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berdrolaus-my.sharepoint.com/personal/karen_gibson_avangrid_com/Documents/MA DPU/MA DPU Dockets/2020/20-58/2022/04 - April Filing - March figures/Filing/"/>
    </mc:Choice>
  </mc:AlternateContent>
  <xr:revisionPtr revIDLastSave="1" documentId="13_ncr:1_{7130DAC5-74F7-4631-BEF2-A38DBAE366EB}" xr6:coauthVersionLast="45" xr6:coauthVersionMax="45" xr10:uidLastSave="{8169E7A0-6B2C-42B5-A5D9-7CBDB1BBD3CD}"/>
  <bookViews>
    <workbookView xWindow="-108" yWindow="-108" windowWidth="23256" windowHeight="12576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U17" i="2" l="1"/>
  <c r="BU22" i="2" s="1"/>
  <c r="BU18" i="2"/>
  <c r="BU19" i="2"/>
  <c r="BU20" i="2"/>
  <c r="BU21" i="2"/>
  <c r="BU24" i="2"/>
  <c r="BU25" i="2"/>
  <c r="BU26" i="2"/>
  <c r="BU29" i="2" s="1"/>
  <c r="BU27" i="2"/>
  <c r="BU28" i="2"/>
  <c r="BU31" i="2"/>
  <c r="BU36" i="2" s="1"/>
  <c r="BU32" i="2"/>
  <c r="BU33" i="2"/>
  <c r="BU34" i="2"/>
  <c r="BU35" i="2"/>
  <c r="BU38" i="2"/>
  <c r="BU39" i="2"/>
  <c r="BU43" i="2" s="1"/>
  <c r="BU40" i="2"/>
  <c r="BU41" i="2"/>
  <c r="BU42" i="2"/>
  <c r="BU45" i="2"/>
  <c r="BU50" i="2" s="1"/>
  <c r="BU46" i="2"/>
  <c r="BU47" i="2"/>
  <c r="BU48" i="2"/>
  <c r="BU49" i="2"/>
  <c r="BU52" i="2"/>
  <c r="BU53" i="2"/>
  <c r="BU54" i="2"/>
  <c r="BU57" i="2" s="1"/>
  <c r="BU55" i="2"/>
  <c r="BU56" i="2"/>
  <c r="BU59" i="2"/>
  <c r="BU64" i="2" s="1"/>
  <c r="BU60" i="2"/>
  <c r="BU61" i="2"/>
  <c r="BU62" i="2"/>
  <c r="BU63" i="2"/>
  <c r="BU66" i="2"/>
  <c r="BU67" i="2"/>
  <c r="BU68" i="2"/>
  <c r="BU71" i="2" s="1"/>
  <c r="BU69" i="2"/>
  <c r="BU70" i="2"/>
  <c r="BU73" i="2"/>
  <c r="BU78" i="2" s="1"/>
  <c r="BU74" i="2"/>
  <c r="BU75" i="2"/>
  <c r="BU76" i="2"/>
  <c r="BU77" i="2"/>
  <c r="BU80" i="2"/>
  <c r="BU81" i="2"/>
  <c r="BU82" i="2"/>
  <c r="BU85" i="2" s="1"/>
  <c r="BU83" i="2"/>
  <c r="BU84" i="2"/>
  <c r="BU87" i="2"/>
  <c r="BU92" i="2" s="1"/>
  <c r="BU88" i="2"/>
  <c r="BU89" i="2"/>
  <c r="BU90" i="2"/>
  <c r="BU91" i="2"/>
  <c r="BU94" i="2"/>
  <c r="BU95" i="2"/>
  <c r="BU96" i="2"/>
  <c r="BU99" i="2" s="1"/>
  <c r="BU97" i="2"/>
  <c r="BU98" i="2"/>
  <c r="BU101" i="2"/>
  <c r="BU106" i="2" s="1"/>
  <c r="BU102" i="2"/>
  <c r="BU103" i="2"/>
  <c r="BU104" i="2"/>
  <c r="BU105" i="2"/>
  <c r="BU108" i="2"/>
  <c r="BU109" i="2"/>
  <c r="BU113" i="2" s="1"/>
  <c r="BU110" i="2"/>
  <c r="BU111" i="2"/>
  <c r="BU112" i="2"/>
  <c r="BU115" i="2"/>
  <c r="BU120" i="2" s="1"/>
  <c r="BU116" i="2"/>
  <c r="BU117" i="2"/>
  <c r="BU118" i="2"/>
  <c r="BU119" i="2"/>
  <c r="BU122" i="2"/>
  <c r="BU123" i="2"/>
  <c r="BU124" i="2"/>
  <c r="BU127" i="2" s="1"/>
  <c r="BU125" i="2"/>
  <c r="BU126" i="2"/>
  <c r="BU129" i="2"/>
  <c r="BU134" i="2" s="1"/>
  <c r="BU130" i="2"/>
  <c r="BU131" i="2"/>
  <c r="BU132" i="2"/>
  <c r="BU133" i="2"/>
  <c r="BU136" i="2"/>
  <c r="BU137" i="2"/>
  <c r="BU141" i="2" s="1"/>
  <c r="BU138" i="2"/>
  <c r="BU139" i="2"/>
  <c r="BU140" i="2"/>
  <c r="BU143" i="2"/>
  <c r="BU148" i="2" s="1"/>
  <c r="BU144" i="2"/>
  <c r="BU145" i="2"/>
  <c r="BU146" i="2"/>
  <c r="BU147" i="2"/>
  <c r="BU10" i="2"/>
  <c r="BU11" i="2"/>
  <c r="BU12" i="2"/>
  <c r="BU13" i="2"/>
  <c r="BU14" i="2"/>
  <c r="BT31" i="2" l="1"/>
  <c r="BT36" i="2" s="1"/>
  <c r="BT32" i="2"/>
  <c r="BT33" i="2"/>
  <c r="BT34" i="2"/>
  <c r="BT35" i="2"/>
  <c r="BT38" i="2"/>
  <c r="BT43" i="2" s="1"/>
  <c r="BT39" i="2"/>
  <c r="BT40" i="2"/>
  <c r="BT41" i="2"/>
  <c r="BT42" i="2"/>
  <c r="BT45" i="2"/>
  <c r="BT50" i="2" s="1"/>
  <c r="BT46" i="2"/>
  <c r="BT47" i="2"/>
  <c r="BT48" i="2"/>
  <c r="BT49" i="2"/>
  <c r="BT52" i="2"/>
  <c r="BT53" i="2"/>
  <c r="BT54" i="2"/>
  <c r="BT55" i="2"/>
  <c r="BT56" i="2"/>
  <c r="BT57" i="2"/>
  <c r="BT59" i="2"/>
  <c r="BT60" i="2"/>
  <c r="BT61" i="2"/>
  <c r="BT62" i="2"/>
  <c r="BT64" i="2" s="1"/>
  <c r="BT63" i="2"/>
  <c r="BT66" i="2"/>
  <c r="BT71" i="2" s="1"/>
  <c r="BT67" i="2"/>
  <c r="BT68" i="2"/>
  <c r="BT69" i="2"/>
  <c r="BT70" i="2"/>
  <c r="BT73" i="2"/>
  <c r="BT78" i="2" s="1"/>
  <c r="BT74" i="2"/>
  <c r="BT75" i="2"/>
  <c r="BT76" i="2"/>
  <c r="BT77" i="2"/>
  <c r="BT80" i="2"/>
  <c r="BT81" i="2"/>
  <c r="BT82" i="2"/>
  <c r="BT83" i="2"/>
  <c r="BT84" i="2"/>
  <c r="BT85" i="2"/>
  <c r="BT87" i="2"/>
  <c r="BT88" i="2"/>
  <c r="BT89" i="2"/>
  <c r="BT90" i="2"/>
  <c r="BT92" i="2" s="1"/>
  <c r="BT91" i="2"/>
  <c r="BT94" i="2"/>
  <c r="BT99" i="2" s="1"/>
  <c r="BT95" i="2"/>
  <c r="BT96" i="2"/>
  <c r="BT97" i="2"/>
  <c r="BT98" i="2"/>
  <c r="BT101" i="2"/>
  <c r="BT102" i="2"/>
  <c r="BT103" i="2"/>
  <c r="BT104" i="2"/>
  <c r="BT105" i="2"/>
  <c r="BT108" i="2"/>
  <c r="BT109" i="2"/>
  <c r="BT110" i="2"/>
  <c r="BT111" i="2"/>
  <c r="BT112" i="2"/>
  <c r="BT113" i="2"/>
  <c r="BT115" i="2"/>
  <c r="BT118" i="2"/>
  <c r="BT119" i="2"/>
  <c r="BT122" i="2"/>
  <c r="BT127" i="2" s="1"/>
  <c r="BT123" i="2"/>
  <c r="BT124" i="2"/>
  <c r="BT125" i="2"/>
  <c r="BT126" i="2"/>
  <c r="BT129" i="2"/>
  <c r="BT134" i="2" s="1"/>
  <c r="BT130" i="2"/>
  <c r="BT131" i="2"/>
  <c r="BT132" i="2"/>
  <c r="BT133" i="2"/>
  <c r="BT136" i="2"/>
  <c r="BT137" i="2"/>
  <c r="BT138" i="2"/>
  <c r="BT139" i="2"/>
  <c r="BT140" i="2"/>
  <c r="BT141" i="2"/>
  <c r="BT143" i="2"/>
  <c r="BT148" i="2" s="1"/>
  <c r="BT144" i="2"/>
  <c r="BT145" i="2"/>
  <c r="BT146" i="2"/>
  <c r="BT147" i="2"/>
  <c r="BS147" i="2"/>
  <c r="BS146" i="2"/>
  <c r="BS145" i="2"/>
  <c r="BS144" i="2"/>
  <c r="BS143" i="2"/>
  <c r="BS148" i="2" s="1"/>
  <c r="BS136" i="2"/>
  <c r="BT24" i="2"/>
  <c r="BT25" i="2"/>
  <c r="BT26" i="2"/>
  <c r="BT27" i="2"/>
  <c r="BT28" i="2"/>
  <c r="BT17" i="2"/>
  <c r="BT18" i="2"/>
  <c r="BT19" i="2"/>
  <c r="BT20" i="2"/>
  <c r="BT21" i="2"/>
  <c r="BS22" i="2"/>
  <c r="BT10" i="2"/>
  <c r="BT11" i="2"/>
  <c r="BT12" i="2"/>
  <c r="BT13" i="2"/>
  <c r="BT14" i="2"/>
  <c r="BT106" i="2" l="1"/>
  <c r="BS140" i="2" l="1"/>
  <c r="BS139" i="2"/>
  <c r="BS138" i="2"/>
  <c r="BW141" i="2"/>
  <c r="BS137" i="2"/>
  <c r="CD141" i="2"/>
  <c r="CC141" i="2"/>
  <c r="CB141" i="2"/>
  <c r="CA141" i="2"/>
  <c r="BZ141" i="2"/>
  <c r="BY141" i="2"/>
  <c r="BX141" i="2"/>
  <c r="BV141" i="2"/>
  <c r="BS133" i="2"/>
  <c r="BS132" i="2"/>
  <c r="BS131" i="2"/>
  <c r="BW134" i="2"/>
  <c r="BS130" i="2"/>
  <c r="CD134" i="2"/>
  <c r="CC134" i="2"/>
  <c r="CB134" i="2"/>
  <c r="CA134" i="2"/>
  <c r="BZ134" i="2"/>
  <c r="BY134" i="2"/>
  <c r="BX134" i="2"/>
  <c r="BV134" i="2"/>
  <c r="BS129" i="2"/>
  <c r="BS134" i="2" s="1"/>
  <c r="BS126" i="2"/>
  <c r="BS125" i="2"/>
  <c r="BS124" i="2"/>
  <c r="BW127" i="2"/>
  <c r="BS123" i="2"/>
  <c r="CD127" i="2"/>
  <c r="CC127" i="2"/>
  <c r="CB127" i="2"/>
  <c r="CA127" i="2"/>
  <c r="BZ127" i="2"/>
  <c r="BY127" i="2"/>
  <c r="BX127" i="2"/>
  <c r="BV127" i="2"/>
  <c r="BS122" i="2"/>
  <c r="BS127" i="2" s="1"/>
  <c r="BW120" i="2"/>
  <c r="CD120" i="2"/>
  <c r="CC120" i="2"/>
  <c r="CB120" i="2"/>
  <c r="CA120" i="2"/>
  <c r="BZ120" i="2"/>
  <c r="BY120" i="2"/>
  <c r="BX120" i="2"/>
  <c r="BV120" i="2"/>
  <c r="BS112" i="2"/>
  <c r="BS111" i="2"/>
  <c r="BS110" i="2"/>
  <c r="BW113" i="2"/>
  <c r="BS109" i="2"/>
  <c r="CD113" i="2"/>
  <c r="CC113" i="2"/>
  <c r="CB113" i="2"/>
  <c r="CA113" i="2"/>
  <c r="BZ113" i="2"/>
  <c r="BY113" i="2"/>
  <c r="BX113" i="2"/>
  <c r="BV113" i="2"/>
  <c r="BS108" i="2"/>
  <c r="BS105" i="2"/>
  <c r="BS104" i="2"/>
  <c r="BS103" i="2"/>
  <c r="BW106" i="2"/>
  <c r="BS102" i="2"/>
  <c r="CD106" i="2"/>
  <c r="CC106" i="2"/>
  <c r="CB106" i="2"/>
  <c r="CA106" i="2"/>
  <c r="BZ106" i="2"/>
  <c r="BY106" i="2"/>
  <c r="BX106" i="2"/>
  <c r="BV106" i="2"/>
  <c r="BS101" i="2"/>
  <c r="BW99" i="2"/>
  <c r="CD99" i="2"/>
  <c r="CC99" i="2"/>
  <c r="CB99" i="2"/>
  <c r="CA99" i="2"/>
  <c r="BZ99" i="2"/>
  <c r="BY99" i="2"/>
  <c r="BX99" i="2"/>
  <c r="BV99" i="2"/>
  <c r="CD91" i="2"/>
  <c r="CC91" i="2"/>
  <c r="CB91" i="2"/>
  <c r="CA91" i="2"/>
  <c r="BZ91" i="2"/>
  <c r="BY91" i="2"/>
  <c r="BX91" i="2"/>
  <c r="BW91" i="2"/>
  <c r="BV91" i="2"/>
  <c r="BS91" i="2"/>
  <c r="CD90" i="2"/>
  <c r="CC90" i="2"/>
  <c r="CB90" i="2"/>
  <c r="CA90" i="2"/>
  <c r="BZ90" i="2"/>
  <c r="BY90" i="2"/>
  <c r="BX90" i="2"/>
  <c r="BW90" i="2"/>
  <c r="BV90" i="2"/>
  <c r="BS90" i="2"/>
  <c r="CD89" i="2"/>
  <c r="CC89" i="2"/>
  <c r="CB89" i="2"/>
  <c r="CA89" i="2"/>
  <c r="BZ89" i="2"/>
  <c r="BY89" i="2"/>
  <c r="BX89" i="2"/>
  <c r="BW89" i="2"/>
  <c r="BV89" i="2"/>
  <c r="BS89" i="2"/>
  <c r="CD88" i="2"/>
  <c r="CC88" i="2"/>
  <c r="CB88" i="2"/>
  <c r="CA88" i="2"/>
  <c r="BZ88" i="2"/>
  <c r="BY88" i="2"/>
  <c r="BX88" i="2"/>
  <c r="BW88" i="2"/>
  <c r="BW92" i="2" s="1"/>
  <c r="BV88" i="2"/>
  <c r="BS88" i="2"/>
  <c r="CD87" i="2"/>
  <c r="CD92" i="2" s="1"/>
  <c r="CC87" i="2"/>
  <c r="CC92" i="2" s="1"/>
  <c r="CB87" i="2"/>
  <c r="CB92" i="2" s="1"/>
  <c r="CA87" i="2"/>
  <c r="CA92" i="2" s="1"/>
  <c r="BZ87" i="2"/>
  <c r="BZ92" i="2" s="1"/>
  <c r="BY87" i="2"/>
  <c r="BY92" i="2" s="1"/>
  <c r="BX87" i="2"/>
  <c r="BX92" i="2" s="1"/>
  <c r="BW87" i="2"/>
  <c r="BV87" i="2"/>
  <c r="BV92" i="2" s="1"/>
  <c r="BS87" i="2"/>
  <c r="BS92" i="2" s="1"/>
  <c r="BS84" i="2"/>
  <c r="BS83" i="2"/>
  <c r="BS82" i="2"/>
  <c r="BW85" i="2"/>
  <c r="BS81" i="2"/>
  <c r="CD85" i="2"/>
  <c r="CC85" i="2"/>
  <c r="CB85" i="2"/>
  <c r="CA85" i="2"/>
  <c r="BZ85" i="2"/>
  <c r="BY85" i="2"/>
  <c r="BX85" i="2"/>
  <c r="BV85" i="2"/>
  <c r="BS80" i="2"/>
  <c r="BS77" i="2"/>
  <c r="BS76" i="2"/>
  <c r="BS75" i="2"/>
  <c r="BW78" i="2"/>
  <c r="BS74" i="2"/>
  <c r="CD78" i="2"/>
  <c r="CC78" i="2"/>
  <c r="CB78" i="2"/>
  <c r="CA78" i="2"/>
  <c r="BZ78" i="2"/>
  <c r="BY78" i="2"/>
  <c r="BX78" i="2"/>
  <c r="BV78" i="2"/>
  <c r="BS73" i="2"/>
  <c r="BS70" i="2"/>
  <c r="BS69" i="2"/>
  <c r="BS68" i="2"/>
  <c r="BW71" i="2"/>
  <c r="BS67" i="2"/>
  <c r="CD71" i="2"/>
  <c r="CC71" i="2"/>
  <c r="CB71" i="2"/>
  <c r="CA71" i="2"/>
  <c r="BZ71" i="2"/>
  <c r="BY71" i="2"/>
  <c r="BX71" i="2"/>
  <c r="BV71" i="2"/>
  <c r="BS66" i="2"/>
  <c r="BS63" i="2"/>
  <c r="BS62" i="2"/>
  <c r="BS61" i="2"/>
  <c r="BW64" i="2"/>
  <c r="BS60" i="2"/>
  <c r="CD64" i="2"/>
  <c r="CC64" i="2"/>
  <c r="CB64" i="2"/>
  <c r="CA64" i="2"/>
  <c r="BZ64" i="2"/>
  <c r="BY64" i="2"/>
  <c r="BX64" i="2"/>
  <c r="BV64" i="2"/>
  <c r="BS59" i="2"/>
  <c r="BS56" i="2"/>
  <c r="BS55" i="2"/>
  <c r="BS54" i="2"/>
  <c r="BW57" i="2"/>
  <c r="BS53" i="2"/>
  <c r="CD57" i="2"/>
  <c r="CC57" i="2"/>
  <c r="CB57" i="2"/>
  <c r="CA57" i="2"/>
  <c r="BZ57" i="2"/>
  <c r="BY57" i="2"/>
  <c r="BX57" i="2"/>
  <c r="BV57" i="2"/>
  <c r="BS52" i="2"/>
  <c r="BS49" i="2"/>
  <c r="BS48" i="2"/>
  <c r="BS47" i="2"/>
  <c r="BW50" i="2"/>
  <c r="BS46" i="2"/>
  <c r="CD50" i="2"/>
  <c r="CC50" i="2"/>
  <c r="CB50" i="2"/>
  <c r="CA50" i="2"/>
  <c r="BZ50" i="2"/>
  <c r="BY50" i="2"/>
  <c r="BX50" i="2"/>
  <c r="BV50" i="2"/>
  <c r="BS45" i="2"/>
  <c r="BS42" i="2"/>
  <c r="BS41" i="2"/>
  <c r="BS40" i="2"/>
  <c r="BW43" i="2"/>
  <c r="BS39" i="2"/>
  <c r="CD43" i="2"/>
  <c r="CC43" i="2"/>
  <c r="CB43" i="2"/>
  <c r="CA43" i="2"/>
  <c r="BZ43" i="2"/>
  <c r="BY43" i="2"/>
  <c r="BX43" i="2"/>
  <c r="BV43" i="2"/>
  <c r="BS38" i="2"/>
  <c r="BS35" i="2"/>
  <c r="BS34" i="2"/>
  <c r="BS33" i="2"/>
  <c r="BW36" i="2"/>
  <c r="BS32" i="2"/>
  <c r="CD36" i="2"/>
  <c r="CC36" i="2"/>
  <c r="CB36" i="2"/>
  <c r="CA36" i="2"/>
  <c r="BZ36" i="2"/>
  <c r="BY36" i="2"/>
  <c r="BX36" i="2"/>
  <c r="BV36" i="2"/>
  <c r="BS31" i="2"/>
  <c r="BS28" i="2"/>
  <c r="BS27" i="2"/>
  <c r="BS26" i="2"/>
  <c r="BW29" i="2"/>
  <c r="BS25" i="2"/>
  <c r="CD29" i="2"/>
  <c r="CC29" i="2"/>
  <c r="CB29" i="2"/>
  <c r="CA29" i="2"/>
  <c r="BZ29" i="2"/>
  <c r="BY29" i="2"/>
  <c r="BX29" i="2"/>
  <c r="BV29" i="2"/>
  <c r="BT29" i="2"/>
  <c r="BS24" i="2"/>
  <c r="BS21" i="2"/>
  <c r="BS20" i="2"/>
  <c r="BS19" i="2"/>
  <c r="BW22" i="2"/>
  <c r="BS18" i="2"/>
  <c r="CD22" i="2"/>
  <c r="CC22" i="2"/>
  <c r="CB22" i="2"/>
  <c r="CA22" i="2"/>
  <c r="BZ22" i="2"/>
  <c r="BY22" i="2"/>
  <c r="BX22" i="2"/>
  <c r="BV22" i="2"/>
  <c r="BT22" i="2"/>
  <c r="BS17" i="2"/>
  <c r="BS14" i="2"/>
  <c r="BS13" i="2"/>
  <c r="BS12" i="2"/>
  <c r="BW15" i="2"/>
  <c r="BS11" i="2"/>
  <c r="CD15" i="2"/>
  <c r="CC15" i="2"/>
  <c r="CB15" i="2"/>
  <c r="CA15" i="2"/>
  <c r="BZ15" i="2"/>
  <c r="BY15" i="2"/>
  <c r="BX15" i="2"/>
  <c r="BV15" i="2"/>
  <c r="BU15" i="2"/>
  <c r="BT15" i="2"/>
  <c r="BS10" i="2"/>
  <c r="AU148" i="2"/>
  <c r="AK148" i="2"/>
  <c r="AL148" i="2"/>
  <c r="AM148" i="2"/>
  <c r="AL94" i="2"/>
  <c r="AL115" i="2" s="1"/>
  <c r="AL95" i="2"/>
  <c r="AL116" i="2" s="1"/>
  <c r="BT116" i="2" s="1"/>
  <c r="AL96" i="2"/>
  <c r="AL117" i="2" s="1"/>
  <c r="BT117" i="2" s="1"/>
  <c r="AL97" i="2"/>
  <c r="AL118" i="2" s="1"/>
  <c r="AL98" i="2"/>
  <c r="AL119" i="2" s="1"/>
  <c r="AM94" i="2"/>
  <c r="AM115" i="2" s="1"/>
  <c r="AK94" i="2"/>
  <c r="BS94" i="2" s="1"/>
  <c r="AV148" i="2"/>
  <c r="AT148" i="2"/>
  <c r="AS148" i="2"/>
  <c r="AR148" i="2"/>
  <c r="AQ148" i="2"/>
  <c r="AP148" i="2"/>
  <c r="AO148" i="2"/>
  <c r="AN148" i="2"/>
  <c r="AV141" i="2"/>
  <c r="AU141" i="2"/>
  <c r="AT141" i="2"/>
  <c r="AS141" i="2"/>
  <c r="AR141" i="2"/>
  <c r="AQ141" i="2"/>
  <c r="AP141" i="2"/>
  <c r="AO141" i="2"/>
  <c r="AN141" i="2"/>
  <c r="AM141" i="2"/>
  <c r="AL141" i="2"/>
  <c r="AK141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V118" i="2"/>
  <c r="AT118" i="2"/>
  <c r="AT116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U119" i="2" s="1"/>
  <c r="AT98" i="2"/>
  <c r="AT119" i="2" s="1"/>
  <c r="AS98" i="2"/>
  <c r="AS119" i="2" s="1"/>
  <c r="AR98" i="2"/>
  <c r="AR119" i="2" s="1"/>
  <c r="AQ98" i="2"/>
  <c r="AQ119" i="2" s="1"/>
  <c r="AP98" i="2"/>
  <c r="AP119" i="2" s="1"/>
  <c r="AO98" i="2"/>
  <c r="AO119" i="2" s="1"/>
  <c r="AN98" i="2"/>
  <c r="AN119" i="2" s="1"/>
  <c r="AM98" i="2"/>
  <c r="AM119" i="2" s="1"/>
  <c r="AK98" i="2"/>
  <c r="AK119" i="2" s="1"/>
  <c r="BS119" i="2" s="1"/>
  <c r="AV97" i="2"/>
  <c r="AU97" i="2"/>
  <c r="AU118" i="2" s="1"/>
  <c r="AT97" i="2"/>
  <c r="AS97" i="2"/>
  <c r="AS118" i="2" s="1"/>
  <c r="AR97" i="2"/>
  <c r="AR118" i="2" s="1"/>
  <c r="AQ97" i="2"/>
  <c r="AQ118" i="2" s="1"/>
  <c r="AP97" i="2"/>
  <c r="AP118" i="2" s="1"/>
  <c r="AO97" i="2"/>
  <c r="AO118" i="2" s="1"/>
  <c r="AN97" i="2"/>
  <c r="AN118" i="2" s="1"/>
  <c r="AM97" i="2"/>
  <c r="AM118" i="2" s="1"/>
  <c r="AK97" i="2"/>
  <c r="AK118" i="2" s="1"/>
  <c r="BS118" i="2" s="1"/>
  <c r="AV96" i="2"/>
  <c r="AV117" i="2" s="1"/>
  <c r="AU96" i="2"/>
  <c r="AU117" i="2" s="1"/>
  <c r="AT96" i="2"/>
  <c r="AT117" i="2" s="1"/>
  <c r="AS96" i="2"/>
  <c r="AS117" i="2" s="1"/>
  <c r="AR96" i="2"/>
  <c r="AR117" i="2" s="1"/>
  <c r="AQ96" i="2"/>
  <c r="AQ117" i="2" s="1"/>
  <c r="AP96" i="2"/>
  <c r="AP117" i="2" s="1"/>
  <c r="AO96" i="2"/>
  <c r="AO117" i="2" s="1"/>
  <c r="AN96" i="2"/>
  <c r="AN117" i="2" s="1"/>
  <c r="AM96" i="2"/>
  <c r="AM117" i="2" s="1"/>
  <c r="AK96" i="2"/>
  <c r="AK117" i="2" s="1"/>
  <c r="BS117" i="2" s="1"/>
  <c r="AV95" i="2"/>
  <c r="AV116" i="2" s="1"/>
  <c r="AU95" i="2"/>
  <c r="AU116" i="2" s="1"/>
  <c r="AT95" i="2"/>
  <c r="AS95" i="2"/>
  <c r="AS116" i="2" s="1"/>
  <c r="AR95" i="2"/>
  <c r="AR116" i="2" s="1"/>
  <c r="AQ95" i="2"/>
  <c r="AQ116" i="2" s="1"/>
  <c r="AP95" i="2"/>
  <c r="AP116" i="2" s="1"/>
  <c r="AO95" i="2"/>
  <c r="AO116" i="2" s="1"/>
  <c r="AN95" i="2"/>
  <c r="AN116" i="2" s="1"/>
  <c r="AM95" i="2"/>
  <c r="AM116" i="2" s="1"/>
  <c r="AK95" i="2"/>
  <c r="AK116" i="2" s="1"/>
  <c r="BS116" i="2" s="1"/>
  <c r="AV94" i="2"/>
  <c r="AV115" i="2" s="1"/>
  <c r="AU94" i="2"/>
  <c r="AU115" i="2" s="1"/>
  <c r="AT94" i="2"/>
  <c r="AT115" i="2" s="1"/>
  <c r="AS94" i="2"/>
  <c r="AR94" i="2"/>
  <c r="AR99" i="2" s="1"/>
  <c r="AQ94" i="2"/>
  <c r="AQ99" i="2" s="1"/>
  <c r="AP94" i="2"/>
  <c r="AO94" i="2"/>
  <c r="AO115" i="2" s="1"/>
  <c r="AN94" i="2"/>
  <c r="AN115" i="2" s="1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BT120" i="2" l="1"/>
  <c r="BS141" i="2"/>
  <c r="BS113" i="2"/>
  <c r="BS106" i="2"/>
  <c r="BS71" i="2"/>
  <c r="BS64" i="2"/>
  <c r="BS57" i="2"/>
  <c r="BS50" i="2"/>
  <c r="BS43" i="2"/>
  <c r="BS36" i="2"/>
  <c r="BS29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T120" i="2"/>
  <c r="AM120" i="2"/>
  <c r="AU120" i="2"/>
  <c r="AP120" i="2"/>
  <c r="AN120" i="2"/>
  <c r="AV120" i="2"/>
  <c r="AO120" i="2"/>
  <c r="AT99" i="2"/>
  <c r="AM99" i="2"/>
  <c r="AU99" i="2"/>
  <c r="AQ115" i="2"/>
  <c r="AQ120" i="2" s="1"/>
  <c r="AR115" i="2"/>
  <c r="AR120" i="2" s="1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K120" i="2" l="1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<sst xmlns="http://schemas.openxmlformats.org/spreadsheetml/2006/main" count="232" uniqueCount="52">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</sst>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0" fillId="3" borderId="42" xfId="0" applyNumberFormat="1" applyFill="1" applyBorder="1" applyAlignment="1">
      <alignment horizontal="center"/>
    </xf>
    <xf numFmtId="3" fontId="0" fillId="3" borderId="42" xfId="0" applyNumberForma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38" fontId="0" fillId="3" borderId="41" xfId="0" applyNumberForma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166" fontId="4" fillId="3" borderId="32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B6" sqref="B6"/>
    </sheetView>
  </sheetViews>
  <sheetFormatPr defaultColWidth="9.109375" defaultRowHeight="14.4" outlineLevelCol="1" x14ac:dyDescent="0.3"/>
  <cols>
    <col min="1" max="1" width="9.33203125" bestFit="1" customWidth="1"/>
    <col min="2" max="2" width="54.6640625" customWidth="1"/>
    <col min="3" max="3" width="13.33203125" hidden="1" customWidth="1" outlineLevel="1"/>
    <col min="4" max="4" width="13.44140625" hidden="1" customWidth="1" outlineLevel="1"/>
    <col min="5" max="11" width="11.88671875" hidden="1" customWidth="1" outlineLevel="1"/>
    <col min="12" max="12" width="12.44140625" hidden="1" customWidth="1" outlineLevel="1"/>
    <col min="13" max="13" width="13.109375" hidden="1" customWidth="1" outlineLevel="1"/>
    <col min="14" max="14" width="12.44140625" hidden="1" customWidth="1" outlineLevel="1"/>
    <col min="15" max="15" width="12.44140625" hidden="1" customWidth="1" outlineLevel="1" collapsed="1"/>
    <col min="16" max="16" width="11.44140625" hidden="1" customWidth="1" outlineLevel="1"/>
    <col min="17" max="17" width="12.33203125" hidden="1" customWidth="1" outlineLevel="1"/>
    <col min="18" max="18" width="13.109375" hidden="1" customWidth="1" outlineLevel="1"/>
    <col min="19" max="19" width="11" hidden="1" customWidth="1" outlineLevel="1"/>
    <col min="20" max="23" width="11.44140625" hidden="1" customWidth="1" outlineLevel="1"/>
    <col min="24" max="29" width="12.109375" hidden="1" customWidth="1" outlineLevel="1"/>
    <col min="30" max="31" width="14.33203125" hidden="1" customWidth="1" outlineLevel="1"/>
    <col min="32" max="36" width="13.33203125" hidden="1" customWidth="1" outlineLevel="1"/>
    <col min="37" max="37" width="12.109375" customWidth="1" collapsed="1"/>
    <col min="38" max="38" width="12.109375" customWidth="1"/>
    <col min="39" max="39" width="12.6640625" bestFit="1" customWidth="1"/>
    <col min="40" max="41" width="12.109375" customWidth="1"/>
    <col min="42" max="43" width="14.33203125" customWidth="1"/>
    <col min="44" max="48" width="13.33203125" customWidth="1"/>
    <col min="49" max="49" width="11.44140625" hidden="1" customWidth="1" outlineLevel="1"/>
    <col min="50" max="51" width="12.6640625" hidden="1" customWidth="1" outlineLevel="1"/>
    <col min="52" max="52" width="12.44140625" hidden="1" customWidth="1" outlineLevel="1"/>
    <col min="53" max="53" width="12.5546875" hidden="1" customWidth="1" outlineLevel="1"/>
    <col min="54" max="54" width="12.44140625" hidden="1" customWidth="1" outlineLevel="1"/>
    <col min="55" max="55" width="13.109375" hidden="1" customWidth="1" outlineLevel="1"/>
    <col min="56" max="56" width="12.5546875" hidden="1" customWidth="1" outlineLevel="1"/>
    <col min="57" max="57" width="11.6640625" hidden="1" customWidth="1" outlineLevel="1"/>
    <col min="58" max="58" width="12.44140625" hidden="1" customWidth="1" outlineLevel="1"/>
    <col min="59" max="62" width="12.109375" hidden="1" customWidth="1" outlineLevel="1"/>
    <col min="63" max="63" width="13" hidden="1" customWidth="1" outlineLevel="1"/>
    <col min="64" max="65" width="11.44140625" hidden="1" customWidth="1" outlineLevel="1"/>
    <col min="66" max="69" width="12" hidden="1" customWidth="1" outlineLevel="1"/>
    <col min="70" max="70" width="11.5546875" hidden="1" customWidth="1" outlineLevel="1"/>
    <col min="71" max="71" width="11.88671875" bestFit="1" customWidth="1" collapsed="1"/>
    <col min="72" max="73" width="11.88671875" bestFit="1" customWidth="1"/>
    <col min="74" max="76" width="11.5546875" bestFit="1" customWidth="1"/>
    <col min="77" max="77" width="10.88671875" bestFit="1" customWidth="1"/>
    <col min="78" max="78" width="11.5546875" bestFit="1" customWidth="1"/>
    <col min="79" max="81" width="10.88671875" bestFit="1" customWidth="1"/>
    <col min="82" max="82" width="11.88671875" bestFit="1" customWidth="1"/>
  </cols>
  <sheetData>
    <row r="1" spans="1:82" ht="15.6" thickTop="1" thickBot="1" x14ac:dyDescent="0.35">
      <c r="B1" s="293" t="s">
        <v>0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294"/>
      <c r="AJ1" s="294"/>
      <c r="AK1" s="294"/>
      <c r="AL1" s="294"/>
      <c r="AM1" s="294"/>
      <c r="AN1" s="294"/>
      <c r="AO1" s="294"/>
      <c r="AP1" s="294"/>
      <c r="AQ1" s="294"/>
      <c r="AR1" s="294"/>
      <c r="AS1" s="294"/>
      <c r="AT1" s="294"/>
      <c r="AU1" s="294"/>
      <c r="AV1" s="294"/>
      <c r="AW1" s="294"/>
      <c r="AX1" s="294"/>
      <c r="AY1" s="32"/>
      <c r="AZ1" s="32"/>
      <c r="BA1" s="32"/>
      <c r="BB1" s="32"/>
      <c r="BC1" s="33"/>
    </row>
    <row r="2" spans="1:82" ht="17.100000000000001" customHeight="1" thickTop="1" x14ac:dyDescent="0.3">
      <c r="A2" s="4" t="s">
        <v>1</v>
      </c>
      <c r="B2" s="252" t="s">
        <v>2</v>
      </c>
      <c r="C2" s="253"/>
      <c r="D2" s="254"/>
      <c r="E2" s="254"/>
      <c r="F2" s="254"/>
      <c r="G2" s="254"/>
      <c r="H2" s="254"/>
      <c r="I2" s="254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7"/>
    </row>
    <row r="3" spans="1:82" ht="17.100000000000001" customHeight="1" x14ac:dyDescent="0.3">
      <c r="A3" s="1" t="s">
        <v>3</v>
      </c>
      <c r="B3" s="257" t="s">
        <v>51</v>
      </c>
      <c r="C3" s="255"/>
      <c r="D3" s="255"/>
      <c r="E3" s="255"/>
      <c r="F3" s="255"/>
      <c r="G3" s="255"/>
      <c r="H3" s="255"/>
      <c r="I3" s="25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8"/>
    </row>
    <row r="4" spans="1:82" ht="15" customHeight="1" x14ac:dyDescent="0.3">
      <c r="A4" s="4" t="s">
        <v>4</v>
      </c>
      <c r="B4" s="256"/>
      <c r="C4" s="256"/>
      <c r="D4" s="255"/>
      <c r="E4" s="255"/>
      <c r="F4" s="255"/>
      <c r="G4" s="255"/>
      <c r="H4" s="255"/>
      <c r="I4" s="25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7"/>
    </row>
    <row r="5" spans="1:82" x14ac:dyDescent="0.3">
      <c r="B5" s="258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7"/>
    </row>
    <row r="6" spans="1:82" ht="15" thickBot="1" x14ac:dyDescent="0.35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5"/>
    </row>
    <row r="7" spans="1:82" s="2" customFormat="1" ht="15" thickBot="1" x14ac:dyDescent="0.35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291">
        <v>2022</v>
      </c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2"/>
      <c r="AW7" s="17" t="s">
        <v>5</v>
      </c>
      <c r="AX7" s="21"/>
      <c r="AY7" s="17"/>
      <c r="AZ7" s="18"/>
      <c r="BA7" s="18"/>
      <c r="BB7" s="18"/>
      <c r="BC7" s="19"/>
      <c r="BD7" s="19"/>
      <c r="BE7" s="19"/>
      <c r="BF7" s="19"/>
      <c r="BG7" s="290" t="s">
        <v>49</v>
      </c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2"/>
      <c r="BS7" s="290" t="s">
        <v>50</v>
      </c>
      <c r="BT7" s="291"/>
      <c r="BU7" s="291"/>
      <c r="BV7" s="291"/>
      <c r="BW7" s="291"/>
      <c r="BX7" s="291"/>
      <c r="BY7" s="291"/>
      <c r="BZ7" s="291"/>
      <c r="CA7" s="291"/>
      <c r="CB7" s="291"/>
      <c r="CC7" s="291"/>
      <c r="CD7" s="292"/>
    </row>
    <row r="8" spans="1:82" ht="15" thickBot="1" x14ac:dyDescent="0.35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10" t="s">
        <v>6</v>
      </c>
      <c r="AX8" s="24" t="s">
        <v>7</v>
      </c>
      <c r="AY8" s="24" t="s">
        <v>8</v>
      </c>
      <c r="AZ8" s="24" t="s">
        <v>9</v>
      </c>
      <c r="BA8" s="24" t="s">
        <v>18</v>
      </c>
      <c r="BB8" s="24" t="s">
        <v>11</v>
      </c>
      <c r="BC8" s="24" t="s">
        <v>12</v>
      </c>
      <c r="BD8" s="24" t="s">
        <v>13</v>
      </c>
      <c r="BE8" s="24" t="s">
        <v>14</v>
      </c>
      <c r="BF8" s="202" t="s">
        <v>15</v>
      </c>
      <c r="BG8" s="26" t="s">
        <v>16</v>
      </c>
      <c r="BH8" s="24" t="s">
        <v>17</v>
      </c>
      <c r="BI8" s="24" t="s">
        <v>6</v>
      </c>
      <c r="BJ8" s="24" t="s">
        <v>7</v>
      </c>
      <c r="BK8" s="24" t="s">
        <v>8</v>
      </c>
      <c r="BL8" s="24" t="s">
        <v>19</v>
      </c>
      <c r="BM8" s="24" t="s">
        <v>10</v>
      </c>
      <c r="BN8" s="24" t="s">
        <v>11</v>
      </c>
      <c r="BO8" s="24" t="s">
        <v>12</v>
      </c>
      <c r="BP8" s="24" t="s">
        <v>13</v>
      </c>
      <c r="BQ8" s="24" t="s">
        <v>14</v>
      </c>
      <c r="BR8" s="27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</row>
    <row r="9" spans="1:82" x14ac:dyDescent="0.3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42"/>
      <c r="AY9" s="43"/>
      <c r="AZ9" s="43"/>
      <c r="BA9" s="43"/>
      <c r="BB9" s="43"/>
      <c r="BC9" s="43"/>
      <c r="BD9" s="43"/>
      <c r="BE9" s="43"/>
      <c r="BF9" s="224"/>
      <c r="BG9" s="222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</row>
    <row r="10" spans="1:82" x14ac:dyDescent="0.3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240">
        <v>29570</v>
      </c>
      <c r="AL10" s="240">
        <v>29334</v>
      </c>
      <c r="AM10" s="240">
        <v>29074</v>
      </c>
      <c r="AN10" s="246"/>
      <c r="AO10" s="246"/>
      <c r="AP10" s="246"/>
      <c r="AQ10" s="246"/>
      <c r="AR10" s="246"/>
      <c r="AS10" s="246"/>
      <c r="AT10" s="246"/>
      <c r="AU10" s="246"/>
      <c r="AV10" s="247"/>
      <c r="AW10" s="48">
        <f t="shared" ref="AW10:BF14" si="0">C10-O10</f>
        <v>-960</v>
      </c>
      <c r="AX10" s="48">
        <f t="shared" si="0"/>
        <v>-970</v>
      </c>
      <c r="AY10" s="48">
        <f t="shared" si="0"/>
        <v>-907</v>
      </c>
      <c r="AZ10" s="48">
        <f t="shared" si="0"/>
        <v>-910</v>
      </c>
      <c r="BA10" s="48">
        <f t="shared" si="0"/>
        <v>-773</v>
      </c>
      <c r="BB10" s="48">
        <f t="shared" si="0"/>
        <v>-703</v>
      </c>
      <c r="BC10" s="48">
        <f t="shared" si="0"/>
        <v>10</v>
      </c>
      <c r="BD10" s="48">
        <f t="shared" si="0"/>
        <v>63</v>
      </c>
      <c r="BE10" s="48">
        <f t="shared" si="0"/>
        <v>66</v>
      </c>
      <c r="BF10" s="200">
        <f t="shared" si="0"/>
        <v>137</v>
      </c>
      <c r="BG10" s="48">
        <f t="shared" ref="BG10:BP14" si="1">M10-Y10</f>
        <v>96</v>
      </c>
      <c r="BH10" s="48">
        <f t="shared" si="1"/>
        <v>27</v>
      </c>
      <c r="BI10" s="48">
        <f t="shared" si="1"/>
        <v>60</v>
      </c>
      <c r="BJ10" s="48">
        <f t="shared" si="1"/>
        <v>-2</v>
      </c>
      <c r="BK10" s="48">
        <f t="shared" si="1"/>
        <v>17</v>
      </c>
      <c r="BL10" s="48">
        <f t="shared" si="1"/>
        <v>31</v>
      </c>
      <c r="BM10" s="48">
        <f t="shared" si="1"/>
        <v>-9</v>
      </c>
      <c r="BN10" s="48">
        <f t="shared" si="1"/>
        <v>-118</v>
      </c>
      <c r="BO10" s="48">
        <f t="shared" si="1"/>
        <v>247</v>
      </c>
      <c r="BP10" s="48">
        <f t="shared" si="1"/>
        <v>141</v>
      </c>
      <c r="BQ10" s="48">
        <f t="shared" ref="BQ10:BQ14" si="2">W10-AI10</f>
        <v>19</v>
      </c>
      <c r="BR10" s="60">
        <f t="shared" ref="BR10:BR14" si="3">X10-AJ10</f>
        <v>-56</v>
      </c>
      <c r="BS10" s="48">
        <f t="shared" ref="BS10:BU14" si="4">Y10-AK10</f>
        <v>-48</v>
      </c>
      <c r="BT10" s="48">
        <f t="shared" si="4"/>
        <v>-138</v>
      </c>
      <c r="BU10" s="266">
        <f t="shared" si="4"/>
        <v>51</v>
      </c>
      <c r="BV10" s="48"/>
      <c r="BW10" s="48"/>
      <c r="BX10" s="48"/>
      <c r="BY10" s="48"/>
      <c r="BZ10" s="48"/>
      <c r="CA10" s="48"/>
      <c r="CB10" s="48"/>
      <c r="CC10" s="48"/>
      <c r="CD10" s="60"/>
    </row>
    <row r="11" spans="1:82" x14ac:dyDescent="0.3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240">
        <v>5874</v>
      </c>
      <c r="AL11" s="240">
        <v>6139</v>
      </c>
      <c r="AM11" s="240">
        <v>6407</v>
      </c>
      <c r="AN11" s="246"/>
      <c r="AO11" s="246"/>
      <c r="AP11" s="246"/>
      <c r="AQ11" s="246"/>
      <c r="AR11" s="246"/>
      <c r="AS11" s="246"/>
      <c r="AT11" s="246"/>
      <c r="AU11" s="246"/>
      <c r="AV11" s="247"/>
      <c r="AW11" s="48">
        <f t="shared" si="0"/>
        <v>795</v>
      </c>
      <c r="AX11" s="48">
        <f t="shared" si="0"/>
        <v>863</v>
      </c>
      <c r="AY11" s="48">
        <f t="shared" si="0"/>
        <v>775</v>
      </c>
      <c r="AZ11" s="48">
        <f t="shared" si="0"/>
        <v>647</v>
      </c>
      <c r="BA11" s="48">
        <f t="shared" si="0"/>
        <v>499</v>
      </c>
      <c r="BB11" s="48">
        <f t="shared" si="0"/>
        <v>350</v>
      </c>
      <c r="BC11" s="48">
        <f t="shared" si="0"/>
        <v>-477</v>
      </c>
      <c r="BD11" s="48">
        <f t="shared" si="0"/>
        <v>-471</v>
      </c>
      <c r="BE11" s="48">
        <f t="shared" si="0"/>
        <v>-357</v>
      </c>
      <c r="BF11" s="200">
        <f t="shared" si="0"/>
        <v>-285</v>
      </c>
      <c r="BG11" s="48">
        <f t="shared" si="1"/>
        <v>-278</v>
      </c>
      <c r="BH11" s="48">
        <f t="shared" si="1"/>
        <v>-195</v>
      </c>
      <c r="BI11" s="48">
        <f t="shared" si="1"/>
        <v>-248</v>
      </c>
      <c r="BJ11" s="48">
        <f t="shared" si="1"/>
        <v>-231</v>
      </c>
      <c r="BK11" s="48">
        <f t="shared" si="1"/>
        <v>-233</v>
      </c>
      <c r="BL11" s="48">
        <f t="shared" si="1"/>
        <v>-222</v>
      </c>
      <c r="BM11" s="48">
        <f t="shared" si="1"/>
        <v>-231</v>
      </c>
      <c r="BN11" s="48">
        <f t="shared" si="1"/>
        <v>-122</v>
      </c>
      <c r="BO11" s="48">
        <f t="shared" si="1"/>
        <v>-406</v>
      </c>
      <c r="BP11" s="48">
        <f t="shared" si="1"/>
        <v>-228</v>
      </c>
      <c r="BQ11" s="48">
        <f t="shared" si="2"/>
        <v>-103</v>
      </c>
      <c r="BR11" s="47">
        <f t="shared" si="3"/>
        <v>-57</v>
      </c>
      <c r="BS11" s="48">
        <f t="shared" si="4"/>
        <v>5</v>
      </c>
      <c r="BT11" s="48">
        <f t="shared" si="4"/>
        <v>71</v>
      </c>
      <c r="BU11" s="266">
        <f t="shared" si="4"/>
        <v>-107</v>
      </c>
      <c r="BV11" s="48"/>
      <c r="BW11" s="48"/>
      <c r="BX11" s="48"/>
      <c r="BY11" s="48"/>
      <c r="BZ11" s="48"/>
      <c r="CA11" s="48"/>
      <c r="CB11" s="48"/>
      <c r="CC11" s="48"/>
      <c r="CD11" s="47"/>
    </row>
    <row r="12" spans="1:82" x14ac:dyDescent="0.3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240">
        <v>4647</v>
      </c>
      <c r="AL12" s="240">
        <v>4540</v>
      </c>
      <c r="AM12" s="240">
        <v>4646</v>
      </c>
      <c r="AN12" s="246"/>
      <c r="AO12" s="246"/>
      <c r="AP12" s="246"/>
      <c r="AQ12" s="246"/>
      <c r="AR12" s="246"/>
      <c r="AS12" s="246"/>
      <c r="AT12" s="246"/>
      <c r="AU12" s="246"/>
      <c r="AV12" s="247"/>
      <c r="AW12" s="48">
        <f t="shared" si="0"/>
        <v>-41</v>
      </c>
      <c r="AX12" s="48">
        <f t="shared" si="0"/>
        <v>-15</v>
      </c>
      <c r="AY12" s="48">
        <f t="shared" si="0"/>
        <v>-17</v>
      </c>
      <c r="AZ12" s="48">
        <f t="shared" si="0"/>
        <v>-17</v>
      </c>
      <c r="BA12" s="48">
        <f t="shared" si="0"/>
        <v>-38</v>
      </c>
      <c r="BB12" s="48">
        <f t="shared" si="0"/>
        <v>-44</v>
      </c>
      <c r="BC12" s="48">
        <f t="shared" si="0"/>
        <v>-56</v>
      </c>
      <c r="BD12" s="48">
        <f t="shared" si="0"/>
        <v>-51</v>
      </c>
      <c r="BE12" s="48">
        <f t="shared" si="0"/>
        <v>-19</v>
      </c>
      <c r="BF12" s="200">
        <f t="shared" si="0"/>
        <v>-2</v>
      </c>
      <c r="BG12" s="48">
        <f t="shared" si="1"/>
        <v>-14</v>
      </c>
      <c r="BH12" s="48">
        <f t="shared" si="1"/>
        <v>-10</v>
      </c>
      <c r="BI12" s="48">
        <f t="shared" si="1"/>
        <v>-12</v>
      </c>
      <c r="BJ12" s="48">
        <f t="shared" si="1"/>
        <v>-6</v>
      </c>
      <c r="BK12" s="48">
        <f t="shared" si="1"/>
        <v>-6</v>
      </c>
      <c r="BL12" s="48">
        <f t="shared" si="1"/>
        <v>-9</v>
      </c>
      <c r="BM12" s="48">
        <f t="shared" si="1"/>
        <v>-6</v>
      </c>
      <c r="BN12" s="48">
        <f t="shared" si="1"/>
        <v>-1</v>
      </c>
      <c r="BO12" s="48">
        <f t="shared" si="1"/>
        <v>5</v>
      </c>
      <c r="BP12" s="48">
        <f t="shared" si="1"/>
        <v>1</v>
      </c>
      <c r="BQ12" s="48">
        <f t="shared" si="2"/>
        <v>26</v>
      </c>
      <c r="BR12" s="47">
        <f t="shared" si="3"/>
        <v>-2</v>
      </c>
      <c r="BS12" s="48">
        <f t="shared" si="4"/>
        <v>0</v>
      </c>
      <c r="BT12" s="48">
        <f t="shared" si="4"/>
        <v>110</v>
      </c>
      <c r="BU12" s="266">
        <f t="shared" si="4"/>
        <v>9</v>
      </c>
      <c r="BV12" s="48"/>
      <c r="BW12" s="48"/>
      <c r="BX12" s="48"/>
      <c r="BY12" s="48"/>
      <c r="BZ12" s="48"/>
      <c r="CA12" s="48"/>
      <c r="CB12" s="48"/>
      <c r="CC12" s="48"/>
      <c r="CD12" s="47"/>
    </row>
    <row r="13" spans="1:82" x14ac:dyDescent="0.3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240">
        <v>581</v>
      </c>
      <c r="AL13" s="240">
        <v>422</v>
      </c>
      <c r="AM13" s="240">
        <v>589</v>
      </c>
      <c r="AN13" s="246"/>
      <c r="AO13" s="246"/>
      <c r="AP13" s="246"/>
      <c r="AQ13" s="246"/>
      <c r="AR13" s="246"/>
      <c r="AS13" s="246"/>
      <c r="AT13" s="246"/>
      <c r="AU13" s="246"/>
      <c r="AV13" s="247"/>
      <c r="AW13" s="48">
        <f t="shared" si="0"/>
        <v>18</v>
      </c>
      <c r="AX13" s="48">
        <f t="shared" si="0"/>
        <v>-11</v>
      </c>
      <c r="AY13" s="48">
        <f t="shared" si="0"/>
        <v>-11</v>
      </c>
      <c r="AZ13" s="48">
        <f t="shared" si="0"/>
        <v>-9</v>
      </c>
      <c r="BA13" s="48">
        <f t="shared" si="0"/>
        <v>-7</v>
      </c>
      <c r="BB13" s="48">
        <f t="shared" si="0"/>
        <v>-10</v>
      </c>
      <c r="BC13" s="48">
        <f t="shared" si="0"/>
        <v>-11</v>
      </c>
      <c r="BD13" s="48">
        <f t="shared" si="0"/>
        <v>-9</v>
      </c>
      <c r="BE13" s="48">
        <f t="shared" si="0"/>
        <v>-5</v>
      </c>
      <c r="BF13" s="200">
        <f t="shared" si="0"/>
        <v>-2</v>
      </c>
      <c r="BG13" s="48">
        <f t="shared" si="1"/>
        <v>-4</v>
      </c>
      <c r="BH13" s="48">
        <f t="shared" si="1"/>
        <v>-1</v>
      </c>
      <c r="BI13" s="48">
        <f t="shared" si="1"/>
        <v>1</v>
      </c>
      <c r="BJ13" s="48">
        <f t="shared" si="1"/>
        <v>9</v>
      </c>
      <c r="BK13" s="48">
        <f t="shared" si="1"/>
        <v>6</v>
      </c>
      <c r="BL13" s="48">
        <f t="shared" si="1"/>
        <v>6</v>
      </c>
      <c r="BM13" s="48">
        <f t="shared" si="1"/>
        <v>5</v>
      </c>
      <c r="BN13" s="48">
        <f t="shared" si="1"/>
        <v>3</v>
      </c>
      <c r="BO13" s="48">
        <f t="shared" si="1"/>
        <v>11</v>
      </c>
      <c r="BP13" s="48">
        <f t="shared" si="1"/>
        <v>7</v>
      </c>
      <c r="BQ13" s="48">
        <f t="shared" si="2"/>
        <v>59</v>
      </c>
      <c r="BR13" s="47">
        <f t="shared" si="3"/>
        <v>7</v>
      </c>
      <c r="BS13" s="48">
        <f t="shared" si="4"/>
        <v>15</v>
      </c>
      <c r="BT13" s="48">
        <f t="shared" si="4"/>
        <v>174</v>
      </c>
      <c r="BU13" s="266">
        <f t="shared" si="4"/>
        <v>4</v>
      </c>
      <c r="BV13" s="48"/>
      <c r="BW13" s="48"/>
      <c r="BX13" s="48"/>
      <c r="BY13" s="48"/>
      <c r="BZ13" s="48"/>
      <c r="CA13" s="48"/>
      <c r="CB13" s="48"/>
      <c r="CC13" s="48"/>
      <c r="CD13" s="47"/>
    </row>
    <row r="14" spans="1:82" x14ac:dyDescent="0.3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240">
        <v>111</v>
      </c>
      <c r="AL14" s="240">
        <v>79</v>
      </c>
      <c r="AM14" s="240">
        <v>114</v>
      </c>
      <c r="AN14" s="246"/>
      <c r="AO14" s="246"/>
      <c r="AP14" s="246"/>
      <c r="AQ14" s="246"/>
      <c r="AR14" s="246"/>
      <c r="AS14" s="246"/>
      <c r="AT14" s="246"/>
      <c r="AU14" s="246"/>
      <c r="AV14" s="247"/>
      <c r="AW14" s="48">
        <f t="shared" si="0"/>
        <v>-1</v>
      </c>
      <c r="AX14" s="48">
        <f t="shared" si="0"/>
        <v>-2</v>
      </c>
      <c r="AY14" s="48">
        <f t="shared" si="0"/>
        <v>1</v>
      </c>
      <c r="AZ14" s="48">
        <f t="shared" si="0"/>
        <v>1</v>
      </c>
      <c r="BA14" s="48">
        <f t="shared" si="0"/>
        <v>3</v>
      </c>
      <c r="BB14" s="48">
        <f t="shared" si="0"/>
        <v>3</v>
      </c>
      <c r="BC14" s="48">
        <f t="shared" si="0"/>
        <v>3</v>
      </c>
      <c r="BD14" s="48">
        <f t="shared" si="0"/>
        <v>3</v>
      </c>
      <c r="BE14" s="48">
        <f t="shared" si="0"/>
        <v>3</v>
      </c>
      <c r="BF14" s="200">
        <f t="shared" si="0"/>
        <v>2</v>
      </c>
      <c r="BG14" s="48">
        <f t="shared" si="1"/>
        <v>3</v>
      </c>
      <c r="BH14" s="48">
        <f t="shared" si="1"/>
        <v>3</v>
      </c>
      <c r="BI14" s="48">
        <f t="shared" si="1"/>
        <v>5</v>
      </c>
      <c r="BJ14" s="48">
        <f t="shared" si="1"/>
        <v>-1</v>
      </c>
      <c r="BK14" s="48">
        <f t="shared" si="1"/>
        <v>-3</v>
      </c>
      <c r="BL14" s="48">
        <f t="shared" si="1"/>
        <v>-1</v>
      </c>
      <c r="BM14" s="48">
        <f t="shared" si="1"/>
        <v>-1</v>
      </c>
      <c r="BN14" s="48">
        <f t="shared" si="1"/>
        <v>1</v>
      </c>
      <c r="BO14" s="48">
        <f t="shared" si="1"/>
        <v>2</v>
      </c>
      <c r="BP14" s="48">
        <f t="shared" si="1"/>
        <v>0</v>
      </c>
      <c r="BQ14" s="48">
        <f t="shared" si="2"/>
        <v>8</v>
      </c>
      <c r="BR14" s="47">
        <f t="shared" si="3"/>
        <v>3</v>
      </c>
      <c r="BS14" s="48">
        <f t="shared" si="4"/>
        <v>3</v>
      </c>
      <c r="BT14" s="48">
        <f t="shared" si="4"/>
        <v>35</v>
      </c>
      <c r="BU14" s="266">
        <f t="shared" si="4"/>
        <v>-4</v>
      </c>
      <c r="BV14" s="48"/>
      <c r="BW14" s="48"/>
      <c r="BX14" s="48"/>
      <c r="BY14" s="48"/>
      <c r="BZ14" s="48"/>
      <c r="CA14" s="48"/>
      <c r="CB14" s="48"/>
      <c r="CC14" s="48"/>
      <c r="CD14" s="47"/>
    </row>
    <row r="15" spans="1:82" ht="15" thickBot="1" x14ac:dyDescent="0.35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:AU15" si="14">SUM(AJ10:AJ14)</f>
        <v>40742</v>
      </c>
      <c r="AK15" s="50">
        <f t="shared" si="14"/>
        <v>40783</v>
      </c>
      <c r="AL15" s="50">
        <f t="shared" si="14"/>
        <v>40514</v>
      </c>
      <c r="AM15" s="50">
        <f t="shared" si="14"/>
        <v>40830</v>
      </c>
      <c r="AN15" s="50">
        <f t="shared" si="14"/>
        <v>0</v>
      </c>
      <c r="AO15" s="50">
        <f t="shared" si="14"/>
        <v>0</v>
      </c>
      <c r="AP15" s="50">
        <f t="shared" si="14"/>
        <v>0</v>
      </c>
      <c r="AQ15" s="50">
        <f t="shared" si="14"/>
        <v>0</v>
      </c>
      <c r="AR15" s="50">
        <f t="shared" si="14"/>
        <v>0</v>
      </c>
      <c r="AS15" s="50">
        <f t="shared" si="14"/>
        <v>0</v>
      </c>
      <c r="AT15" s="50">
        <f t="shared" si="14"/>
        <v>0</v>
      </c>
      <c r="AU15" s="50">
        <f t="shared" si="14"/>
        <v>0</v>
      </c>
      <c r="AV15" s="214">
        <f t="shared" ref="AV15" si="15">SUM(AV10:AV14)</f>
        <v>0</v>
      </c>
      <c r="AW15" s="50">
        <f>SUM(AW10:AW14)</f>
        <v>-189</v>
      </c>
      <c r="AX15" s="50">
        <f>SUM(AX10:AX14)</f>
        <v>-135</v>
      </c>
      <c r="AY15" s="50">
        <f t="shared" ref="AY15:BC15" si="16">SUM(AY10:AY14)</f>
        <v>-159</v>
      </c>
      <c r="AZ15" s="50">
        <f t="shared" si="16"/>
        <v>-288</v>
      </c>
      <c r="BA15" s="50">
        <f t="shared" si="16"/>
        <v>-316</v>
      </c>
      <c r="BB15" s="50">
        <f t="shared" si="16"/>
        <v>-404</v>
      </c>
      <c r="BC15" s="50">
        <f t="shared" si="16"/>
        <v>-531</v>
      </c>
      <c r="BD15" s="50">
        <f t="shared" ref="BD15:BE15" si="17">SUM(BD10:BD14)</f>
        <v>-465</v>
      </c>
      <c r="BE15" s="50">
        <f t="shared" si="17"/>
        <v>-312</v>
      </c>
      <c r="BF15" s="156">
        <f t="shared" ref="BF15:BG15" si="18">SUM(BF10:BF14)</f>
        <v>-150</v>
      </c>
      <c r="BG15" s="50">
        <f t="shared" si="18"/>
        <v>-197</v>
      </c>
      <c r="BH15" s="50">
        <f t="shared" ref="BH15:BI15" si="19">SUM(BH10:BH14)</f>
        <v>-176</v>
      </c>
      <c r="BI15" s="50">
        <f t="shared" si="19"/>
        <v>-194</v>
      </c>
      <c r="BJ15" s="50">
        <f t="shared" ref="BJ15:BK15" si="20">SUM(BJ10:BJ14)</f>
        <v>-231</v>
      </c>
      <c r="BK15" s="50">
        <f t="shared" si="20"/>
        <v>-219</v>
      </c>
      <c r="BL15" s="50">
        <f t="shared" ref="BL15:BM15" si="21">SUM(BL10:BL14)</f>
        <v>-195</v>
      </c>
      <c r="BM15" s="50">
        <f t="shared" si="21"/>
        <v>-242</v>
      </c>
      <c r="BN15" s="50">
        <f t="shared" ref="BN15:BO15" si="22">SUM(BN10:BN14)</f>
        <v>-237</v>
      </c>
      <c r="BO15" s="50">
        <f t="shared" si="22"/>
        <v>-141</v>
      </c>
      <c r="BP15" s="50">
        <f t="shared" ref="BP15" si="23">SUM(BP10:BP14)</f>
        <v>-79</v>
      </c>
      <c r="BQ15" s="50">
        <f t="shared" ref="BQ15:CB15" si="24">SUM(BQ10:BQ14)</f>
        <v>9</v>
      </c>
      <c r="BR15" s="49">
        <f t="shared" si="24"/>
        <v>-105</v>
      </c>
      <c r="BS15" s="50">
        <f t="shared" si="24"/>
        <v>-25</v>
      </c>
      <c r="BT15" s="50">
        <f t="shared" si="24"/>
        <v>252</v>
      </c>
      <c r="BU15" s="50">
        <f t="shared" si="24"/>
        <v>-47</v>
      </c>
      <c r="BV15" s="50">
        <f t="shared" si="24"/>
        <v>0</v>
      </c>
      <c r="BW15" s="50">
        <f t="shared" si="24"/>
        <v>0</v>
      </c>
      <c r="BX15" s="50">
        <f t="shared" si="24"/>
        <v>0</v>
      </c>
      <c r="BY15" s="50">
        <f t="shared" si="24"/>
        <v>0</v>
      </c>
      <c r="BZ15" s="50">
        <f t="shared" si="24"/>
        <v>0</v>
      </c>
      <c r="CA15" s="50">
        <f t="shared" si="24"/>
        <v>0</v>
      </c>
      <c r="CB15" s="50">
        <f t="shared" si="24"/>
        <v>0</v>
      </c>
      <c r="CC15" s="50">
        <f t="shared" ref="CC15:CD15" si="25">SUM(CC10:CC14)</f>
        <v>0</v>
      </c>
      <c r="CD15" s="49">
        <f t="shared" si="25"/>
        <v>0</v>
      </c>
    </row>
    <row r="16" spans="1:82" ht="16.2" x14ac:dyDescent="0.3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54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215"/>
      <c r="AW16" s="54"/>
      <c r="AX16" s="55"/>
      <c r="AY16" s="56"/>
      <c r="AZ16" s="56"/>
      <c r="BA16" s="56"/>
      <c r="BB16" s="56"/>
      <c r="BC16" s="56"/>
      <c r="BD16" s="56"/>
      <c r="BE16" s="56"/>
      <c r="BF16" s="219"/>
      <c r="BG16" s="119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7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</row>
    <row r="17" spans="1:82" x14ac:dyDescent="0.3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239">
        <v>5572</v>
      </c>
      <c r="AL17" s="248">
        <v>5288</v>
      </c>
      <c r="AM17" s="246">
        <v>7153</v>
      </c>
      <c r="AN17" s="246"/>
      <c r="AO17" s="246"/>
      <c r="AP17" s="246"/>
      <c r="AQ17" s="246"/>
      <c r="AR17" s="246"/>
      <c r="AS17" s="246"/>
      <c r="AT17" s="246"/>
      <c r="AU17" s="246"/>
      <c r="AV17" s="249"/>
      <c r="AW17" s="61">
        <f t="shared" ref="AW17:BF21" si="26">C17-O17</f>
        <v>-456</v>
      </c>
      <c r="AX17" s="61">
        <f t="shared" si="26"/>
        <v>-589</v>
      </c>
      <c r="AY17" s="61">
        <f t="shared" si="26"/>
        <v>-427</v>
      </c>
      <c r="AZ17" s="61">
        <f t="shared" si="26"/>
        <v>-249</v>
      </c>
      <c r="BA17" s="61">
        <f t="shared" si="26"/>
        <v>-485</v>
      </c>
      <c r="BB17" s="61">
        <f t="shared" si="26"/>
        <v>-265</v>
      </c>
      <c r="BC17" s="61">
        <f t="shared" si="26"/>
        <v>-341</v>
      </c>
      <c r="BD17" s="61">
        <f t="shared" si="26"/>
        <v>-600</v>
      </c>
      <c r="BE17" s="61">
        <f t="shared" si="26"/>
        <v>-738</v>
      </c>
      <c r="BF17" s="155">
        <f t="shared" si="26"/>
        <v>-972</v>
      </c>
      <c r="BG17" s="61">
        <f t="shared" ref="BG17:BP21" si="27">M17-Y17</f>
        <v>-939</v>
      </c>
      <c r="BH17" s="61">
        <f t="shared" si="27"/>
        <v>-997</v>
      </c>
      <c r="BI17" s="61">
        <f t="shared" si="27"/>
        <v>-320</v>
      </c>
      <c r="BJ17" s="61">
        <f t="shared" si="27"/>
        <v>-289</v>
      </c>
      <c r="BK17" s="61">
        <f t="shared" si="27"/>
        <v>-308</v>
      </c>
      <c r="BL17" s="61">
        <f t="shared" si="27"/>
        <v>-452</v>
      </c>
      <c r="BM17" s="61">
        <f t="shared" si="27"/>
        <v>-180</v>
      </c>
      <c r="BN17" s="61">
        <f t="shared" si="27"/>
        <v>-432</v>
      </c>
      <c r="BO17" s="61">
        <f t="shared" si="27"/>
        <v>-329</v>
      </c>
      <c r="BP17" s="61">
        <f t="shared" si="27"/>
        <v>-208</v>
      </c>
      <c r="BQ17" s="61">
        <f t="shared" ref="BQ17:BQ21" si="28">W17-AI17</f>
        <v>-423</v>
      </c>
      <c r="BR17" s="60">
        <f t="shared" ref="BR17:BR21" si="29">X17-AJ17</f>
        <v>-158</v>
      </c>
      <c r="BS17" s="61">
        <f t="shared" ref="BS17:BU21" si="30">Y17-AK17</f>
        <v>272</v>
      </c>
      <c r="BT17" s="61">
        <f t="shared" si="30"/>
        <v>703</v>
      </c>
      <c r="BU17" s="270">
        <f t="shared" si="30"/>
        <v>-1271</v>
      </c>
      <c r="BV17" s="61"/>
      <c r="BW17" s="61"/>
      <c r="BX17" s="61"/>
      <c r="BY17" s="61"/>
      <c r="BZ17" s="61"/>
      <c r="CA17" s="61"/>
      <c r="CB17" s="61"/>
      <c r="CC17" s="61"/>
      <c r="CD17" s="60"/>
    </row>
    <row r="18" spans="1:82" x14ac:dyDescent="0.3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239">
        <v>1209</v>
      </c>
      <c r="AL18" s="248">
        <v>1018</v>
      </c>
      <c r="AM18" s="246">
        <v>516</v>
      </c>
      <c r="AN18" s="246"/>
      <c r="AO18" s="246"/>
      <c r="AP18" s="246"/>
      <c r="AQ18" s="246"/>
      <c r="AR18" s="246"/>
      <c r="AS18" s="246"/>
      <c r="AT18" s="246"/>
      <c r="AU18" s="246"/>
      <c r="AV18" s="249"/>
      <c r="AW18" s="61">
        <f t="shared" si="26"/>
        <v>402</v>
      </c>
      <c r="AX18" s="61">
        <f t="shared" si="26"/>
        <v>329</v>
      </c>
      <c r="AY18" s="61">
        <f t="shared" si="26"/>
        <v>1334</v>
      </c>
      <c r="AZ18" s="61">
        <f t="shared" si="26"/>
        <v>703</v>
      </c>
      <c r="BA18" s="61">
        <f t="shared" si="26"/>
        <v>602</v>
      </c>
      <c r="BB18" s="61">
        <f t="shared" si="26"/>
        <v>578</v>
      </c>
      <c r="BC18" s="61">
        <f t="shared" si="26"/>
        <v>1005</v>
      </c>
      <c r="BD18" s="61">
        <f t="shared" si="26"/>
        <v>701</v>
      </c>
      <c r="BE18" s="61">
        <f t="shared" si="26"/>
        <v>-104</v>
      </c>
      <c r="BF18" s="155">
        <f t="shared" si="26"/>
        <v>-139</v>
      </c>
      <c r="BG18" s="61">
        <f t="shared" si="27"/>
        <v>-692</v>
      </c>
      <c r="BH18" s="61">
        <f t="shared" si="27"/>
        <v>-899</v>
      </c>
      <c r="BI18" s="61">
        <f t="shared" si="27"/>
        <v>969</v>
      </c>
      <c r="BJ18" s="61">
        <f t="shared" si="27"/>
        <v>46</v>
      </c>
      <c r="BK18" s="61">
        <f t="shared" si="27"/>
        <v>176</v>
      </c>
      <c r="BL18" s="61">
        <f t="shared" si="27"/>
        <v>-283</v>
      </c>
      <c r="BM18" s="61">
        <f t="shared" si="27"/>
        <v>682</v>
      </c>
      <c r="BN18" s="61">
        <f t="shared" si="27"/>
        <v>32</v>
      </c>
      <c r="BO18" s="61">
        <f t="shared" si="27"/>
        <v>175</v>
      </c>
      <c r="BP18" s="61">
        <f t="shared" si="27"/>
        <v>206</v>
      </c>
      <c r="BQ18" s="61">
        <f t="shared" si="28"/>
        <v>1630</v>
      </c>
      <c r="BR18" s="60">
        <f t="shared" si="29"/>
        <v>-414</v>
      </c>
      <c r="BS18" s="61">
        <f t="shared" si="30"/>
        <v>945</v>
      </c>
      <c r="BT18" s="61">
        <f t="shared" si="30"/>
        <v>1358</v>
      </c>
      <c r="BU18" s="270">
        <f t="shared" si="30"/>
        <v>760</v>
      </c>
      <c r="BV18" s="61"/>
      <c r="BW18" s="61"/>
      <c r="BX18" s="61"/>
      <c r="BY18" s="61"/>
      <c r="BZ18" s="61"/>
      <c r="CA18" s="61"/>
      <c r="CB18" s="61"/>
      <c r="CC18" s="61"/>
      <c r="CD18" s="60"/>
    </row>
    <row r="19" spans="1:82" x14ac:dyDescent="0.3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239">
        <v>251</v>
      </c>
      <c r="AL19" s="248">
        <v>226</v>
      </c>
      <c r="AM19" s="246">
        <v>230</v>
      </c>
      <c r="AN19" s="246"/>
      <c r="AO19" s="246"/>
      <c r="AP19" s="246"/>
      <c r="AQ19" s="246"/>
      <c r="AR19" s="246"/>
      <c r="AS19" s="246"/>
      <c r="AT19" s="246"/>
      <c r="AU19" s="246"/>
      <c r="AV19" s="249"/>
      <c r="AW19" s="61">
        <f t="shared" si="26"/>
        <v>-43</v>
      </c>
      <c r="AX19" s="61">
        <f t="shared" si="26"/>
        <v>-180</v>
      </c>
      <c r="AY19" s="61">
        <f t="shared" si="26"/>
        <v>-221</v>
      </c>
      <c r="AZ19" s="61">
        <f t="shared" si="26"/>
        <v>-137</v>
      </c>
      <c r="BA19" s="61">
        <f t="shared" si="26"/>
        <v>-139</v>
      </c>
      <c r="BB19" s="61">
        <f t="shared" si="26"/>
        <v>-132</v>
      </c>
      <c r="BC19" s="61">
        <f t="shared" si="26"/>
        <v>-29</v>
      </c>
      <c r="BD19" s="61">
        <f t="shared" si="26"/>
        <v>-33</v>
      </c>
      <c r="BE19" s="61">
        <f t="shared" si="26"/>
        <v>3</v>
      </c>
      <c r="BF19" s="154">
        <f t="shared" si="26"/>
        <v>-7</v>
      </c>
      <c r="BG19" s="61">
        <f t="shared" si="27"/>
        <v>-74</v>
      </c>
      <c r="BH19" s="61">
        <f t="shared" si="27"/>
        <v>-33</v>
      </c>
      <c r="BI19" s="61">
        <f t="shared" si="27"/>
        <v>33</v>
      </c>
      <c r="BJ19" s="61">
        <f t="shared" si="27"/>
        <v>184</v>
      </c>
      <c r="BK19" s="61">
        <f t="shared" si="27"/>
        <v>197</v>
      </c>
      <c r="BL19" s="61">
        <f t="shared" si="27"/>
        <v>150</v>
      </c>
      <c r="BM19" s="61">
        <f t="shared" si="27"/>
        <v>118</v>
      </c>
      <c r="BN19" s="61">
        <f t="shared" si="27"/>
        <v>131</v>
      </c>
      <c r="BO19" s="61">
        <f t="shared" si="27"/>
        <v>-9</v>
      </c>
      <c r="BP19" s="61">
        <f t="shared" si="27"/>
        <v>15</v>
      </c>
      <c r="BQ19" s="61">
        <f t="shared" si="28"/>
        <v>-17</v>
      </c>
      <c r="BR19" s="60">
        <f t="shared" si="29"/>
        <v>-7</v>
      </c>
      <c r="BS19" s="61">
        <f t="shared" si="30"/>
        <v>21</v>
      </c>
      <c r="BT19" s="61">
        <f t="shared" si="30"/>
        <v>47</v>
      </c>
      <c r="BU19" s="270">
        <f t="shared" si="30"/>
        <v>16</v>
      </c>
      <c r="BV19" s="61"/>
      <c r="BW19" s="61"/>
      <c r="BX19" s="61"/>
      <c r="BY19" s="61"/>
      <c r="BZ19" s="61"/>
      <c r="CA19" s="61"/>
      <c r="CB19" s="61"/>
      <c r="CC19" s="61"/>
      <c r="CD19" s="60"/>
    </row>
    <row r="20" spans="1:82" x14ac:dyDescent="0.3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239">
        <v>14</v>
      </c>
      <c r="AL20" s="248">
        <v>9</v>
      </c>
      <c r="AM20" s="246">
        <v>9</v>
      </c>
      <c r="AN20" s="246"/>
      <c r="AO20" s="246"/>
      <c r="AP20" s="246"/>
      <c r="AQ20" s="246"/>
      <c r="AR20" s="246"/>
      <c r="AS20" s="246"/>
      <c r="AT20" s="246"/>
      <c r="AU20" s="246"/>
      <c r="AV20" s="249"/>
      <c r="AW20" s="61">
        <f t="shared" si="26"/>
        <v>-5</v>
      </c>
      <c r="AX20" s="61">
        <f t="shared" si="26"/>
        <v>-15</v>
      </c>
      <c r="AY20" s="61">
        <f t="shared" si="26"/>
        <v>-7</v>
      </c>
      <c r="AZ20" s="61">
        <f t="shared" si="26"/>
        <v>-9</v>
      </c>
      <c r="BA20" s="61">
        <f t="shared" si="26"/>
        <v>-18</v>
      </c>
      <c r="BB20" s="61">
        <f t="shared" si="26"/>
        <v>-19</v>
      </c>
      <c r="BC20" s="61">
        <f t="shared" si="26"/>
        <v>-5</v>
      </c>
      <c r="BD20" s="61">
        <f t="shared" si="26"/>
        <v>-4</v>
      </c>
      <c r="BE20" s="61">
        <f t="shared" si="26"/>
        <v>-3</v>
      </c>
      <c r="BF20" s="154">
        <f t="shared" si="26"/>
        <v>2</v>
      </c>
      <c r="BG20" s="61">
        <f t="shared" si="27"/>
        <v>-14</v>
      </c>
      <c r="BH20" s="61">
        <f t="shared" si="27"/>
        <v>1</v>
      </c>
      <c r="BI20" s="61">
        <f t="shared" si="27"/>
        <v>2</v>
      </c>
      <c r="BJ20" s="61">
        <f t="shared" si="27"/>
        <v>16</v>
      </c>
      <c r="BK20" s="61">
        <f t="shared" si="27"/>
        <v>12</v>
      </c>
      <c r="BL20" s="61">
        <f t="shared" si="27"/>
        <v>9</v>
      </c>
      <c r="BM20" s="61">
        <f t="shared" si="27"/>
        <v>11</v>
      </c>
      <c r="BN20" s="61">
        <f t="shared" si="27"/>
        <v>11</v>
      </c>
      <c r="BO20" s="61">
        <f t="shared" si="27"/>
        <v>1</v>
      </c>
      <c r="BP20" s="61">
        <f t="shared" si="27"/>
        <v>-8</v>
      </c>
      <c r="BQ20" s="61">
        <f t="shared" si="28"/>
        <v>2</v>
      </c>
      <c r="BR20" s="60">
        <f t="shared" si="29"/>
        <v>0</v>
      </c>
      <c r="BS20" s="61">
        <f t="shared" si="30"/>
        <v>10</v>
      </c>
      <c r="BT20" s="61">
        <f t="shared" si="30"/>
        <v>4</v>
      </c>
      <c r="BU20" s="270">
        <f t="shared" si="30"/>
        <v>5</v>
      </c>
      <c r="BV20" s="61"/>
      <c r="BW20" s="61"/>
      <c r="BX20" s="61"/>
      <c r="BY20" s="61"/>
      <c r="BZ20" s="61"/>
      <c r="CA20" s="61"/>
      <c r="CB20" s="61"/>
      <c r="CC20" s="61"/>
      <c r="CD20" s="60"/>
    </row>
    <row r="21" spans="1:82" x14ac:dyDescent="0.3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239">
        <v>2</v>
      </c>
      <c r="AL21" s="248">
        <v>3</v>
      </c>
      <c r="AM21" s="246">
        <v>2</v>
      </c>
      <c r="AN21" s="246"/>
      <c r="AO21" s="246"/>
      <c r="AP21" s="246"/>
      <c r="AQ21" s="246"/>
      <c r="AR21" s="246"/>
      <c r="AS21" s="246"/>
      <c r="AT21" s="246"/>
      <c r="AU21" s="246"/>
      <c r="AV21" s="249"/>
      <c r="AW21" s="61">
        <f t="shared" si="26"/>
        <v>-1</v>
      </c>
      <c r="AX21" s="61">
        <f t="shared" si="26"/>
        <v>-1</v>
      </c>
      <c r="AY21" s="61">
        <f t="shared" si="26"/>
        <v>-3</v>
      </c>
      <c r="AZ21" s="61">
        <f t="shared" si="26"/>
        <v>0</v>
      </c>
      <c r="BA21" s="61">
        <f t="shared" si="26"/>
        <v>-1</v>
      </c>
      <c r="BB21" s="61">
        <f t="shared" si="26"/>
        <v>-4</v>
      </c>
      <c r="BC21" s="61">
        <f t="shared" si="26"/>
        <v>2</v>
      </c>
      <c r="BD21" s="61">
        <f t="shared" si="26"/>
        <v>1</v>
      </c>
      <c r="BE21" s="61">
        <f t="shared" si="26"/>
        <v>-1</v>
      </c>
      <c r="BF21" s="154">
        <f t="shared" si="26"/>
        <v>0</v>
      </c>
      <c r="BG21" s="61">
        <f t="shared" si="27"/>
        <v>-2</v>
      </c>
      <c r="BH21" s="61">
        <f t="shared" si="27"/>
        <v>0</v>
      </c>
      <c r="BI21" s="61">
        <f t="shared" si="27"/>
        <v>3</v>
      </c>
      <c r="BJ21" s="61">
        <f t="shared" si="27"/>
        <v>2</v>
      </c>
      <c r="BK21" s="61">
        <f t="shared" si="27"/>
        <v>0</v>
      </c>
      <c r="BL21" s="61">
        <f t="shared" si="27"/>
        <v>-1</v>
      </c>
      <c r="BM21" s="61">
        <f t="shared" si="27"/>
        <v>-1</v>
      </c>
      <c r="BN21" s="61">
        <f t="shared" si="27"/>
        <v>0</v>
      </c>
      <c r="BO21" s="61">
        <f t="shared" si="27"/>
        <v>0</v>
      </c>
      <c r="BP21" s="61">
        <f t="shared" si="27"/>
        <v>-1</v>
      </c>
      <c r="BQ21" s="61">
        <f t="shared" si="28"/>
        <v>-2</v>
      </c>
      <c r="BR21" s="60">
        <f t="shared" si="29"/>
        <v>0</v>
      </c>
      <c r="BS21" s="61">
        <f t="shared" si="30"/>
        <v>0</v>
      </c>
      <c r="BT21" s="61">
        <f t="shared" si="30"/>
        <v>-2</v>
      </c>
      <c r="BU21" s="270">
        <f t="shared" si="30"/>
        <v>-2</v>
      </c>
      <c r="BV21" s="61"/>
      <c r="BW21" s="61"/>
      <c r="BX21" s="61"/>
      <c r="BY21" s="61"/>
      <c r="BZ21" s="61"/>
      <c r="CA21" s="61"/>
      <c r="CB21" s="61"/>
      <c r="CC21" s="61"/>
      <c r="CD21" s="60"/>
    </row>
    <row r="22" spans="1:82" x14ac:dyDescent="0.3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C22" si="31">SUM(E17:E21)</f>
        <v>9338</v>
      </c>
      <c r="F22" s="61">
        <f t="shared" si="31"/>
        <v>9969</v>
      </c>
      <c r="G22" s="61">
        <f t="shared" si="31"/>
        <v>10312</v>
      </c>
      <c r="H22" s="61">
        <f t="shared" si="31"/>
        <v>9709</v>
      </c>
      <c r="I22" s="61">
        <f t="shared" si="31"/>
        <v>9754</v>
      </c>
      <c r="J22" s="61">
        <f t="shared" si="31"/>
        <v>9014</v>
      </c>
      <c r="K22" s="61">
        <f t="shared" si="31"/>
        <v>7806</v>
      </c>
      <c r="L22" s="61">
        <f t="shared" si="31"/>
        <v>7401</v>
      </c>
      <c r="M22" s="61">
        <f t="shared" si="31"/>
        <v>6575</v>
      </c>
      <c r="N22" s="60">
        <f t="shared" si="31"/>
        <v>6726</v>
      </c>
      <c r="O22" s="61">
        <f t="shared" si="31"/>
        <v>8105</v>
      </c>
      <c r="P22" s="61">
        <f t="shared" si="31"/>
        <v>8736</v>
      </c>
      <c r="Q22" s="61">
        <f t="shared" si="31"/>
        <v>8662</v>
      </c>
      <c r="R22" s="61">
        <f t="shared" si="31"/>
        <v>9661</v>
      </c>
      <c r="S22" s="61">
        <f t="shared" si="31"/>
        <v>10353</v>
      </c>
      <c r="T22" s="61">
        <f t="shared" si="31"/>
        <v>9551</v>
      </c>
      <c r="U22" s="61">
        <f t="shared" si="31"/>
        <v>9122</v>
      </c>
      <c r="V22" s="61">
        <f t="shared" ref="V22" si="32">SUM(V17:V21)</f>
        <v>8949</v>
      </c>
      <c r="W22" s="61">
        <f t="shared" ref="W22:AB22" si="33">SUM(W17:W21)</f>
        <v>8649</v>
      </c>
      <c r="X22" s="155">
        <f t="shared" si="33"/>
        <v>8517</v>
      </c>
      <c r="Y22" s="61">
        <f t="shared" si="33"/>
        <v>8296</v>
      </c>
      <c r="Z22" s="61">
        <f t="shared" si="33"/>
        <v>8654</v>
      </c>
      <c r="AA22" s="61">
        <f t="shared" si="33"/>
        <v>7418</v>
      </c>
      <c r="AB22" s="61">
        <f t="shared" si="33"/>
        <v>8777</v>
      </c>
      <c r="AC22" s="61">
        <f t="shared" ref="AC22" si="34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35">SUM(AF17:AF21)</f>
        <v>9809</v>
      </c>
      <c r="AG22" s="61">
        <f t="shared" si="35"/>
        <v>9284</v>
      </c>
      <c r="AH22" s="61">
        <f t="shared" ref="AH22:AO22" si="36">SUM(AH17:AH21)</f>
        <v>8945</v>
      </c>
      <c r="AI22" s="61">
        <f t="shared" ref="AI22" si="37">SUM(AI17:AI21)</f>
        <v>7459</v>
      </c>
      <c r="AJ22" s="154">
        <f t="shared" si="36"/>
        <v>9096</v>
      </c>
      <c r="AK22" s="61">
        <f t="shared" si="36"/>
        <v>7048</v>
      </c>
      <c r="AL22" s="61">
        <f t="shared" si="36"/>
        <v>6544</v>
      </c>
      <c r="AM22" s="61">
        <f t="shared" si="36"/>
        <v>7910</v>
      </c>
      <c r="AN22" s="61">
        <f t="shared" si="36"/>
        <v>0</v>
      </c>
      <c r="AO22" s="61">
        <f t="shared" si="36"/>
        <v>0</v>
      </c>
      <c r="AP22" s="61">
        <f>SUM(AP17:AP21)</f>
        <v>0</v>
      </c>
      <c r="AQ22" s="61">
        <f>SUM(AQ17:AQ21)</f>
        <v>0</v>
      </c>
      <c r="AR22" s="61">
        <f t="shared" ref="AR22:AV22" si="38">SUM(AR17:AR21)</f>
        <v>0</v>
      </c>
      <c r="AS22" s="61">
        <f t="shared" si="38"/>
        <v>0</v>
      </c>
      <c r="AT22" s="61">
        <f t="shared" si="38"/>
        <v>0</v>
      </c>
      <c r="AU22" s="61">
        <f t="shared" si="38"/>
        <v>0</v>
      </c>
      <c r="AV22" s="154">
        <f t="shared" si="38"/>
        <v>0</v>
      </c>
      <c r="AW22" s="61">
        <f t="shared" si="31"/>
        <v>-103</v>
      </c>
      <c r="AX22" s="61">
        <f t="shared" si="31"/>
        <v>-456</v>
      </c>
      <c r="AY22" s="61">
        <f t="shared" si="31"/>
        <v>676</v>
      </c>
      <c r="AZ22" s="61">
        <f t="shared" si="31"/>
        <v>308</v>
      </c>
      <c r="BA22" s="61">
        <f t="shared" si="31"/>
        <v>-41</v>
      </c>
      <c r="BB22" s="61">
        <f t="shared" si="31"/>
        <v>158</v>
      </c>
      <c r="BC22" s="61">
        <f t="shared" si="31"/>
        <v>632</v>
      </c>
      <c r="BD22" s="61">
        <f t="shared" ref="BD22:BE22" si="39">SUM(BD17:BD21)</f>
        <v>65</v>
      </c>
      <c r="BE22" s="61">
        <f t="shared" si="39"/>
        <v>-843</v>
      </c>
      <c r="BF22" s="154">
        <f t="shared" ref="BF22:BG22" si="40">SUM(BF17:BF21)</f>
        <v>-1116</v>
      </c>
      <c r="BG22" s="61">
        <f t="shared" si="40"/>
        <v>-1721</v>
      </c>
      <c r="BH22" s="61">
        <f t="shared" ref="BH22:BI22" si="41">SUM(BH17:BH21)</f>
        <v>-1928</v>
      </c>
      <c r="BI22" s="61">
        <f t="shared" si="41"/>
        <v>687</v>
      </c>
      <c r="BJ22" s="61">
        <f t="shared" ref="BJ22:BK22" si="42">SUM(BJ17:BJ21)</f>
        <v>-41</v>
      </c>
      <c r="BK22" s="61">
        <f t="shared" si="42"/>
        <v>77</v>
      </c>
      <c r="BL22" s="61">
        <f t="shared" ref="BL22:BM22" si="43">SUM(BL17:BL21)</f>
        <v>-577</v>
      </c>
      <c r="BM22" s="61">
        <f t="shared" si="43"/>
        <v>630</v>
      </c>
      <c r="BN22" s="61">
        <f t="shared" ref="BN22:BO22" si="44">SUM(BN17:BN21)</f>
        <v>-258</v>
      </c>
      <c r="BO22" s="61">
        <f t="shared" si="44"/>
        <v>-162</v>
      </c>
      <c r="BP22" s="61">
        <f t="shared" ref="BP22" si="45">SUM(BP17:BP21)</f>
        <v>4</v>
      </c>
      <c r="BQ22" s="61">
        <f t="shared" ref="BQ22:CB22" si="46">SUM(BQ17:BQ21)</f>
        <v>1190</v>
      </c>
      <c r="BR22" s="60">
        <f t="shared" si="46"/>
        <v>-579</v>
      </c>
      <c r="BS22" s="61">
        <f>Y22-AK22</f>
        <v>1248</v>
      </c>
      <c r="BT22" s="61">
        <f t="shared" si="46"/>
        <v>2110</v>
      </c>
      <c r="BU22" s="270">
        <f t="shared" ref="BU22" si="47">SUM(BU17:BU21)</f>
        <v>-492</v>
      </c>
      <c r="BV22" s="61">
        <f t="shared" si="46"/>
        <v>0</v>
      </c>
      <c r="BW22" s="61">
        <f t="shared" si="46"/>
        <v>0</v>
      </c>
      <c r="BX22" s="61">
        <f t="shared" si="46"/>
        <v>0</v>
      </c>
      <c r="BY22" s="61">
        <f t="shared" si="46"/>
        <v>0</v>
      </c>
      <c r="BZ22" s="61">
        <f t="shared" si="46"/>
        <v>0</v>
      </c>
      <c r="CA22" s="61">
        <f t="shared" si="46"/>
        <v>0</v>
      </c>
      <c r="CB22" s="61">
        <f t="shared" si="46"/>
        <v>0</v>
      </c>
      <c r="CC22" s="61">
        <f t="shared" ref="CC22:CD22" si="48">SUM(CC17:CC21)</f>
        <v>0</v>
      </c>
      <c r="CD22" s="60">
        <f t="shared" si="48"/>
        <v>0</v>
      </c>
    </row>
    <row r="23" spans="1:82" ht="16.2" x14ac:dyDescent="0.3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61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154"/>
      <c r="AW23" s="61"/>
      <c r="AX23" s="62"/>
      <c r="AY23" s="63"/>
      <c r="AZ23" s="63"/>
      <c r="BA23" s="63"/>
      <c r="BB23" s="63"/>
      <c r="BC23" s="63"/>
      <c r="BD23" s="63"/>
      <c r="BE23" s="63"/>
      <c r="BF23" s="225"/>
      <c r="BG23" s="22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4"/>
      <c r="BS23" s="223"/>
      <c r="BT23" s="63"/>
      <c r="BU23" s="271"/>
      <c r="BV23" s="63"/>
      <c r="BW23" s="63"/>
      <c r="BX23" s="63"/>
      <c r="BY23" s="63"/>
      <c r="BZ23" s="63"/>
      <c r="CA23" s="63"/>
      <c r="CB23" s="63"/>
      <c r="CC23" s="63"/>
      <c r="CD23" s="64"/>
    </row>
    <row r="24" spans="1:82" x14ac:dyDescent="0.3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239">
        <v>1038</v>
      </c>
      <c r="AL24" s="248">
        <v>1325</v>
      </c>
      <c r="AM24" s="246">
        <v>2691</v>
      </c>
      <c r="AN24" s="246"/>
      <c r="AO24" s="246"/>
      <c r="AP24" s="246"/>
      <c r="AQ24" s="246"/>
      <c r="AR24" s="246"/>
      <c r="AS24" s="246"/>
      <c r="AT24" s="246"/>
      <c r="AU24" s="246"/>
      <c r="AV24" s="249"/>
      <c r="AW24" s="61">
        <f t="shared" ref="AW24:BF28" si="49">C24-O24</f>
        <v>-222</v>
      </c>
      <c r="AX24" s="61">
        <f t="shared" si="49"/>
        <v>2</v>
      </c>
      <c r="AY24" s="61">
        <f t="shared" si="49"/>
        <v>120</v>
      </c>
      <c r="AZ24" s="61">
        <f t="shared" si="49"/>
        <v>183</v>
      </c>
      <c r="BA24" s="61">
        <f t="shared" si="49"/>
        <v>111</v>
      </c>
      <c r="BB24" s="61">
        <f t="shared" si="49"/>
        <v>488</v>
      </c>
      <c r="BC24" s="61">
        <f t="shared" si="49"/>
        <v>403</v>
      </c>
      <c r="BD24" s="61">
        <f t="shared" si="49"/>
        <v>308</v>
      </c>
      <c r="BE24" s="61">
        <f t="shared" si="49"/>
        <v>296</v>
      </c>
      <c r="BF24" s="154">
        <f t="shared" si="49"/>
        <v>129</v>
      </c>
      <c r="BG24" s="61">
        <f t="shared" ref="BG24:BP28" si="50">M24-Y24</f>
        <v>379</v>
      </c>
      <c r="BH24" s="61">
        <f t="shared" si="50"/>
        <v>487</v>
      </c>
      <c r="BI24" s="61">
        <f t="shared" si="50"/>
        <v>714</v>
      </c>
      <c r="BJ24" s="61">
        <f t="shared" si="50"/>
        <v>455</v>
      </c>
      <c r="BK24" s="61">
        <f t="shared" si="50"/>
        <v>291</v>
      </c>
      <c r="BL24" s="61">
        <f t="shared" si="50"/>
        <v>103</v>
      </c>
      <c r="BM24" s="61">
        <f t="shared" si="50"/>
        <v>498</v>
      </c>
      <c r="BN24" s="61">
        <f t="shared" si="50"/>
        <v>-94</v>
      </c>
      <c r="BO24" s="61">
        <f t="shared" si="50"/>
        <v>51</v>
      </c>
      <c r="BP24" s="61">
        <f t="shared" si="50"/>
        <v>-82</v>
      </c>
      <c r="BQ24" s="61">
        <f t="shared" ref="BQ24:BQ28" si="51">W24-AI24</f>
        <v>-86</v>
      </c>
      <c r="BR24" s="60">
        <f t="shared" ref="BR24:BR28" si="52">X24-AJ24</f>
        <v>-675</v>
      </c>
      <c r="BS24" s="61">
        <f t="shared" ref="BS24:BU28" si="53">Y24-AK24</f>
        <v>78</v>
      </c>
      <c r="BT24" s="61">
        <f t="shared" si="53"/>
        <v>-54</v>
      </c>
      <c r="BU24" s="270">
        <f t="shared" si="53"/>
        <v>-1322</v>
      </c>
      <c r="BV24" s="61"/>
      <c r="BW24" s="61"/>
      <c r="BX24" s="61"/>
      <c r="BY24" s="61"/>
      <c r="BZ24" s="61"/>
      <c r="CA24" s="61"/>
      <c r="CB24" s="61"/>
      <c r="CC24" s="61"/>
      <c r="CD24" s="60"/>
    </row>
    <row r="25" spans="1:82" x14ac:dyDescent="0.3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239">
        <v>-500</v>
      </c>
      <c r="AL25" s="248">
        <v>137</v>
      </c>
      <c r="AM25" s="246">
        <v>389</v>
      </c>
      <c r="AN25" s="246"/>
      <c r="AO25" s="246"/>
      <c r="AP25" s="246"/>
      <c r="AQ25" s="246"/>
      <c r="AR25" s="246"/>
      <c r="AS25" s="246"/>
      <c r="AT25" s="246"/>
      <c r="AU25" s="246"/>
      <c r="AV25" s="249"/>
      <c r="AW25" s="61">
        <f t="shared" si="49"/>
        <v>75</v>
      </c>
      <c r="AX25" s="61">
        <f t="shared" si="49"/>
        <v>584</v>
      </c>
      <c r="AY25" s="61">
        <f t="shared" si="49"/>
        <v>709</v>
      </c>
      <c r="AZ25" s="61">
        <f t="shared" si="49"/>
        <v>-326</v>
      </c>
      <c r="BA25" s="61">
        <f t="shared" si="49"/>
        <v>38</v>
      </c>
      <c r="BB25" s="61">
        <f t="shared" si="49"/>
        <v>340</v>
      </c>
      <c r="BC25" s="61">
        <f t="shared" si="49"/>
        <v>651</v>
      </c>
      <c r="BD25" s="61">
        <f t="shared" si="49"/>
        <v>68</v>
      </c>
      <c r="BE25" s="61">
        <f t="shared" si="49"/>
        <v>-444</v>
      </c>
      <c r="BF25" s="154">
        <f t="shared" si="49"/>
        <v>76</v>
      </c>
      <c r="BG25" s="61">
        <f t="shared" si="50"/>
        <v>-59</v>
      </c>
      <c r="BH25" s="61">
        <f t="shared" si="50"/>
        <v>-108</v>
      </c>
      <c r="BI25" s="61">
        <f t="shared" si="50"/>
        <v>698</v>
      </c>
      <c r="BJ25" s="61">
        <f t="shared" si="50"/>
        <v>-563</v>
      </c>
      <c r="BK25" s="61">
        <f t="shared" si="50"/>
        <v>482</v>
      </c>
      <c r="BL25" s="61">
        <f t="shared" si="50"/>
        <v>-412</v>
      </c>
      <c r="BM25" s="61">
        <f t="shared" si="50"/>
        <v>945</v>
      </c>
      <c r="BN25" s="61">
        <f t="shared" si="50"/>
        <v>-425</v>
      </c>
      <c r="BO25" s="61">
        <f t="shared" si="50"/>
        <v>169</v>
      </c>
      <c r="BP25" s="61">
        <f t="shared" si="50"/>
        <v>3</v>
      </c>
      <c r="BQ25" s="61">
        <f t="shared" si="51"/>
        <v>226</v>
      </c>
      <c r="BR25" s="60">
        <f t="shared" si="52"/>
        <v>-1534</v>
      </c>
      <c r="BS25" s="61">
        <f t="shared" si="53"/>
        <v>901</v>
      </c>
      <c r="BT25" s="61">
        <f t="shared" si="53"/>
        <v>425</v>
      </c>
      <c r="BU25" s="270">
        <f t="shared" si="53"/>
        <v>-21</v>
      </c>
      <c r="BV25" s="61"/>
      <c r="BW25" s="61"/>
      <c r="BX25" s="61"/>
      <c r="BY25" s="61"/>
      <c r="BZ25" s="61"/>
      <c r="CA25" s="61"/>
      <c r="CB25" s="61"/>
      <c r="CC25" s="61"/>
      <c r="CD25" s="60"/>
    </row>
    <row r="26" spans="1:82" x14ac:dyDescent="0.3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239">
        <v>74</v>
      </c>
      <c r="AL26" s="248">
        <v>86</v>
      </c>
      <c r="AM26" s="246">
        <v>99</v>
      </c>
      <c r="AN26" s="246"/>
      <c r="AO26" s="246"/>
      <c r="AP26" s="246"/>
      <c r="AQ26" s="246"/>
      <c r="AR26" s="246"/>
      <c r="AS26" s="246"/>
      <c r="AT26" s="246"/>
      <c r="AU26" s="246"/>
      <c r="AV26" s="249"/>
      <c r="AW26" s="61">
        <f t="shared" si="49"/>
        <v>-21</v>
      </c>
      <c r="AX26" s="61">
        <f t="shared" si="49"/>
        <v>-108</v>
      </c>
      <c r="AY26" s="61">
        <f t="shared" si="49"/>
        <v>-94</v>
      </c>
      <c r="AZ26" s="61">
        <f t="shared" si="49"/>
        <v>4</v>
      </c>
      <c r="BA26" s="61">
        <f t="shared" si="49"/>
        <v>-42</v>
      </c>
      <c r="BB26" s="61">
        <f t="shared" si="49"/>
        <v>9</v>
      </c>
      <c r="BC26" s="61">
        <f t="shared" si="49"/>
        <v>45</v>
      </c>
      <c r="BD26" s="61">
        <f t="shared" si="49"/>
        <v>11</v>
      </c>
      <c r="BE26" s="61">
        <f t="shared" si="49"/>
        <v>12</v>
      </c>
      <c r="BF26" s="154">
        <f t="shared" si="49"/>
        <v>-3</v>
      </c>
      <c r="BG26" s="61">
        <f t="shared" si="50"/>
        <v>-25</v>
      </c>
      <c r="BH26" s="61">
        <f t="shared" si="50"/>
        <v>17</v>
      </c>
      <c r="BI26" s="61">
        <f t="shared" si="50"/>
        <v>38</v>
      </c>
      <c r="BJ26" s="61">
        <f t="shared" si="50"/>
        <v>140</v>
      </c>
      <c r="BK26" s="61">
        <f t="shared" si="50"/>
        <v>91</v>
      </c>
      <c r="BL26" s="61">
        <f t="shared" si="50"/>
        <v>28</v>
      </c>
      <c r="BM26" s="61">
        <f t="shared" si="50"/>
        <v>17</v>
      </c>
      <c r="BN26" s="61">
        <f t="shared" si="50"/>
        <v>31</v>
      </c>
      <c r="BO26" s="61">
        <f t="shared" si="50"/>
        <v>-65</v>
      </c>
      <c r="BP26" s="61">
        <f t="shared" si="50"/>
        <v>13</v>
      </c>
      <c r="BQ26" s="61">
        <f t="shared" si="51"/>
        <v>0</v>
      </c>
      <c r="BR26" s="60">
        <f t="shared" si="52"/>
        <v>-5</v>
      </c>
      <c r="BS26" s="61">
        <f t="shared" si="53"/>
        <v>13</v>
      </c>
      <c r="BT26" s="61">
        <f t="shared" si="53"/>
        <v>14</v>
      </c>
      <c r="BU26" s="270">
        <f t="shared" si="53"/>
        <v>-5</v>
      </c>
      <c r="BV26" s="61"/>
      <c r="BW26" s="61"/>
      <c r="BX26" s="61"/>
      <c r="BY26" s="61"/>
      <c r="BZ26" s="61"/>
      <c r="CA26" s="61"/>
      <c r="CB26" s="61"/>
      <c r="CC26" s="61"/>
      <c r="CD26" s="60"/>
    </row>
    <row r="27" spans="1:82" x14ac:dyDescent="0.3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239">
        <v>7</v>
      </c>
      <c r="AL27" s="248">
        <v>5</v>
      </c>
      <c r="AM27" s="246">
        <v>3</v>
      </c>
      <c r="AN27" s="246"/>
      <c r="AO27" s="246"/>
      <c r="AP27" s="246"/>
      <c r="AQ27" s="246"/>
      <c r="AR27" s="246"/>
      <c r="AS27" s="246"/>
      <c r="AT27" s="246"/>
      <c r="AU27" s="246"/>
      <c r="AV27" s="249"/>
      <c r="AW27" s="61">
        <f t="shared" si="49"/>
        <v>0</v>
      </c>
      <c r="AX27" s="61">
        <f t="shared" si="49"/>
        <v>-12</v>
      </c>
      <c r="AY27" s="61">
        <f t="shared" si="49"/>
        <v>-9</v>
      </c>
      <c r="AZ27" s="61">
        <f t="shared" si="49"/>
        <v>-9</v>
      </c>
      <c r="BA27" s="61">
        <f t="shared" si="49"/>
        <v>-13</v>
      </c>
      <c r="BB27" s="61">
        <f t="shared" si="49"/>
        <v>2</v>
      </c>
      <c r="BC27" s="61">
        <f t="shared" si="49"/>
        <v>5</v>
      </c>
      <c r="BD27" s="61">
        <f t="shared" si="49"/>
        <v>-8</v>
      </c>
      <c r="BE27" s="61">
        <f t="shared" si="49"/>
        <v>2</v>
      </c>
      <c r="BF27" s="154">
        <f t="shared" si="49"/>
        <v>7</v>
      </c>
      <c r="BG27" s="61">
        <f t="shared" si="50"/>
        <v>-16</v>
      </c>
      <c r="BH27" s="61">
        <f t="shared" si="50"/>
        <v>1</v>
      </c>
      <c r="BI27" s="61">
        <f t="shared" si="50"/>
        <v>-2</v>
      </c>
      <c r="BJ27" s="61">
        <f t="shared" si="50"/>
        <v>12</v>
      </c>
      <c r="BK27" s="61">
        <f t="shared" si="50"/>
        <v>10</v>
      </c>
      <c r="BL27" s="61">
        <f t="shared" si="50"/>
        <v>1</v>
      </c>
      <c r="BM27" s="61">
        <f t="shared" si="50"/>
        <v>-1</v>
      </c>
      <c r="BN27" s="61">
        <f t="shared" si="50"/>
        <v>-1</v>
      </c>
      <c r="BO27" s="61">
        <f t="shared" si="50"/>
        <v>-4</v>
      </c>
      <c r="BP27" s="61">
        <f t="shared" si="50"/>
        <v>-7</v>
      </c>
      <c r="BQ27" s="61">
        <f t="shared" si="51"/>
        <v>4</v>
      </c>
      <c r="BR27" s="60">
        <f t="shared" si="52"/>
        <v>-2</v>
      </c>
      <c r="BS27" s="61">
        <f t="shared" si="53"/>
        <v>12</v>
      </c>
      <c r="BT27" s="61">
        <f t="shared" si="53"/>
        <v>2</v>
      </c>
      <c r="BU27" s="270">
        <f t="shared" si="53"/>
        <v>5</v>
      </c>
      <c r="BV27" s="61"/>
      <c r="BW27" s="61"/>
      <c r="BX27" s="61"/>
      <c r="BY27" s="61"/>
      <c r="BZ27" s="61"/>
      <c r="CA27" s="61"/>
      <c r="CB27" s="61"/>
      <c r="CC27" s="61"/>
      <c r="CD27" s="60"/>
    </row>
    <row r="28" spans="1:82" x14ac:dyDescent="0.3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239">
        <v>0</v>
      </c>
      <c r="AL28" s="248">
        <v>1</v>
      </c>
      <c r="AM28" s="246">
        <v>1</v>
      </c>
      <c r="AN28" s="246"/>
      <c r="AO28" s="246"/>
      <c r="AP28" s="246"/>
      <c r="AQ28" s="246"/>
      <c r="AR28" s="246"/>
      <c r="AS28" s="246"/>
      <c r="AT28" s="246"/>
      <c r="AU28" s="246"/>
      <c r="AV28" s="249"/>
      <c r="AW28" s="61">
        <f t="shared" si="49"/>
        <v>-3</v>
      </c>
      <c r="AX28" s="61">
        <f t="shared" si="49"/>
        <v>1</v>
      </c>
      <c r="AY28" s="61">
        <f t="shared" si="49"/>
        <v>-3</v>
      </c>
      <c r="AZ28" s="61">
        <f t="shared" si="49"/>
        <v>2</v>
      </c>
      <c r="BA28" s="61">
        <f t="shared" si="49"/>
        <v>-1</v>
      </c>
      <c r="BB28" s="61">
        <f t="shared" si="49"/>
        <v>-1</v>
      </c>
      <c r="BC28" s="61">
        <f t="shared" si="49"/>
        <v>3</v>
      </c>
      <c r="BD28" s="61">
        <f t="shared" si="49"/>
        <v>0</v>
      </c>
      <c r="BE28" s="61">
        <f t="shared" si="49"/>
        <v>-1</v>
      </c>
      <c r="BF28" s="154">
        <f t="shared" si="49"/>
        <v>2</v>
      </c>
      <c r="BG28" s="61">
        <f t="shared" si="50"/>
        <v>-3</v>
      </c>
      <c r="BH28" s="61">
        <f t="shared" si="50"/>
        <v>-1</v>
      </c>
      <c r="BI28" s="61">
        <f t="shared" si="50"/>
        <v>2</v>
      </c>
      <c r="BJ28" s="61">
        <f t="shared" si="50"/>
        <v>-1</v>
      </c>
      <c r="BK28" s="61">
        <f t="shared" si="50"/>
        <v>-1</v>
      </c>
      <c r="BL28" s="61">
        <f t="shared" si="50"/>
        <v>-3</v>
      </c>
      <c r="BM28" s="61">
        <f t="shared" si="50"/>
        <v>-2</v>
      </c>
      <c r="BN28" s="61">
        <f t="shared" si="50"/>
        <v>-1</v>
      </c>
      <c r="BO28" s="61">
        <f t="shared" si="50"/>
        <v>1</v>
      </c>
      <c r="BP28" s="61">
        <f t="shared" si="50"/>
        <v>0</v>
      </c>
      <c r="BQ28" s="61">
        <f t="shared" si="51"/>
        <v>1</v>
      </c>
      <c r="BR28" s="60">
        <f t="shared" si="52"/>
        <v>-1</v>
      </c>
      <c r="BS28" s="61">
        <f t="shared" si="53"/>
        <v>2</v>
      </c>
      <c r="BT28" s="61">
        <f t="shared" si="53"/>
        <v>0</v>
      </c>
      <c r="BU28" s="270">
        <f t="shared" si="53"/>
        <v>-1</v>
      </c>
      <c r="BV28" s="61"/>
      <c r="BW28" s="61"/>
      <c r="BX28" s="61"/>
      <c r="BY28" s="61"/>
      <c r="BZ28" s="61"/>
      <c r="CA28" s="61"/>
      <c r="CB28" s="61"/>
      <c r="CC28" s="61"/>
      <c r="CD28" s="60"/>
    </row>
    <row r="29" spans="1:82" x14ac:dyDescent="0.3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C29" si="54">SUM(E24:E28)</f>
        <v>3533</v>
      </c>
      <c r="F29" s="61">
        <f t="shared" si="54"/>
        <v>2735</v>
      </c>
      <c r="G29" s="61">
        <f t="shared" si="54"/>
        <v>2577</v>
      </c>
      <c r="H29" s="61">
        <f t="shared" si="54"/>
        <v>1715</v>
      </c>
      <c r="I29" s="61">
        <f t="shared" si="54"/>
        <v>2389</v>
      </c>
      <c r="J29" s="61">
        <f t="shared" si="54"/>
        <v>1750</v>
      </c>
      <c r="K29" s="61">
        <f t="shared" si="54"/>
        <v>1278</v>
      </c>
      <c r="L29" s="61">
        <f t="shared" si="54"/>
        <v>1612</v>
      </c>
      <c r="M29" s="61">
        <f t="shared" si="54"/>
        <v>1901</v>
      </c>
      <c r="N29" s="146">
        <f t="shared" si="54"/>
        <v>2337</v>
      </c>
      <c r="O29" s="61">
        <f t="shared" si="54"/>
        <v>3289</v>
      </c>
      <c r="P29" s="61">
        <f t="shared" si="54"/>
        <v>2873</v>
      </c>
      <c r="Q29" s="61">
        <f t="shared" si="54"/>
        <v>2810</v>
      </c>
      <c r="R29" s="61">
        <f t="shared" si="54"/>
        <v>2881</v>
      </c>
      <c r="S29" s="61">
        <f t="shared" si="54"/>
        <v>2484</v>
      </c>
      <c r="T29" s="61">
        <f t="shared" si="54"/>
        <v>877</v>
      </c>
      <c r="U29" s="61">
        <f t="shared" si="54"/>
        <v>1282</v>
      </c>
      <c r="V29" s="61">
        <f t="shared" ref="V29" si="55">SUM(V24:V28)</f>
        <v>1371</v>
      </c>
      <c r="W29" s="61">
        <f t="shared" ref="W29:AB29" si="56">SUM(W24:W28)</f>
        <v>1413</v>
      </c>
      <c r="X29" s="155">
        <f t="shared" si="56"/>
        <v>1401</v>
      </c>
      <c r="Y29" s="61">
        <f t="shared" si="56"/>
        <v>1625</v>
      </c>
      <c r="Z29" s="61">
        <f t="shared" si="56"/>
        <v>1941</v>
      </c>
      <c r="AA29" s="61">
        <f t="shared" si="56"/>
        <v>1839</v>
      </c>
      <c r="AB29" s="61">
        <f t="shared" si="56"/>
        <v>2830</v>
      </c>
      <c r="AC29" s="61">
        <f t="shared" ref="AC29" si="57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58">SUM(AF24:AF28)</f>
        <v>1367</v>
      </c>
      <c r="AG29" s="61">
        <f t="shared" si="58"/>
        <v>1130</v>
      </c>
      <c r="AH29" s="61">
        <f t="shared" ref="AH29:AO29" si="59">SUM(AH24:AH28)</f>
        <v>1444</v>
      </c>
      <c r="AI29" s="61">
        <f t="shared" ref="AI29" si="60">SUM(AI24:AI28)</f>
        <v>1268</v>
      </c>
      <c r="AJ29" s="155">
        <f t="shared" si="59"/>
        <v>3618</v>
      </c>
      <c r="AK29" s="61">
        <f t="shared" si="59"/>
        <v>619</v>
      </c>
      <c r="AL29" s="61">
        <f t="shared" si="59"/>
        <v>1554</v>
      </c>
      <c r="AM29" s="61">
        <f t="shared" si="59"/>
        <v>3183</v>
      </c>
      <c r="AN29" s="61">
        <f t="shared" si="59"/>
        <v>0</v>
      </c>
      <c r="AO29" s="61">
        <f t="shared" si="59"/>
        <v>0</v>
      </c>
      <c r="AP29" s="61">
        <f>SUM(AP24:AP28)</f>
        <v>0</v>
      </c>
      <c r="AQ29" s="61">
        <f>SUM(AQ24:AQ28)</f>
        <v>0</v>
      </c>
      <c r="AR29" s="61">
        <f t="shared" ref="AR29:AV29" si="61">SUM(AR24:AR28)</f>
        <v>0</v>
      </c>
      <c r="AS29" s="61">
        <f t="shared" si="61"/>
        <v>0</v>
      </c>
      <c r="AT29" s="61">
        <f t="shared" si="61"/>
        <v>0</v>
      </c>
      <c r="AU29" s="61">
        <f t="shared" si="61"/>
        <v>0</v>
      </c>
      <c r="AV29" s="155">
        <f t="shared" si="61"/>
        <v>0</v>
      </c>
      <c r="AW29" s="61">
        <f t="shared" si="54"/>
        <v>-171</v>
      </c>
      <c r="AX29" s="61">
        <f t="shared" si="54"/>
        <v>467</v>
      </c>
      <c r="AY29" s="61">
        <f t="shared" si="54"/>
        <v>723</v>
      </c>
      <c r="AZ29" s="61">
        <f t="shared" si="54"/>
        <v>-146</v>
      </c>
      <c r="BA29" s="61">
        <f t="shared" si="54"/>
        <v>93</v>
      </c>
      <c r="BB29" s="61">
        <f t="shared" si="54"/>
        <v>838</v>
      </c>
      <c r="BC29" s="61">
        <f t="shared" si="54"/>
        <v>1107</v>
      </c>
      <c r="BD29" s="61">
        <f t="shared" ref="BD29:BE29" si="62">SUM(BD24:BD28)</f>
        <v>379</v>
      </c>
      <c r="BE29" s="61">
        <f t="shared" si="62"/>
        <v>-135</v>
      </c>
      <c r="BF29" s="154">
        <f t="shared" ref="BF29:BG29" si="63">SUM(BF24:BF28)</f>
        <v>211</v>
      </c>
      <c r="BG29" s="61">
        <f t="shared" si="63"/>
        <v>276</v>
      </c>
      <c r="BH29" s="61">
        <f t="shared" ref="BH29:BI29" si="64">SUM(BH24:BH28)</f>
        <v>396</v>
      </c>
      <c r="BI29" s="61">
        <f t="shared" si="64"/>
        <v>1450</v>
      </c>
      <c r="BJ29" s="61">
        <f t="shared" ref="BJ29:BK29" si="65">SUM(BJ24:BJ28)</f>
        <v>43</v>
      </c>
      <c r="BK29" s="61">
        <f t="shared" si="65"/>
        <v>873</v>
      </c>
      <c r="BL29" s="61">
        <f t="shared" ref="BL29:BM29" si="66">SUM(BL24:BL28)</f>
        <v>-283</v>
      </c>
      <c r="BM29" s="61">
        <f t="shared" si="66"/>
        <v>1457</v>
      </c>
      <c r="BN29" s="61">
        <f t="shared" ref="BN29:BO29" si="67">SUM(BN24:BN28)</f>
        <v>-490</v>
      </c>
      <c r="BO29" s="61">
        <f t="shared" si="67"/>
        <v>152</v>
      </c>
      <c r="BP29" s="61">
        <f t="shared" ref="BP29" si="68">SUM(BP24:BP28)</f>
        <v>-73</v>
      </c>
      <c r="BQ29" s="61">
        <f t="shared" ref="BQ29:CB29" si="69">SUM(BQ24:BQ28)</f>
        <v>145</v>
      </c>
      <c r="BR29" s="60">
        <f t="shared" si="69"/>
        <v>-2217</v>
      </c>
      <c r="BS29" s="61">
        <f t="shared" si="69"/>
        <v>1006</v>
      </c>
      <c r="BT29" s="61">
        <f t="shared" si="69"/>
        <v>387</v>
      </c>
      <c r="BU29" s="270">
        <f t="shared" ref="BU29" si="70">SUM(BU24:BU28)</f>
        <v>-1344</v>
      </c>
      <c r="BV29" s="61">
        <f t="shared" si="69"/>
        <v>0</v>
      </c>
      <c r="BW29" s="61">
        <f t="shared" si="69"/>
        <v>0</v>
      </c>
      <c r="BX29" s="61">
        <f t="shared" si="69"/>
        <v>0</v>
      </c>
      <c r="BY29" s="61">
        <f t="shared" si="69"/>
        <v>0</v>
      </c>
      <c r="BZ29" s="61">
        <f t="shared" si="69"/>
        <v>0</v>
      </c>
      <c r="CA29" s="61">
        <f t="shared" si="69"/>
        <v>0</v>
      </c>
      <c r="CB29" s="61">
        <f t="shared" si="69"/>
        <v>0</v>
      </c>
      <c r="CC29" s="61">
        <f t="shared" ref="CC29:CD29" si="71">SUM(CC24:CC28)</f>
        <v>0</v>
      </c>
      <c r="CD29" s="60">
        <f t="shared" si="71"/>
        <v>0</v>
      </c>
    </row>
    <row r="30" spans="1:82" ht="16.2" x14ac:dyDescent="0.3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155"/>
      <c r="AW30" s="61"/>
      <c r="AX30" s="61"/>
      <c r="AY30" s="61"/>
      <c r="AZ30" s="61"/>
      <c r="BA30" s="61"/>
      <c r="BB30" s="61"/>
      <c r="BC30" s="61"/>
      <c r="BD30" s="61"/>
      <c r="BE30" s="61"/>
      <c r="BF30" s="154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0"/>
      <c r="BS30" s="61"/>
      <c r="BT30" s="61"/>
      <c r="BU30" s="270"/>
      <c r="BV30" s="61"/>
      <c r="BW30" s="61"/>
      <c r="BX30" s="61"/>
      <c r="BY30" s="61"/>
      <c r="BZ30" s="61"/>
      <c r="CA30" s="61"/>
      <c r="CB30" s="61"/>
      <c r="CC30" s="61"/>
      <c r="CD30" s="60"/>
    </row>
    <row r="31" spans="1:82" x14ac:dyDescent="0.3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239">
        <v>308</v>
      </c>
      <c r="AL31" s="239">
        <v>-30</v>
      </c>
      <c r="AM31" s="246">
        <v>-50</v>
      </c>
      <c r="AN31" s="246"/>
      <c r="AO31" s="246"/>
      <c r="AP31" s="246"/>
      <c r="AQ31" s="246"/>
      <c r="AR31" s="246"/>
      <c r="AS31" s="246"/>
      <c r="AT31" s="246"/>
      <c r="AU31" s="246"/>
      <c r="AV31" s="250"/>
      <c r="AW31" s="61">
        <f t="shared" ref="AW31:BF35" si="72">C31-O31</f>
        <v>149</v>
      </c>
      <c r="AX31" s="61">
        <f t="shared" si="72"/>
        <v>-163</v>
      </c>
      <c r="AY31" s="61">
        <f t="shared" si="72"/>
        <v>21</v>
      </c>
      <c r="AZ31" s="61">
        <f t="shared" si="72"/>
        <v>19</v>
      </c>
      <c r="BA31" s="61">
        <f t="shared" si="72"/>
        <v>38</v>
      </c>
      <c r="BB31" s="61">
        <f t="shared" si="72"/>
        <v>126</v>
      </c>
      <c r="BC31" s="61">
        <f t="shared" si="72"/>
        <v>443</v>
      </c>
      <c r="BD31" s="61">
        <f t="shared" si="72"/>
        <v>345</v>
      </c>
      <c r="BE31" s="61">
        <f t="shared" si="72"/>
        <v>242</v>
      </c>
      <c r="BF31" s="154">
        <f t="shared" si="72"/>
        <v>221</v>
      </c>
      <c r="BG31" s="61">
        <f t="shared" ref="BG31:BP35" si="73">M31-Y31</f>
        <v>-80</v>
      </c>
      <c r="BH31" s="61">
        <f t="shared" si="73"/>
        <v>-51</v>
      </c>
      <c r="BI31" s="61">
        <f t="shared" si="73"/>
        <v>150</v>
      </c>
      <c r="BJ31" s="61">
        <f t="shared" si="73"/>
        <v>286</v>
      </c>
      <c r="BK31" s="61">
        <f t="shared" si="73"/>
        <v>103</v>
      </c>
      <c r="BL31" s="61">
        <f t="shared" si="73"/>
        <v>196</v>
      </c>
      <c r="BM31" s="61">
        <f t="shared" si="73"/>
        <v>-48</v>
      </c>
      <c r="BN31" s="61">
        <f t="shared" si="73"/>
        <v>437</v>
      </c>
      <c r="BO31" s="61">
        <f t="shared" si="73"/>
        <v>79</v>
      </c>
      <c r="BP31" s="61">
        <f t="shared" si="73"/>
        <v>253</v>
      </c>
      <c r="BQ31" s="61">
        <f t="shared" ref="BQ31:BQ35" si="74">W31-AI31</f>
        <v>505</v>
      </c>
      <c r="BR31" s="60">
        <f t="shared" ref="BR31:BR35" si="75">X31-AJ31</f>
        <v>185</v>
      </c>
      <c r="BS31" s="61">
        <f t="shared" ref="BS31:BU35" si="76">Y31-AK31</f>
        <v>-235</v>
      </c>
      <c r="BT31" s="61">
        <f t="shared" si="76"/>
        <v>261</v>
      </c>
      <c r="BU31" s="270">
        <f t="shared" si="76"/>
        <v>274</v>
      </c>
      <c r="BV31" s="61"/>
      <c r="BW31" s="61"/>
      <c r="BX31" s="61"/>
      <c r="BY31" s="61"/>
      <c r="BZ31" s="61"/>
      <c r="CA31" s="61"/>
      <c r="CB31" s="61"/>
      <c r="CC31" s="61"/>
      <c r="CD31" s="60"/>
    </row>
    <row r="32" spans="1:82" x14ac:dyDescent="0.3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239">
        <v>884</v>
      </c>
      <c r="AL32" s="239">
        <v>-241</v>
      </c>
      <c r="AM32" s="246">
        <v>-111</v>
      </c>
      <c r="AN32" s="246"/>
      <c r="AO32" s="246"/>
      <c r="AP32" s="246"/>
      <c r="AQ32" s="246"/>
      <c r="AR32" s="246"/>
      <c r="AS32" s="246"/>
      <c r="AT32" s="246"/>
      <c r="AU32" s="246"/>
      <c r="AV32" s="250"/>
      <c r="AW32" s="61">
        <f t="shared" si="72"/>
        <v>196</v>
      </c>
      <c r="AX32" s="61">
        <f t="shared" si="72"/>
        <v>-440</v>
      </c>
      <c r="AY32" s="61">
        <f t="shared" si="72"/>
        <v>429</v>
      </c>
      <c r="AZ32" s="61">
        <f t="shared" si="72"/>
        <v>738</v>
      </c>
      <c r="BA32" s="61">
        <f t="shared" si="72"/>
        <v>4</v>
      </c>
      <c r="BB32" s="61">
        <f t="shared" si="72"/>
        <v>30</v>
      </c>
      <c r="BC32" s="61">
        <f t="shared" si="72"/>
        <v>354</v>
      </c>
      <c r="BD32" s="61">
        <f t="shared" si="72"/>
        <v>678</v>
      </c>
      <c r="BE32" s="61">
        <f t="shared" si="72"/>
        <v>343</v>
      </c>
      <c r="BF32" s="154">
        <f t="shared" si="72"/>
        <v>-91</v>
      </c>
      <c r="BG32" s="61">
        <f t="shared" si="73"/>
        <v>-75</v>
      </c>
      <c r="BH32" s="61">
        <f t="shared" si="73"/>
        <v>-621</v>
      </c>
      <c r="BI32" s="61">
        <f t="shared" si="73"/>
        <v>147</v>
      </c>
      <c r="BJ32" s="61">
        <f t="shared" si="73"/>
        <v>562</v>
      </c>
      <c r="BK32" s="61">
        <f t="shared" si="73"/>
        <v>-509</v>
      </c>
      <c r="BL32" s="61">
        <f t="shared" si="73"/>
        <v>300</v>
      </c>
      <c r="BM32" s="61">
        <f t="shared" si="73"/>
        <v>-431</v>
      </c>
      <c r="BN32" s="61">
        <f t="shared" si="73"/>
        <v>580</v>
      </c>
      <c r="BO32" s="61">
        <f t="shared" si="73"/>
        <v>-10</v>
      </c>
      <c r="BP32" s="61">
        <f t="shared" si="73"/>
        <v>237</v>
      </c>
      <c r="BQ32" s="61">
        <f t="shared" si="74"/>
        <v>-94</v>
      </c>
      <c r="BR32" s="60">
        <f t="shared" si="75"/>
        <v>244</v>
      </c>
      <c r="BS32" s="61">
        <f t="shared" si="76"/>
        <v>-916</v>
      </c>
      <c r="BT32" s="61">
        <f t="shared" si="76"/>
        <v>903</v>
      </c>
      <c r="BU32" s="270">
        <f t="shared" si="76"/>
        <v>144</v>
      </c>
      <c r="BV32" s="61"/>
      <c r="BW32" s="61"/>
      <c r="BX32" s="61"/>
      <c r="BY32" s="61"/>
      <c r="BZ32" s="61"/>
      <c r="CA32" s="61"/>
      <c r="CB32" s="61"/>
      <c r="CC32" s="61"/>
      <c r="CD32" s="60"/>
    </row>
    <row r="33" spans="1:82" x14ac:dyDescent="0.3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239">
        <v>3</v>
      </c>
      <c r="AL33" s="239">
        <v>-3</v>
      </c>
      <c r="AM33" s="246">
        <v>-10</v>
      </c>
      <c r="AN33" s="246"/>
      <c r="AO33" s="246"/>
      <c r="AP33" s="246"/>
      <c r="AQ33" s="246"/>
      <c r="AR33" s="246"/>
      <c r="AS33" s="246"/>
      <c r="AT33" s="246"/>
      <c r="AU33" s="246"/>
      <c r="AV33" s="250"/>
      <c r="AW33" s="61">
        <f t="shared" si="72"/>
        <v>-2</v>
      </c>
      <c r="AX33" s="61">
        <f t="shared" si="72"/>
        <v>-21</v>
      </c>
      <c r="AY33" s="61">
        <f t="shared" si="72"/>
        <v>-45</v>
      </c>
      <c r="AZ33" s="61">
        <f t="shared" si="72"/>
        <v>-51</v>
      </c>
      <c r="BA33" s="61">
        <f t="shared" si="72"/>
        <v>30</v>
      </c>
      <c r="BB33" s="61">
        <f t="shared" si="72"/>
        <v>-13</v>
      </c>
      <c r="BC33" s="61">
        <f t="shared" si="72"/>
        <v>43</v>
      </c>
      <c r="BD33" s="61">
        <f t="shared" si="72"/>
        <v>70</v>
      </c>
      <c r="BE33" s="61">
        <f t="shared" si="72"/>
        <v>60</v>
      </c>
      <c r="BF33" s="154">
        <f t="shared" si="72"/>
        <v>23</v>
      </c>
      <c r="BG33" s="61">
        <f t="shared" si="73"/>
        <v>-4</v>
      </c>
      <c r="BH33" s="61">
        <f t="shared" si="73"/>
        <v>-9</v>
      </c>
      <c r="BI33" s="61">
        <f t="shared" si="73"/>
        <v>21</v>
      </c>
      <c r="BJ33" s="61">
        <f t="shared" si="73"/>
        <v>40</v>
      </c>
      <c r="BK33" s="61">
        <f t="shared" si="73"/>
        <v>70</v>
      </c>
      <c r="BL33" s="61">
        <f t="shared" si="73"/>
        <v>63</v>
      </c>
      <c r="BM33" s="61">
        <f t="shared" si="73"/>
        <v>20</v>
      </c>
      <c r="BN33" s="61">
        <f t="shared" si="73"/>
        <v>22</v>
      </c>
      <c r="BO33" s="61">
        <f t="shared" si="73"/>
        <v>16</v>
      </c>
      <c r="BP33" s="61">
        <f t="shared" si="73"/>
        <v>-42</v>
      </c>
      <c r="BQ33" s="61">
        <f t="shared" si="74"/>
        <v>0</v>
      </c>
      <c r="BR33" s="60">
        <f t="shared" si="75"/>
        <v>33</v>
      </c>
      <c r="BS33" s="61">
        <f t="shared" si="76"/>
        <v>-5</v>
      </c>
      <c r="BT33" s="61">
        <f t="shared" si="76"/>
        <v>18</v>
      </c>
      <c r="BU33" s="270">
        <f t="shared" si="76"/>
        <v>23</v>
      </c>
      <c r="BV33" s="61"/>
      <c r="BW33" s="61"/>
      <c r="BX33" s="61"/>
      <c r="BY33" s="61"/>
      <c r="BZ33" s="61"/>
      <c r="CA33" s="61"/>
      <c r="CB33" s="61"/>
      <c r="CC33" s="61"/>
      <c r="CD33" s="60"/>
    </row>
    <row r="34" spans="1:82" x14ac:dyDescent="0.3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239">
        <v>1</v>
      </c>
      <c r="AL34" s="239">
        <v>-2</v>
      </c>
      <c r="AM34" s="246">
        <v>1</v>
      </c>
      <c r="AN34" s="246"/>
      <c r="AO34" s="246"/>
      <c r="AP34" s="246"/>
      <c r="AQ34" s="246"/>
      <c r="AR34" s="246"/>
      <c r="AS34" s="246"/>
      <c r="AT34" s="246"/>
      <c r="AU34" s="246"/>
      <c r="AV34" s="250"/>
      <c r="AW34" s="61">
        <f t="shared" si="72"/>
        <v>-3</v>
      </c>
      <c r="AX34" s="61">
        <f t="shared" si="72"/>
        <v>-2</v>
      </c>
      <c r="AY34" s="61">
        <f t="shared" si="72"/>
        <v>3</v>
      </c>
      <c r="AZ34" s="61">
        <f t="shared" si="72"/>
        <v>-2</v>
      </c>
      <c r="BA34" s="61">
        <f t="shared" si="72"/>
        <v>-9</v>
      </c>
      <c r="BB34" s="61">
        <f t="shared" si="72"/>
        <v>-26</v>
      </c>
      <c r="BC34" s="61">
        <f t="shared" si="72"/>
        <v>-5</v>
      </c>
      <c r="BD34" s="61">
        <f t="shared" si="72"/>
        <v>12</v>
      </c>
      <c r="BE34" s="61">
        <f t="shared" si="72"/>
        <v>-4</v>
      </c>
      <c r="BF34" s="154">
        <f t="shared" si="72"/>
        <v>-6</v>
      </c>
      <c r="BG34" s="61">
        <f t="shared" si="73"/>
        <v>4</v>
      </c>
      <c r="BH34" s="61">
        <f t="shared" si="73"/>
        <v>-2</v>
      </c>
      <c r="BI34" s="61">
        <f t="shared" si="73"/>
        <v>5</v>
      </c>
      <c r="BJ34" s="61">
        <f t="shared" si="73"/>
        <v>4</v>
      </c>
      <c r="BK34" s="61">
        <f t="shared" si="73"/>
        <v>2</v>
      </c>
      <c r="BL34" s="61">
        <f t="shared" si="73"/>
        <v>11</v>
      </c>
      <c r="BM34" s="61">
        <f t="shared" si="73"/>
        <v>12</v>
      </c>
      <c r="BN34" s="61">
        <f t="shared" si="73"/>
        <v>14</v>
      </c>
      <c r="BO34" s="61">
        <f t="shared" si="73"/>
        <v>-3</v>
      </c>
      <c r="BP34" s="61">
        <f t="shared" si="73"/>
        <v>-2</v>
      </c>
      <c r="BQ34" s="61">
        <f t="shared" si="74"/>
        <v>5</v>
      </c>
      <c r="BR34" s="60">
        <f t="shared" si="75"/>
        <v>9</v>
      </c>
      <c r="BS34" s="61">
        <f t="shared" si="76"/>
        <v>-3</v>
      </c>
      <c r="BT34" s="61">
        <f t="shared" si="76"/>
        <v>5</v>
      </c>
      <c r="BU34" s="270">
        <f t="shared" si="76"/>
        <v>-1</v>
      </c>
      <c r="BV34" s="61"/>
      <c r="BW34" s="61"/>
      <c r="BX34" s="61"/>
      <c r="BY34" s="61"/>
      <c r="BZ34" s="61"/>
      <c r="CA34" s="61"/>
      <c r="CB34" s="61"/>
      <c r="CC34" s="61"/>
      <c r="CD34" s="60"/>
    </row>
    <row r="35" spans="1:82" x14ac:dyDescent="0.3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239">
        <v>0</v>
      </c>
      <c r="AL35" s="239">
        <v>0</v>
      </c>
      <c r="AM35" s="246">
        <v>-1</v>
      </c>
      <c r="AN35" s="246"/>
      <c r="AO35" s="246"/>
      <c r="AP35" s="246"/>
      <c r="AQ35" s="246"/>
      <c r="AR35" s="246"/>
      <c r="AS35" s="246"/>
      <c r="AT35" s="246"/>
      <c r="AU35" s="246"/>
      <c r="AV35" s="250"/>
      <c r="AW35" s="61">
        <f t="shared" si="72"/>
        <v>3</v>
      </c>
      <c r="AX35" s="61">
        <f t="shared" si="72"/>
        <v>-1</v>
      </c>
      <c r="AY35" s="61">
        <f t="shared" si="72"/>
        <v>1</v>
      </c>
      <c r="AZ35" s="61">
        <f t="shared" si="72"/>
        <v>-2</v>
      </c>
      <c r="BA35" s="61">
        <f t="shared" si="72"/>
        <v>1</v>
      </c>
      <c r="BB35" s="61">
        <f t="shared" si="72"/>
        <v>-3</v>
      </c>
      <c r="BC35" s="61">
        <f t="shared" si="72"/>
        <v>0</v>
      </c>
      <c r="BD35" s="61">
        <f t="shared" si="72"/>
        <v>2</v>
      </c>
      <c r="BE35" s="61">
        <f t="shared" si="72"/>
        <v>0</v>
      </c>
      <c r="BF35" s="154">
        <f t="shared" si="72"/>
        <v>-2</v>
      </c>
      <c r="BG35" s="61">
        <f t="shared" si="73"/>
        <v>1</v>
      </c>
      <c r="BH35" s="61">
        <f t="shared" si="73"/>
        <v>0</v>
      </c>
      <c r="BI35" s="61">
        <f t="shared" si="73"/>
        <v>0</v>
      </c>
      <c r="BJ35" s="61">
        <f t="shared" si="73"/>
        <v>2</v>
      </c>
      <c r="BK35" s="61">
        <f t="shared" si="73"/>
        <v>0</v>
      </c>
      <c r="BL35" s="61">
        <f t="shared" si="73"/>
        <v>1</v>
      </c>
      <c r="BM35" s="61">
        <f t="shared" si="73"/>
        <v>0</v>
      </c>
      <c r="BN35" s="61">
        <f t="shared" si="73"/>
        <v>1</v>
      </c>
      <c r="BO35" s="61">
        <f t="shared" si="73"/>
        <v>-1</v>
      </c>
      <c r="BP35" s="61">
        <f t="shared" si="73"/>
        <v>2</v>
      </c>
      <c r="BQ35" s="61">
        <f t="shared" si="74"/>
        <v>0</v>
      </c>
      <c r="BR35" s="60">
        <f t="shared" si="75"/>
        <v>4</v>
      </c>
      <c r="BS35" s="61">
        <f t="shared" si="76"/>
        <v>-1</v>
      </c>
      <c r="BT35" s="61">
        <f t="shared" si="76"/>
        <v>0</v>
      </c>
      <c r="BU35" s="270">
        <f t="shared" si="76"/>
        <v>1</v>
      </c>
      <c r="BV35" s="61"/>
      <c r="BW35" s="61"/>
      <c r="BX35" s="61"/>
      <c r="BY35" s="61"/>
      <c r="BZ35" s="61"/>
      <c r="CA35" s="61"/>
      <c r="CB35" s="61"/>
      <c r="CC35" s="61"/>
      <c r="CD35" s="60"/>
    </row>
    <row r="36" spans="1:82" x14ac:dyDescent="0.3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C36" si="77">SUM(E31:E35)</f>
        <v>1428</v>
      </c>
      <c r="F36" s="61">
        <f t="shared" si="77"/>
        <v>2135</v>
      </c>
      <c r="G36" s="61">
        <f t="shared" si="77"/>
        <v>1355</v>
      </c>
      <c r="H36" s="61">
        <f t="shared" si="77"/>
        <v>1141</v>
      </c>
      <c r="I36" s="61">
        <f t="shared" si="77"/>
        <v>30</v>
      </c>
      <c r="J36" s="61">
        <f t="shared" si="77"/>
        <v>70</v>
      </c>
      <c r="K36" s="61">
        <f t="shared" si="77"/>
        <v>-115</v>
      </c>
      <c r="L36" s="61">
        <f t="shared" si="77"/>
        <v>-92</v>
      </c>
      <c r="M36" s="61">
        <f t="shared" si="77"/>
        <v>-118</v>
      </c>
      <c r="N36" s="146">
        <f t="shared" si="77"/>
        <v>228</v>
      </c>
      <c r="O36" s="61">
        <f t="shared" si="77"/>
        <v>593</v>
      </c>
      <c r="P36" s="61">
        <f t="shared" si="77"/>
        <v>1495</v>
      </c>
      <c r="Q36" s="61">
        <f t="shared" si="77"/>
        <v>1019</v>
      </c>
      <c r="R36" s="61">
        <f t="shared" si="77"/>
        <v>1433</v>
      </c>
      <c r="S36" s="61">
        <f t="shared" si="77"/>
        <v>1291</v>
      </c>
      <c r="T36" s="61">
        <f t="shared" si="77"/>
        <v>1027</v>
      </c>
      <c r="U36" s="61">
        <f t="shared" si="77"/>
        <v>-805</v>
      </c>
      <c r="V36" s="61">
        <f t="shared" ref="V36" si="78">SUM(V31:V35)</f>
        <v>-1037</v>
      </c>
      <c r="W36" s="61">
        <f t="shared" ref="W36:AB36" si="79">SUM(W31:W35)</f>
        <v>-756</v>
      </c>
      <c r="X36" s="155">
        <f t="shared" si="79"/>
        <v>-237</v>
      </c>
      <c r="Y36" s="61">
        <f t="shared" si="79"/>
        <v>36</v>
      </c>
      <c r="Z36" s="61">
        <f t="shared" si="79"/>
        <v>911</v>
      </c>
      <c r="AA36" s="61">
        <f t="shared" si="79"/>
        <v>270</v>
      </c>
      <c r="AB36" s="61">
        <f t="shared" si="79"/>
        <v>601</v>
      </c>
      <c r="AC36" s="61">
        <f t="shared" ref="AC36" si="80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81">SUM(AF31:AF35)</f>
        <v>-27</v>
      </c>
      <c r="AG36" s="61">
        <f t="shared" si="81"/>
        <v>-886</v>
      </c>
      <c r="AH36" s="61">
        <f t="shared" ref="AH36:AO36" si="82">SUM(AH31:AH35)</f>
        <v>-1485</v>
      </c>
      <c r="AI36" s="61">
        <f t="shared" ref="AI36" si="83">SUM(AI31:AI35)</f>
        <v>-1172</v>
      </c>
      <c r="AJ36" s="155">
        <f t="shared" si="82"/>
        <v>-712</v>
      </c>
      <c r="AK36" s="61">
        <f t="shared" si="82"/>
        <v>1196</v>
      </c>
      <c r="AL36" s="61">
        <f t="shared" si="82"/>
        <v>-276</v>
      </c>
      <c r="AM36" s="61">
        <f t="shared" si="82"/>
        <v>-171</v>
      </c>
      <c r="AN36" s="61">
        <f t="shared" si="82"/>
        <v>0</v>
      </c>
      <c r="AO36" s="61">
        <f t="shared" si="82"/>
        <v>0</v>
      </c>
      <c r="AP36" s="61">
        <f>SUM(AP31:AP35)</f>
        <v>0</v>
      </c>
      <c r="AQ36" s="61">
        <f>SUM(AQ31:AQ35)</f>
        <v>0</v>
      </c>
      <c r="AR36" s="61">
        <f t="shared" ref="AR36:AV36" si="84">SUM(AR31:AR35)</f>
        <v>0</v>
      </c>
      <c r="AS36" s="61">
        <f t="shared" si="84"/>
        <v>0</v>
      </c>
      <c r="AT36" s="61">
        <f t="shared" si="84"/>
        <v>0</v>
      </c>
      <c r="AU36" s="61">
        <f t="shared" si="84"/>
        <v>0</v>
      </c>
      <c r="AV36" s="155">
        <f t="shared" si="84"/>
        <v>0</v>
      </c>
      <c r="AW36" s="61">
        <f t="shared" si="77"/>
        <v>343</v>
      </c>
      <c r="AX36" s="61">
        <f t="shared" si="77"/>
        <v>-627</v>
      </c>
      <c r="AY36" s="61">
        <f t="shared" si="77"/>
        <v>409</v>
      </c>
      <c r="AZ36" s="61">
        <f t="shared" si="77"/>
        <v>702</v>
      </c>
      <c r="BA36" s="61">
        <f t="shared" si="77"/>
        <v>64</v>
      </c>
      <c r="BB36" s="61">
        <f t="shared" si="77"/>
        <v>114</v>
      </c>
      <c r="BC36" s="61">
        <f t="shared" si="77"/>
        <v>835</v>
      </c>
      <c r="BD36" s="61">
        <f t="shared" ref="BD36:BE36" si="85">SUM(BD31:BD35)</f>
        <v>1107</v>
      </c>
      <c r="BE36" s="61">
        <f t="shared" si="85"/>
        <v>641</v>
      </c>
      <c r="BF36" s="154">
        <f t="shared" ref="BF36:BG36" si="86">SUM(BF31:BF35)</f>
        <v>145</v>
      </c>
      <c r="BG36" s="61">
        <f t="shared" si="86"/>
        <v>-154</v>
      </c>
      <c r="BH36" s="61">
        <f t="shared" ref="BH36:BI36" si="87">SUM(BH31:BH35)</f>
        <v>-683</v>
      </c>
      <c r="BI36" s="61">
        <f t="shared" si="87"/>
        <v>323</v>
      </c>
      <c r="BJ36" s="61">
        <f t="shared" ref="BJ36:BK36" si="88">SUM(BJ31:BJ35)</f>
        <v>894</v>
      </c>
      <c r="BK36" s="61">
        <f t="shared" si="88"/>
        <v>-334</v>
      </c>
      <c r="BL36" s="61">
        <f t="shared" ref="BL36:BM36" si="89">SUM(BL31:BL35)</f>
        <v>571</v>
      </c>
      <c r="BM36" s="61">
        <f t="shared" si="89"/>
        <v>-447</v>
      </c>
      <c r="BN36" s="61">
        <f t="shared" ref="BN36:BO36" si="90">SUM(BN31:BN35)</f>
        <v>1054</v>
      </c>
      <c r="BO36" s="61">
        <f t="shared" si="90"/>
        <v>81</v>
      </c>
      <c r="BP36" s="61">
        <f t="shared" ref="BP36" si="91">SUM(BP31:BP35)</f>
        <v>448</v>
      </c>
      <c r="BQ36" s="61">
        <f t="shared" ref="BQ36:CB36" si="92">SUM(BQ31:BQ35)</f>
        <v>416</v>
      </c>
      <c r="BR36" s="60">
        <f t="shared" si="92"/>
        <v>475</v>
      </c>
      <c r="BS36" s="61">
        <f t="shared" si="92"/>
        <v>-1160</v>
      </c>
      <c r="BT36" s="61">
        <f t="shared" ref="BT36:BU36" si="93">SUM(BT31:BT35)</f>
        <v>1187</v>
      </c>
      <c r="BU36" s="270">
        <f t="shared" si="93"/>
        <v>441</v>
      </c>
      <c r="BV36" s="61">
        <f t="shared" si="92"/>
        <v>0</v>
      </c>
      <c r="BW36" s="61">
        <f t="shared" si="92"/>
        <v>0</v>
      </c>
      <c r="BX36" s="61">
        <f t="shared" si="92"/>
        <v>0</v>
      </c>
      <c r="BY36" s="61">
        <f t="shared" si="92"/>
        <v>0</v>
      </c>
      <c r="BZ36" s="61">
        <f t="shared" si="92"/>
        <v>0</v>
      </c>
      <c r="CA36" s="61">
        <f t="shared" si="92"/>
        <v>0</v>
      </c>
      <c r="CB36" s="61">
        <f t="shared" si="92"/>
        <v>0</v>
      </c>
      <c r="CC36" s="61">
        <f t="shared" ref="CC36:CD36" si="94">SUM(CC31:CC35)</f>
        <v>0</v>
      </c>
      <c r="CD36" s="60">
        <f t="shared" si="94"/>
        <v>0</v>
      </c>
    </row>
    <row r="37" spans="1:82" ht="16.2" x14ac:dyDescent="0.3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155"/>
      <c r="AW37" s="61"/>
      <c r="AX37" s="61"/>
      <c r="AY37" s="61"/>
      <c r="AZ37" s="61"/>
      <c r="BA37" s="61"/>
      <c r="BB37" s="61"/>
      <c r="BC37" s="61"/>
      <c r="BD37" s="61"/>
      <c r="BE37" s="61"/>
      <c r="BF37" s="154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0"/>
      <c r="BS37" s="61"/>
      <c r="BT37" s="61"/>
      <c r="BU37" s="270"/>
      <c r="BV37" s="61"/>
      <c r="BW37" s="61"/>
      <c r="BX37" s="61"/>
      <c r="BY37" s="61"/>
      <c r="BZ37" s="61"/>
      <c r="CA37" s="61"/>
      <c r="CB37" s="61"/>
      <c r="CC37" s="61"/>
      <c r="CD37" s="60"/>
    </row>
    <row r="38" spans="1:82" x14ac:dyDescent="0.3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239">
        <v>4226</v>
      </c>
      <c r="AL38" s="239">
        <v>3993</v>
      </c>
      <c r="AM38" s="246">
        <v>4512</v>
      </c>
      <c r="AN38" s="246"/>
      <c r="AO38" s="246"/>
      <c r="AP38" s="246"/>
      <c r="AQ38" s="246"/>
      <c r="AR38" s="246"/>
      <c r="AS38" s="246"/>
      <c r="AT38" s="246"/>
      <c r="AU38" s="246"/>
      <c r="AV38" s="250"/>
      <c r="AW38" s="61">
        <f t="shared" ref="AW38:BF42" si="95">C38-O38</f>
        <v>-383</v>
      </c>
      <c r="AX38" s="61">
        <f t="shared" si="95"/>
        <v>-428</v>
      </c>
      <c r="AY38" s="61">
        <f t="shared" si="95"/>
        <v>-568</v>
      </c>
      <c r="AZ38" s="61">
        <f t="shared" si="95"/>
        <v>-451</v>
      </c>
      <c r="BA38" s="61">
        <f t="shared" si="95"/>
        <v>-634</v>
      </c>
      <c r="BB38" s="61">
        <f t="shared" si="95"/>
        <v>-879</v>
      </c>
      <c r="BC38" s="61">
        <f t="shared" si="95"/>
        <v>-1187</v>
      </c>
      <c r="BD38" s="61">
        <f t="shared" si="95"/>
        <v>-1253</v>
      </c>
      <c r="BE38" s="61">
        <f t="shared" si="95"/>
        <v>-1276</v>
      </c>
      <c r="BF38" s="154">
        <f t="shared" si="95"/>
        <v>-1322</v>
      </c>
      <c r="BG38" s="61">
        <f t="shared" ref="BG38:BP42" si="96">M38-Y38</f>
        <v>-1238</v>
      </c>
      <c r="BH38" s="61">
        <f t="shared" si="96"/>
        <v>-1433</v>
      </c>
      <c r="BI38" s="61">
        <f t="shared" si="96"/>
        <v>-1184</v>
      </c>
      <c r="BJ38" s="61">
        <f t="shared" si="96"/>
        <v>-1030</v>
      </c>
      <c r="BK38" s="61">
        <f t="shared" si="96"/>
        <v>-702</v>
      </c>
      <c r="BL38" s="61">
        <f t="shared" si="96"/>
        <v>-751</v>
      </c>
      <c r="BM38" s="61">
        <f t="shared" si="96"/>
        <v>-630</v>
      </c>
      <c r="BN38" s="61">
        <f t="shared" si="96"/>
        <v>-775</v>
      </c>
      <c r="BO38" s="61">
        <f t="shared" si="96"/>
        <v>-459</v>
      </c>
      <c r="BP38" s="61">
        <f t="shared" si="96"/>
        <v>-379</v>
      </c>
      <c r="BQ38" s="61">
        <f t="shared" ref="BQ38:BQ42" si="97">W38-AI38</f>
        <v>-842</v>
      </c>
      <c r="BR38" s="60">
        <f t="shared" ref="BR38:BR42" si="98">X38-AJ38</f>
        <v>332</v>
      </c>
      <c r="BS38" s="61">
        <f t="shared" ref="BS38:BU42" si="99">Y38-AK38</f>
        <v>429</v>
      </c>
      <c r="BT38" s="61">
        <f t="shared" si="99"/>
        <v>496</v>
      </c>
      <c r="BU38" s="270">
        <f t="shared" si="99"/>
        <v>-223</v>
      </c>
      <c r="BV38" s="61"/>
      <c r="BW38" s="61"/>
      <c r="BX38" s="61"/>
      <c r="BY38" s="61"/>
      <c r="BZ38" s="61"/>
      <c r="CA38" s="61"/>
      <c r="CB38" s="61"/>
      <c r="CC38" s="61"/>
      <c r="CD38" s="60"/>
    </row>
    <row r="39" spans="1:82" x14ac:dyDescent="0.3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239">
        <v>825</v>
      </c>
      <c r="AL39" s="239">
        <v>1122</v>
      </c>
      <c r="AM39" s="246">
        <v>238</v>
      </c>
      <c r="AN39" s="246"/>
      <c r="AO39" s="246"/>
      <c r="AP39" s="246"/>
      <c r="AQ39" s="246"/>
      <c r="AR39" s="246"/>
      <c r="AS39" s="246"/>
      <c r="AT39" s="246"/>
      <c r="AU39" s="246"/>
      <c r="AV39" s="250"/>
      <c r="AW39" s="61">
        <f t="shared" si="95"/>
        <v>131</v>
      </c>
      <c r="AX39" s="61">
        <f t="shared" si="95"/>
        <v>185</v>
      </c>
      <c r="AY39" s="61">
        <f t="shared" si="95"/>
        <v>196</v>
      </c>
      <c r="AZ39" s="61">
        <f t="shared" si="95"/>
        <v>291</v>
      </c>
      <c r="BA39" s="61">
        <f t="shared" si="95"/>
        <v>560</v>
      </c>
      <c r="BB39" s="61">
        <f t="shared" si="95"/>
        <v>208</v>
      </c>
      <c r="BC39" s="61">
        <f t="shared" si="95"/>
        <v>0</v>
      </c>
      <c r="BD39" s="61">
        <f t="shared" si="95"/>
        <v>-45</v>
      </c>
      <c r="BE39" s="61">
        <f t="shared" si="95"/>
        <v>-3</v>
      </c>
      <c r="BF39" s="154">
        <f t="shared" si="95"/>
        <v>-124</v>
      </c>
      <c r="BG39" s="61">
        <f t="shared" si="96"/>
        <v>-558</v>
      </c>
      <c r="BH39" s="61">
        <f t="shared" si="96"/>
        <v>-170</v>
      </c>
      <c r="BI39" s="61">
        <f t="shared" si="96"/>
        <v>124</v>
      </c>
      <c r="BJ39" s="61">
        <f t="shared" si="96"/>
        <v>47</v>
      </c>
      <c r="BK39" s="61">
        <f t="shared" si="96"/>
        <v>203</v>
      </c>
      <c r="BL39" s="61">
        <f t="shared" si="96"/>
        <v>-171</v>
      </c>
      <c r="BM39" s="61">
        <f t="shared" si="96"/>
        <v>168</v>
      </c>
      <c r="BN39" s="61">
        <f t="shared" si="96"/>
        <v>-123</v>
      </c>
      <c r="BO39" s="61">
        <f t="shared" si="96"/>
        <v>16</v>
      </c>
      <c r="BP39" s="61">
        <f t="shared" si="96"/>
        <v>-34</v>
      </c>
      <c r="BQ39" s="61">
        <f t="shared" si="97"/>
        <v>1498</v>
      </c>
      <c r="BR39" s="60">
        <f t="shared" si="98"/>
        <v>876</v>
      </c>
      <c r="BS39" s="61">
        <f t="shared" si="99"/>
        <v>960</v>
      </c>
      <c r="BT39" s="61">
        <f t="shared" si="99"/>
        <v>30</v>
      </c>
      <c r="BU39" s="270">
        <f t="shared" si="99"/>
        <v>637</v>
      </c>
      <c r="BV39" s="61"/>
      <c r="BW39" s="61"/>
      <c r="BX39" s="61"/>
      <c r="BY39" s="61"/>
      <c r="BZ39" s="61"/>
      <c r="CA39" s="61"/>
      <c r="CB39" s="61"/>
      <c r="CC39" s="61"/>
      <c r="CD39" s="60"/>
    </row>
    <row r="40" spans="1:82" x14ac:dyDescent="0.3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239">
        <v>174</v>
      </c>
      <c r="AL40" s="239">
        <v>143</v>
      </c>
      <c r="AM40" s="246">
        <v>141</v>
      </c>
      <c r="AN40" s="246"/>
      <c r="AO40" s="246"/>
      <c r="AP40" s="246"/>
      <c r="AQ40" s="246"/>
      <c r="AR40" s="246"/>
      <c r="AS40" s="246"/>
      <c r="AT40" s="246"/>
      <c r="AU40" s="246"/>
      <c r="AV40" s="250"/>
      <c r="AW40" s="61">
        <f t="shared" si="95"/>
        <v>-20</v>
      </c>
      <c r="AX40" s="61">
        <f t="shared" si="95"/>
        <v>-51</v>
      </c>
      <c r="AY40" s="61">
        <f t="shared" si="95"/>
        <v>-82</v>
      </c>
      <c r="AZ40" s="61">
        <f t="shared" si="95"/>
        <v>-90</v>
      </c>
      <c r="BA40" s="61">
        <f t="shared" si="95"/>
        <v>-127</v>
      </c>
      <c r="BB40" s="61">
        <f t="shared" si="95"/>
        <v>-128</v>
      </c>
      <c r="BC40" s="61">
        <f t="shared" si="95"/>
        <v>-117</v>
      </c>
      <c r="BD40" s="61">
        <f t="shared" si="95"/>
        <v>-114</v>
      </c>
      <c r="BE40" s="61">
        <f t="shared" si="95"/>
        <v>-69</v>
      </c>
      <c r="BF40" s="154">
        <f t="shared" si="95"/>
        <v>-27</v>
      </c>
      <c r="BG40" s="61">
        <f t="shared" si="96"/>
        <v>-45</v>
      </c>
      <c r="BH40" s="61">
        <f t="shared" si="96"/>
        <v>-41</v>
      </c>
      <c r="BI40" s="61">
        <f t="shared" si="96"/>
        <v>-26</v>
      </c>
      <c r="BJ40" s="61">
        <f t="shared" si="96"/>
        <v>4</v>
      </c>
      <c r="BK40" s="61">
        <f t="shared" si="96"/>
        <v>36</v>
      </c>
      <c r="BL40" s="61">
        <f t="shared" si="96"/>
        <v>59</v>
      </c>
      <c r="BM40" s="61">
        <f t="shared" si="96"/>
        <v>81</v>
      </c>
      <c r="BN40" s="61">
        <f t="shared" si="96"/>
        <v>78</v>
      </c>
      <c r="BO40" s="61">
        <f t="shared" si="96"/>
        <v>40</v>
      </c>
      <c r="BP40" s="61">
        <f t="shared" si="96"/>
        <v>44</v>
      </c>
      <c r="BQ40" s="61">
        <f t="shared" si="97"/>
        <v>-17</v>
      </c>
      <c r="BR40" s="60">
        <f t="shared" si="98"/>
        <v>-35</v>
      </c>
      <c r="BS40" s="61">
        <f t="shared" si="99"/>
        <v>13</v>
      </c>
      <c r="BT40" s="61">
        <f t="shared" si="99"/>
        <v>15</v>
      </c>
      <c r="BU40" s="270">
        <f t="shared" si="99"/>
        <v>-2</v>
      </c>
      <c r="BV40" s="61"/>
      <c r="BW40" s="61"/>
      <c r="BX40" s="61"/>
      <c r="BY40" s="61"/>
      <c r="BZ40" s="61"/>
      <c r="CA40" s="61"/>
      <c r="CB40" s="61"/>
      <c r="CC40" s="61"/>
      <c r="CD40" s="60"/>
    </row>
    <row r="41" spans="1:82" x14ac:dyDescent="0.3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239">
        <v>6</v>
      </c>
      <c r="AL41" s="239">
        <v>6</v>
      </c>
      <c r="AM41" s="246">
        <v>5</v>
      </c>
      <c r="AN41" s="246"/>
      <c r="AO41" s="246"/>
      <c r="AP41" s="246"/>
      <c r="AQ41" s="246"/>
      <c r="AR41" s="246"/>
      <c r="AS41" s="246"/>
      <c r="AT41" s="246"/>
      <c r="AU41" s="246"/>
      <c r="AV41" s="250"/>
      <c r="AW41" s="61">
        <f t="shared" si="95"/>
        <v>-2</v>
      </c>
      <c r="AX41" s="61">
        <f t="shared" si="95"/>
        <v>-1</v>
      </c>
      <c r="AY41" s="61">
        <f t="shared" si="95"/>
        <v>-1</v>
      </c>
      <c r="AZ41" s="61">
        <f t="shared" si="95"/>
        <v>2</v>
      </c>
      <c r="BA41" s="61">
        <f t="shared" si="95"/>
        <v>4</v>
      </c>
      <c r="BB41" s="61">
        <f t="shared" si="95"/>
        <v>5</v>
      </c>
      <c r="BC41" s="61">
        <f t="shared" si="95"/>
        <v>-5</v>
      </c>
      <c r="BD41" s="61">
        <f t="shared" si="95"/>
        <v>-8</v>
      </c>
      <c r="BE41" s="61">
        <f t="shared" si="95"/>
        <v>-1</v>
      </c>
      <c r="BF41" s="154">
        <f t="shared" si="95"/>
        <v>1</v>
      </c>
      <c r="BG41" s="61">
        <f t="shared" si="96"/>
        <v>-2</v>
      </c>
      <c r="BH41" s="61">
        <f t="shared" si="96"/>
        <v>2</v>
      </c>
      <c r="BI41" s="61">
        <f t="shared" si="96"/>
        <v>-1</v>
      </c>
      <c r="BJ41" s="61">
        <f t="shared" si="96"/>
        <v>0</v>
      </c>
      <c r="BK41" s="61">
        <f t="shared" si="96"/>
        <v>0</v>
      </c>
      <c r="BL41" s="61">
        <f t="shared" si="96"/>
        <v>-3</v>
      </c>
      <c r="BM41" s="61">
        <f t="shared" si="96"/>
        <v>0</v>
      </c>
      <c r="BN41" s="61">
        <f t="shared" si="96"/>
        <v>-2</v>
      </c>
      <c r="BO41" s="61">
        <f t="shared" si="96"/>
        <v>8</v>
      </c>
      <c r="BP41" s="61">
        <f t="shared" si="96"/>
        <v>1</v>
      </c>
      <c r="BQ41" s="61">
        <f t="shared" si="97"/>
        <v>-7</v>
      </c>
      <c r="BR41" s="60">
        <f t="shared" si="98"/>
        <v>-7</v>
      </c>
      <c r="BS41" s="61">
        <f t="shared" si="99"/>
        <v>1</v>
      </c>
      <c r="BT41" s="61">
        <f t="shared" si="99"/>
        <v>-3</v>
      </c>
      <c r="BU41" s="270">
        <f t="shared" si="99"/>
        <v>1</v>
      </c>
      <c r="BV41" s="61"/>
      <c r="BW41" s="61"/>
      <c r="BX41" s="61"/>
      <c r="BY41" s="61"/>
      <c r="BZ41" s="61"/>
      <c r="CA41" s="61"/>
      <c r="CB41" s="61"/>
      <c r="CC41" s="61"/>
      <c r="CD41" s="60"/>
    </row>
    <row r="42" spans="1:82" x14ac:dyDescent="0.3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239">
        <v>2</v>
      </c>
      <c r="AL42" s="239">
        <v>2</v>
      </c>
      <c r="AM42" s="246">
        <v>2</v>
      </c>
      <c r="AN42" s="246"/>
      <c r="AO42" s="246"/>
      <c r="AP42" s="246"/>
      <c r="AQ42" s="246"/>
      <c r="AR42" s="246"/>
      <c r="AS42" s="246"/>
      <c r="AT42" s="246"/>
      <c r="AU42" s="246"/>
      <c r="AV42" s="250"/>
      <c r="AW42" s="61">
        <f t="shared" si="95"/>
        <v>-1</v>
      </c>
      <c r="AX42" s="61">
        <f t="shared" si="95"/>
        <v>-1</v>
      </c>
      <c r="AY42" s="61">
        <f t="shared" si="95"/>
        <v>-1</v>
      </c>
      <c r="AZ42" s="61">
        <f t="shared" si="95"/>
        <v>0</v>
      </c>
      <c r="BA42" s="61">
        <f t="shared" si="95"/>
        <v>-1</v>
      </c>
      <c r="BB42" s="61">
        <f t="shared" si="95"/>
        <v>0</v>
      </c>
      <c r="BC42" s="61">
        <f t="shared" si="95"/>
        <v>-1</v>
      </c>
      <c r="BD42" s="61">
        <f t="shared" si="95"/>
        <v>-1</v>
      </c>
      <c r="BE42" s="61">
        <f t="shared" si="95"/>
        <v>0</v>
      </c>
      <c r="BF42" s="154">
        <f t="shared" si="95"/>
        <v>0</v>
      </c>
      <c r="BG42" s="61">
        <f t="shared" si="96"/>
        <v>0</v>
      </c>
      <c r="BH42" s="61">
        <f t="shared" si="96"/>
        <v>1</v>
      </c>
      <c r="BI42" s="61">
        <f t="shared" si="96"/>
        <v>1</v>
      </c>
      <c r="BJ42" s="61">
        <f t="shared" si="96"/>
        <v>1</v>
      </c>
      <c r="BK42" s="61">
        <f t="shared" si="96"/>
        <v>1</v>
      </c>
      <c r="BL42" s="61">
        <f t="shared" si="96"/>
        <v>1</v>
      </c>
      <c r="BM42" s="61">
        <f t="shared" si="96"/>
        <v>1</v>
      </c>
      <c r="BN42" s="61">
        <f t="shared" si="96"/>
        <v>0</v>
      </c>
      <c r="BO42" s="61">
        <f t="shared" si="96"/>
        <v>0</v>
      </c>
      <c r="BP42" s="61">
        <f t="shared" si="96"/>
        <v>-3</v>
      </c>
      <c r="BQ42" s="61">
        <f t="shared" si="97"/>
        <v>-3</v>
      </c>
      <c r="BR42" s="60">
        <f t="shared" si="98"/>
        <v>-3</v>
      </c>
      <c r="BS42" s="61">
        <f t="shared" si="99"/>
        <v>-1</v>
      </c>
      <c r="BT42" s="61">
        <f t="shared" si="99"/>
        <v>-2</v>
      </c>
      <c r="BU42" s="270">
        <f t="shared" si="99"/>
        <v>-2</v>
      </c>
      <c r="BV42" s="61"/>
      <c r="BW42" s="61"/>
      <c r="BX42" s="61"/>
      <c r="BY42" s="61"/>
      <c r="BZ42" s="61"/>
      <c r="CA42" s="61"/>
      <c r="CB42" s="61"/>
      <c r="CC42" s="61"/>
      <c r="CD42" s="60"/>
    </row>
    <row r="43" spans="1:82" ht="15" thickBot="1" x14ac:dyDescent="0.35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C43" si="100">SUM(E38:E42)</f>
        <v>4377</v>
      </c>
      <c r="F43" s="50">
        <f t="shared" si="100"/>
        <v>5099</v>
      </c>
      <c r="G43" s="50">
        <f t="shared" si="100"/>
        <v>6380</v>
      </c>
      <c r="H43" s="50">
        <f t="shared" si="100"/>
        <v>6853</v>
      </c>
      <c r="I43" s="50">
        <f t="shared" si="100"/>
        <v>7335</v>
      </c>
      <c r="J43" s="50">
        <f t="shared" si="100"/>
        <v>7194</v>
      </c>
      <c r="K43" s="50">
        <f t="shared" si="100"/>
        <v>6643</v>
      </c>
      <c r="L43" s="50">
        <f t="shared" si="100"/>
        <v>5881</v>
      </c>
      <c r="M43" s="50">
        <f t="shared" si="100"/>
        <v>4792</v>
      </c>
      <c r="N43" s="147">
        <f t="shared" si="100"/>
        <v>4161</v>
      </c>
      <c r="O43" s="50">
        <f t="shared" si="100"/>
        <v>4223</v>
      </c>
      <c r="P43" s="50">
        <f t="shared" si="100"/>
        <v>4368</v>
      </c>
      <c r="Q43" s="50">
        <f t="shared" si="100"/>
        <v>4833</v>
      </c>
      <c r="R43" s="50">
        <f t="shared" si="100"/>
        <v>5347</v>
      </c>
      <c r="S43" s="50">
        <f t="shared" si="100"/>
        <v>6578</v>
      </c>
      <c r="T43" s="50">
        <f t="shared" si="100"/>
        <v>7647</v>
      </c>
      <c r="U43" s="50">
        <f t="shared" si="100"/>
        <v>8645</v>
      </c>
      <c r="V43" s="50">
        <f t="shared" ref="V43" si="101">SUM(V38:V42)</f>
        <v>8615</v>
      </c>
      <c r="W43" s="50">
        <f t="shared" ref="W43:AB43" si="102">SUM(W38:W42)</f>
        <v>7992</v>
      </c>
      <c r="X43" s="156">
        <f t="shared" si="102"/>
        <v>7353</v>
      </c>
      <c r="Y43" s="50">
        <f t="shared" si="102"/>
        <v>6635</v>
      </c>
      <c r="Z43" s="50">
        <f t="shared" si="102"/>
        <v>5802</v>
      </c>
      <c r="AA43" s="50">
        <f t="shared" si="102"/>
        <v>5309</v>
      </c>
      <c r="AB43" s="50">
        <f t="shared" si="102"/>
        <v>5346</v>
      </c>
      <c r="AC43" s="50">
        <f t="shared" ref="AC43" si="103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04">SUM(AF38:AF42)</f>
        <v>8469</v>
      </c>
      <c r="AG43" s="50">
        <f t="shared" si="104"/>
        <v>9040</v>
      </c>
      <c r="AH43" s="50">
        <f t="shared" ref="AH43:AO43" si="105">SUM(AH38:AH42)</f>
        <v>8986</v>
      </c>
      <c r="AI43" s="50">
        <f t="shared" ref="AI43" si="106">SUM(AI38:AI42)</f>
        <v>7363</v>
      </c>
      <c r="AJ43" s="156">
        <f t="shared" si="105"/>
        <v>6190</v>
      </c>
      <c r="AK43" s="50">
        <f t="shared" si="105"/>
        <v>5233</v>
      </c>
      <c r="AL43" s="50">
        <f t="shared" si="105"/>
        <v>5266</v>
      </c>
      <c r="AM43" s="50">
        <f t="shared" si="105"/>
        <v>4898</v>
      </c>
      <c r="AN43" s="50">
        <f t="shared" si="105"/>
        <v>0</v>
      </c>
      <c r="AO43" s="50">
        <f t="shared" si="105"/>
        <v>0</v>
      </c>
      <c r="AP43" s="50">
        <f>SUM(AP38:AP42)</f>
        <v>0</v>
      </c>
      <c r="AQ43" s="50">
        <f>SUM(AQ38:AQ42)</f>
        <v>0</v>
      </c>
      <c r="AR43" s="50">
        <f t="shared" ref="AR43:AV43" si="107">SUM(AR38:AR42)</f>
        <v>0</v>
      </c>
      <c r="AS43" s="50">
        <f t="shared" si="107"/>
        <v>0</v>
      </c>
      <c r="AT43" s="50">
        <f t="shared" si="107"/>
        <v>0</v>
      </c>
      <c r="AU43" s="50">
        <f t="shared" si="107"/>
        <v>0</v>
      </c>
      <c r="AV43" s="156">
        <f t="shared" si="107"/>
        <v>0</v>
      </c>
      <c r="AW43" s="50">
        <f t="shared" si="100"/>
        <v>-275</v>
      </c>
      <c r="AX43" s="50">
        <f t="shared" si="100"/>
        <v>-296</v>
      </c>
      <c r="AY43" s="50">
        <f t="shared" si="100"/>
        <v>-456</v>
      </c>
      <c r="AZ43" s="50">
        <f t="shared" si="100"/>
        <v>-248</v>
      </c>
      <c r="BA43" s="50">
        <f t="shared" si="100"/>
        <v>-198</v>
      </c>
      <c r="BB43" s="50">
        <f t="shared" si="100"/>
        <v>-794</v>
      </c>
      <c r="BC43" s="50">
        <f t="shared" si="100"/>
        <v>-1310</v>
      </c>
      <c r="BD43" s="50">
        <f t="shared" ref="BD43:BE43" si="108">SUM(BD38:BD42)</f>
        <v>-1421</v>
      </c>
      <c r="BE43" s="50">
        <f t="shared" si="108"/>
        <v>-1349</v>
      </c>
      <c r="BF43" s="214">
        <f t="shared" ref="BF43:BG43" si="109">SUM(BF38:BF42)</f>
        <v>-1472</v>
      </c>
      <c r="BG43" s="50">
        <f t="shared" si="109"/>
        <v>-1843</v>
      </c>
      <c r="BH43" s="50">
        <f t="shared" ref="BH43:BI43" si="110">SUM(BH38:BH42)</f>
        <v>-1641</v>
      </c>
      <c r="BI43" s="50">
        <f t="shared" si="110"/>
        <v>-1086</v>
      </c>
      <c r="BJ43" s="50">
        <f t="shared" ref="BJ43:BK43" si="111">SUM(BJ38:BJ42)</f>
        <v>-978</v>
      </c>
      <c r="BK43" s="50">
        <f t="shared" si="111"/>
        <v>-462</v>
      </c>
      <c r="BL43" s="50">
        <f t="shared" ref="BL43:BM43" si="112">SUM(BL38:BL42)</f>
        <v>-865</v>
      </c>
      <c r="BM43" s="50">
        <f t="shared" si="112"/>
        <v>-380</v>
      </c>
      <c r="BN43" s="50">
        <f t="shared" ref="BN43:BO43" si="113">SUM(BN38:BN42)</f>
        <v>-822</v>
      </c>
      <c r="BO43" s="50">
        <f t="shared" si="113"/>
        <v>-395</v>
      </c>
      <c r="BP43" s="50">
        <f t="shared" ref="BP43" si="114">SUM(BP38:BP42)</f>
        <v>-371</v>
      </c>
      <c r="BQ43" s="50">
        <f t="shared" ref="BQ43:CB43" si="115">SUM(BQ38:BQ42)</f>
        <v>629</v>
      </c>
      <c r="BR43" s="49">
        <f t="shared" si="115"/>
        <v>1163</v>
      </c>
      <c r="BS43" s="50">
        <f t="shared" si="115"/>
        <v>1402</v>
      </c>
      <c r="BT43" s="50">
        <f t="shared" ref="BT43:BU43" si="116">SUM(BT38:BT42)</f>
        <v>536</v>
      </c>
      <c r="BU43" s="267">
        <f t="shared" si="116"/>
        <v>411</v>
      </c>
      <c r="BV43" s="50">
        <f t="shared" si="115"/>
        <v>0</v>
      </c>
      <c r="BW43" s="50">
        <f t="shared" si="115"/>
        <v>0</v>
      </c>
      <c r="BX43" s="50">
        <f t="shared" si="115"/>
        <v>0</v>
      </c>
      <c r="BY43" s="50">
        <f t="shared" si="115"/>
        <v>0</v>
      </c>
      <c r="BZ43" s="50">
        <f t="shared" si="115"/>
        <v>0</v>
      </c>
      <c r="CA43" s="50">
        <f t="shared" si="115"/>
        <v>0</v>
      </c>
      <c r="CB43" s="50">
        <f t="shared" si="115"/>
        <v>0</v>
      </c>
      <c r="CC43" s="50">
        <f t="shared" ref="CC43:CD43" si="117">SUM(CC38:CC42)</f>
        <v>0</v>
      </c>
      <c r="CD43" s="49">
        <f t="shared" si="117"/>
        <v>0</v>
      </c>
    </row>
    <row r="44" spans="1:82" ht="16.2" x14ac:dyDescent="0.3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157"/>
      <c r="AW44" s="66"/>
      <c r="AX44" s="66"/>
      <c r="AY44" s="66"/>
      <c r="AZ44" s="66"/>
      <c r="BA44" s="66"/>
      <c r="BB44" s="66"/>
      <c r="BC44" s="66"/>
      <c r="BD44" s="66"/>
      <c r="BE44" s="66"/>
      <c r="BF44" s="22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5"/>
      <c r="BS44" s="66"/>
      <c r="BT44" s="66"/>
      <c r="BU44" s="272"/>
      <c r="BV44" s="66"/>
      <c r="BW44" s="66"/>
      <c r="BX44" s="66"/>
      <c r="BY44" s="66"/>
      <c r="BZ44" s="66"/>
      <c r="CA44" s="66"/>
      <c r="CB44" s="66"/>
      <c r="CC44" s="66"/>
      <c r="CD44" s="65"/>
    </row>
    <row r="45" spans="1:82" x14ac:dyDescent="0.3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241">
        <v>272940.15000000055</v>
      </c>
      <c r="AL45" s="241">
        <v>593630.42999999807</v>
      </c>
      <c r="AM45" s="264">
        <v>765140</v>
      </c>
      <c r="AN45" s="246"/>
      <c r="AO45" s="246"/>
      <c r="AP45" s="246"/>
      <c r="AQ45" s="246"/>
      <c r="AR45" s="246"/>
      <c r="AS45" s="246"/>
      <c r="AT45" s="246"/>
      <c r="AU45" s="246"/>
      <c r="AV45" s="251"/>
      <c r="AW45" s="69">
        <f t="shared" ref="AW45:BF49" si="118">C45-O45</f>
        <v>-44722.699999999953</v>
      </c>
      <c r="AX45" s="69">
        <f t="shared" si="118"/>
        <v>674.09999999997672</v>
      </c>
      <c r="AY45" s="69">
        <f t="shared" si="118"/>
        <v>167921.32999999996</v>
      </c>
      <c r="AZ45" s="69">
        <f t="shared" si="118"/>
        <v>152733.45999999996</v>
      </c>
      <c r="BA45" s="69">
        <f t="shared" si="118"/>
        <v>53474.159999999974</v>
      </c>
      <c r="BB45" s="69">
        <f t="shared" si="118"/>
        <v>172954.38</v>
      </c>
      <c r="BC45" s="69">
        <f t="shared" si="118"/>
        <v>122311.84</v>
      </c>
      <c r="BD45" s="69">
        <f t="shared" si="118"/>
        <v>95203.44</v>
      </c>
      <c r="BE45" s="69">
        <f t="shared" si="118"/>
        <v>62962.54</v>
      </c>
      <c r="BF45" s="217">
        <f t="shared" si="118"/>
        <v>17647.119999999995</v>
      </c>
      <c r="BG45" s="69">
        <f t="shared" ref="BG45:BP49" si="119">M45-Y45</f>
        <v>-43898.380000000005</v>
      </c>
      <c r="BH45" s="69">
        <f t="shared" si="119"/>
        <v>-83530.069999999949</v>
      </c>
      <c r="BI45" s="69">
        <f t="shared" si="119"/>
        <v>-184885.96999999997</v>
      </c>
      <c r="BJ45" s="69">
        <f t="shared" si="119"/>
        <v>-42012.099999999977</v>
      </c>
      <c r="BK45" s="69">
        <f t="shared" si="119"/>
        <v>-240905.08999999997</v>
      </c>
      <c r="BL45" s="69">
        <f t="shared" si="119"/>
        <v>-63975.04999999993</v>
      </c>
      <c r="BM45" s="69">
        <f t="shared" si="119"/>
        <v>4978.9200000000419</v>
      </c>
      <c r="BN45" s="69">
        <f t="shared" si="119"/>
        <v>-39700.869999999995</v>
      </c>
      <c r="BO45" s="69">
        <f t="shared" si="119"/>
        <v>-89034.34</v>
      </c>
      <c r="BP45" s="69">
        <f t="shared" si="119"/>
        <v>-97124.180000000008</v>
      </c>
      <c r="BQ45" s="69">
        <f t="shared" ref="BQ45:BQ49" si="120">W45-AI45</f>
        <v>-90906.140000000014</v>
      </c>
      <c r="BR45" s="68">
        <f t="shared" ref="BR45:BR49" si="121">X45-AJ45</f>
        <v>121385.25000000164</v>
      </c>
      <c r="BS45" s="69">
        <f t="shared" ref="BS45:BU49" si="122">Y45-AK45</f>
        <v>53122.229999999458</v>
      </c>
      <c r="BT45" s="69">
        <f t="shared" si="122"/>
        <v>-9548.3599999981234</v>
      </c>
      <c r="BU45" s="273">
        <f t="shared" si="122"/>
        <v>134152.96999999997</v>
      </c>
      <c r="BV45" s="69"/>
      <c r="BW45" s="69"/>
      <c r="BX45" s="69"/>
      <c r="BY45" s="69"/>
      <c r="BZ45" s="69"/>
      <c r="CA45" s="69"/>
      <c r="CB45" s="69"/>
      <c r="CC45" s="69"/>
      <c r="CD45" s="68"/>
    </row>
    <row r="46" spans="1:82" x14ac:dyDescent="0.3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241">
        <v>-43703.349999999969</v>
      </c>
      <c r="AL46" s="241">
        <v>73242.069999999949</v>
      </c>
      <c r="AM46" s="264">
        <v>-50979</v>
      </c>
      <c r="AN46" s="246"/>
      <c r="AO46" s="246"/>
      <c r="AP46" s="246"/>
      <c r="AQ46" s="246"/>
      <c r="AR46" s="246"/>
      <c r="AS46" s="246"/>
      <c r="AT46" s="246"/>
      <c r="AU46" s="246"/>
      <c r="AV46" s="251"/>
      <c r="AW46" s="69">
        <f t="shared" si="118"/>
        <v>99589.41</v>
      </c>
      <c r="AX46" s="69">
        <f t="shared" si="118"/>
        <v>58582.100000000006</v>
      </c>
      <c r="AY46" s="69">
        <f t="shared" si="118"/>
        <v>149251.46000000002</v>
      </c>
      <c r="AZ46" s="69">
        <f t="shared" si="118"/>
        <v>213182.57</v>
      </c>
      <c r="BA46" s="69">
        <f t="shared" si="118"/>
        <v>32694.759999999995</v>
      </c>
      <c r="BB46" s="69">
        <f t="shared" si="118"/>
        <v>28420.870000000003</v>
      </c>
      <c r="BC46" s="69">
        <f t="shared" si="118"/>
        <v>-35498.18</v>
      </c>
      <c r="BD46" s="69">
        <f t="shared" si="118"/>
        <v>-9975.68</v>
      </c>
      <c r="BE46" s="69">
        <f t="shared" si="118"/>
        <v>34437.54</v>
      </c>
      <c r="BF46" s="217">
        <f t="shared" si="118"/>
        <v>19651.349999999999</v>
      </c>
      <c r="BG46" s="69">
        <f t="shared" si="119"/>
        <v>-36446.089999999997</v>
      </c>
      <c r="BH46" s="69">
        <f t="shared" si="119"/>
        <v>-119605.42000000001</v>
      </c>
      <c r="BI46" s="69">
        <f t="shared" si="119"/>
        <v>-27210.51999999999</v>
      </c>
      <c r="BJ46" s="69">
        <f t="shared" si="119"/>
        <v>192283.9</v>
      </c>
      <c r="BK46" s="69">
        <f t="shared" si="119"/>
        <v>-22552.030000000013</v>
      </c>
      <c r="BL46" s="69">
        <f t="shared" si="119"/>
        <v>75878.739999999991</v>
      </c>
      <c r="BM46" s="69">
        <f t="shared" si="119"/>
        <v>20736.380000000005</v>
      </c>
      <c r="BN46" s="69">
        <f t="shared" si="119"/>
        <v>27819.539999999997</v>
      </c>
      <c r="BO46" s="69">
        <f t="shared" si="119"/>
        <v>-3136.6100000000006</v>
      </c>
      <c r="BP46" s="69">
        <f t="shared" si="119"/>
        <v>-2829.1800000000003</v>
      </c>
      <c r="BQ46" s="69">
        <f t="shared" si="120"/>
        <v>26282.25</v>
      </c>
      <c r="BR46" s="68">
        <f t="shared" si="121"/>
        <v>471429.02000000031</v>
      </c>
      <c r="BS46" s="69">
        <f t="shared" si="122"/>
        <v>168394.43999999997</v>
      </c>
      <c r="BT46" s="69">
        <f t="shared" si="122"/>
        <v>143587.35000000006</v>
      </c>
      <c r="BU46" s="273">
        <f t="shared" si="122"/>
        <v>210164.52</v>
      </c>
      <c r="BV46" s="69"/>
      <c r="BW46" s="69"/>
      <c r="BX46" s="69"/>
      <c r="BY46" s="69"/>
      <c r="BZ46" s="69"/>
      <c r="CA46" s="69"/>
      <c r="CB46" s="69"/>
      <c r="CC46" s="69"/>
      <c r="CD46" s="68"/>
    </row>
    <row r="47" spans="1:82" x14ac:dyDescent="0.3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241">
        <v>12032.940000000006</v>
      </c>
      <c r="AL47" s="241">
        <v>32635.69999999999</v>
      </c>
      <c r="AM47" s="264">
        <v>46697</v>
      </c>
      <c r="AN47" s="246"/>
      <c r="AO47" s="246"/>
      <c r="AP47" s="246"/>
      <c r="AQ47" s="246"/>
      <c r="AR47" s="246"/>
      <c r="AS47" s="246"/>
      <c r="AT47" s="246"/>
      <c r="AU47" s="246"/>
      <c r="AV47" s="251"/>
      <c r="AW47" s="69">
        <f t="shared" si="118"/>
        <v>2529.4499999999971</v>
      </c>
      <c r="AX47" s="69">
        <f t="shared" si="118"/>
        <v>-39653.14</v>
      </c>
      <c r="AY47" s="69">
        <f t="shared" si="118"/>
        <v>-36183.460000000006</v>
      </c>
      <c r="AZ47" s="69">
        <f t="shared" si="118"/>
        <v>-2379.0299999999988</v>
      </c>
      <c r="BA47" s="69">
        <f t="shared" si="118"/>
        <v>16940.68</v>
      </c>
      <c r="BB47" s="69">
        <f t="shared" si="118"/>
        <v>17435.62</v>
      </c>
      <c r="BC47" s="69">
        <f t="shared" si="118"/>
        <v>8553.11</v>
      </c>
      <c r="BD47" s="69">
        <f t="shared" si="118"/>
        <v>13048.34</v>
      </c>
      <c r="BE47" s="69">
        <f t="shared" si="118"/>
        <v>-1385.8900000000003</v>
      </c>
      <c r="BF47" s="217">
        <f t="shared" si="118"/>
        <v>3081.79</v>
      </c>
      <c r="BG47" s="69">
        <f t="shared" si="119"/>
        <v>-12580.580000000002</v>
      </c>
      <c r="BH47" s="69">
        <f t="shared" si="119"/>
        <v>1548.9099999999999</v>
      </c>
      <c r="BI47" s="69">
        <f t="shared" si="119"/>
        <v>18119.339999999997</v>
      </c>
      <c r="BJ47" s="69">
        <f t="shared" si="119"/>
        <v>69753.14</v>
      </c>
      <c r="BK47" s="69">
        <f t="shared" si="119"/>
        <v>63757.66</v>
      </c>
      <c r="BL47" s="69">
        <f t="shared" si="119"/>
        <v>30236.719999999998</v>
      </c>
      <c r="BM47" s="69">
        <f t="shared" si="119"/>
        <v>11078.45</v>
      </c>
      <c r="BN47" s="69">
        <f t="shared" si="119"/>
        <v>-62.579999999999927</v>
      </c>
      <c r="BO47" s="69">
        <f t="shared" si="119"/>
        <v>-11930.41</v>
      </c>
      <c r="BP47" s="69">
        <f t="shared" si="119"/>
        <v>-30138.240000000002</v>
      </c>
      <c r="BQ47" s="69">
        <f t="shared" si="120"/>
        <v>7842.51</v>
      </c>
      <c r="BR47" s="68">
        <f t="shared" si="121"/>
        <v>-3246.0700000000006</v>
      </c>
      <c r="BS47" s="69">
        <f t="shared" si="122"/>
        <v>10451.639999999996</v>
      </c>
      <c r="BT47" s="69">
        <f t="shared" si="122"/>
        <v>-587.60999999998967</v>
      </c>
      <c r="BU47" s="273">
        <f t="shared" si="122"/>
        <v>-9309.3399999999965</v>
      </c>
      <c r="BV47" s="69"/>
      <c r="BW47" s="69"/>
      <c r="BX47" s="69"/>
      <c r="BY47" s="69"/>
      <c r="BZ47" s="69"/>
      <c r="CA47" s="69"/>
      <c r="CB47" s="69"/>
      <c r="CC47" s="69"/>
      <c r="CD47" s="68"/>
    </row>
    <row r="48" spans="1:82" x14ac:dyDescent="0.3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241">
        <v>12065.06</v>
      </c>
      <c r="AL48" s="241">
        <v>10662.529999999999</v>
      </c>
      <c r="AM48" s="264">
        <v>15440</v>
      </c>
      <c r="AN48" s="246"/>
      <c r="AO48" s="246"/>
      <c r="AP48" s="246"/>
      <c r="AQ48" s="246"/>
      <c r="AR48" s="246"/>
      <c r="AS48" s="246"/>
      <c r="AT48" s="246"/>
      <c r="AU48" s="246"/>
      <c r="AV48" s="251"/>
      <c r="AW48" s="69">
        <f t="shared" si="118"/>
        <v>4589.49</v>
      </c>
      <c r="AX48" s="69">
        <f t="shared" si="118"/>
        <v>-8853.7200000000012</v>
      </c>
      <c r="AY48" s="69">
        <f t="shared" si="118"/>
        <v>-11164.130000000001</v>
      </c>
      <c r="AZ48" s="69">
        <f t="shared" si="118"/>
        <v>-5501.6100000000006</v>
      </c>
      <c r="BA48" s="69">
        <f t="shared" si="118"/>
        <v>7515.77</v>
      </c>
      <c r="BB48" s="69">
        <f t="shared" si="118"/>
        <v>15292</v>
      </c>
      <c r="BC48" s="69">
        <f t="shared" si="118"/>
        <v>10621.48</v>
      </c>
      <c r="BD48" s="69">
        <f t="shared" si="118"/>
        <v>8295.2099999999991</v>
      </c>
      <c r="BE48" s="69">
        <f t="shared" si="118"/>
        <v>2347.9</v>
      </c>
      <c r="BF48" s="217">
        <f t="shared" si="118"/>
        <v>-6050.99</v>
      </c>
      <c r="BG48" s="69">
        <f t="shared" si="119"/>
        <v>-22117.46</v>
      </c>
      <c r="BH48" s="69">
        <f t="shared" si="119"/>
        <v>3091.3099999999995</v>
      </c>
      <c r="BI48" s="69">
        <f t="shared" si="119"/>
        <v>5331.84</v>
      </c>
      <c r="BJ48" s="69">
        <f t="shared" si="119"/>
        <v>23939.72</v>
      </c>
      <c r="BK48" s="69">
        <f t="shared" si="119"/>
        <v>16641.160000000003</v>
      </c>
      <c r="BL48" s="69">
        <f t="shared" si="119"/>
        <v>10806.130000000001</v>
      </c>
      <c r="BM48" s="69">
        <f t="shared" si="119"/>
        <v>2444.4499999999998</v>
      </c>
      <c r="BN48" s="69">
        <f t="shared" si="119"/>
        <v>-7559.75</v>
      </c>
      <c r="BO48" s="69">
        <f t="shared" si="119"/>
        <v>-6240.73</v>
      </c>
      <c r="BP48" s="69">
        <f t="shared" si="119"/>
        <v>-6748.8</v>
      </c>
      <c r="BQ48" s="69">
        <f t="shared" si="120"/>
        <v>-6849.44</v>
      </c>
      <c r="BR48" s="68">
        <f t="shared" si="121"/>
        <v>2968.3199999999997</v>
      </c>
      <c r="BS48" s="69">
        <f t="shared" si="122"/>
        <v>15270.4</v>
      </c>
      <c r="BT48" s="69">
        <f t="shared" si="122"/>
        <v>-12.839999999998327</v>
      </c>
      <c r="BU48" s="273">
        <f t="shared" si="122"/>
        <v>-9688.84</v>
      </c>
      <c r="BV48" s="69"/>
      <c r="BW48" s="69"/>
      <c r="BX48" s="69"/>
      <c r="BY48" s="69"/>
      <c r="BZ48" s="69"/>
      <c r="CA48" s="69"/>
      <c r="CB48" s="69"/>
      <c r="CC48" s="69"/>
      <c r="CD48" s="68"/>
    </row>
    <row r="49" spans="1:82" x14ac:dyDescent="0.3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241">
        <v>6976.55</v>
      </c>
      <c r="AL49" s="241">
        <v>3395.47</v>
      </c>
      <c r="AM49" s="264">
        <v>3353</v>
      </c>
      <c r="AN49" s="246"/>
      <c r="AO49" s="246"/>
      <c r="AP49" s="246"/>
      <c r="AQ49" s="246"/>
      <c r="AR49" s="246"/>
      <c r="AS49" s="246"/>
      <c r="AT49" s="246"/>
      <c r="AU49" s="246"/>
      <c r="AV49" s="251"/>
      <c r="AW49" s="69">
        <f t="shared" si="118"/>
        <v>18360.54</v>
      </c>
      <c r="AX49" s="69">
        <f t="shared" si="118"/>
        <v>66398.259999999995</v>
      </c>
      <c r="AY49" s="69">
        <f t="shared" si="118"/>
        <v>-6345.6399999999994</v>
      </c>
      <c r="AZ49" s="69">
        <f t="shared" si="118"/>
        <v>11123.5</v>
      </c>
      <c r="BA49" s="69">
        <f t="shared" si="118"/>
        <v>-7648.2199999999993</v>
      </c>
      <c r="BB49" s="69">
        <f t="shared" si="118"/>
        <v>-5371.18</v>
      </c>
      <c r="BC49" s="69">
        <f t="shared" si="118"/>
        <v>-5912.18</v>
      </c>
      <c r="BD49" s="69">
        <f t="shared" si="118"/>
        <v>-4762.71</v>
      </c>
      <c r="BE49" s="69">
        <f t="shared" si="118"/>
        <v>30.55</v>
      </c>
      <c r="BF49" s="217">
        <f t="shared" si="118"/>
        <v>0</v>
      </c>
      <c r="BG49" s="69">
        <f t="shared" si="119"/>
        <v>-12216.39</v>
      </c>
      <c r="BH49" s="69">
        <f t="shared" si="119"/>
        <v>105.57000000000016</v>
      </c>
      <c r="BI49" s="69">
        <f t="shared" si="119"/>
        <v>2578</v>
      </c>
      <c r="BJ49" s="69">
        <f t="shared" si="119"/>
        <v>33783.740000000005</v>
      </c>
      <c r="BK49" s="69">
        <f t="shared" si="119"/>
        <v>5503.3099999999977</v>
      </c>
      <c r="BL49" s="69">
        <f t="shared" si="119"/>
        <v>18962.260000000002</v>
      </c>
      <c r="BM49" s="69">
        <f t="shared" si="119"/>
        <v>16628.189999999999</v>
      </c>
      <c r="BN49" s="69">
        <f t="shared" si="119"/>
        <v>505.40000000000055</v>
      </c>
      <c r="BO49" s="69">
        <f t="shared" si="119"/>
        <v>2271.2600000000002</v>
      </c>
      <c r="BP49" s="69">
        <f t="shared" si="119"/>
        <v>451.75</v>
      </c>
      <c r="BQ49" s="69">
        <f t="shared" si="120"/>
        <v>-2117.4100000000003</v>
      </c>
      <c r="BR49" s="68">
        <f t="shared" si="121"/>
        <v>0</v>
      </c>
      <c r="BS49" s="69">
        <f t="shared" si="122"/>
        <v>5239.8399999999992</v>
      </c>
      <c r="BT49" s="69">
        <f t="shared" si="122"/>
        <v>-897.04</v>
      </c>
      <c r="BU49" s="273">
        <f t="shared" si="122"/>
        <v>-3353</v>
      </c>
      <c r="BV49" s="69"/>
      <c r="BW49" s="69"/>
      <c r="BX49" s="69"/>
      <c r="BY49" s="69"/>
      <c r="BZ49" s="69"/>
      <c r="CA49" s="69"/>
      <c r="CB49" s="69"/>
      <c r="CC49" s="69"/>
      <c r="CD49" s="68"/>
    </row>
    <row r="50" spans="1:82" x14ac:dyDescent="0.3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C50" si="123">SUM(E45:E49)</f>
        <v>1115136</v>
      </c>
      <c r="F50" s="69">
        <f t="shared" si="123"/>
        <v>1011451</v>
      </c>
      <c r="G50" s="69">
        <f t="shared" si="123"/>
        <v>601157</v>
      </c>
      <c r="H50" s="69">
        <f t="shared" si="123"/>
        <v>400240</v>
      </c>
      <c r="I50" s="69">
        <f t="shared" si="123"/>
        <v>186720</v>
      </c>
      <c r="J50" s="69">
        <f t="shared" si="123"/>
        <v>148951</v>
      </c>
      <c r="K50" s="69">
        <f t="shared" si="123"/>
        <v>162828</v>
      </c>
      <c r="L50" s="69">
        <f t="shared" si="123"/>
        <v>203039</v>
      </c>
      <c r="M50" s="69">
        <f t="shared" si="123"/>
        <v>385531</v>
      </c>
      <c r="N50" s="98">
        <f t="shared" si="123"/>
        <v>647718</v>
      </c>
      <c r="O50" s="69">
        <f t="shared" si="123"/>
        <v>915550</v>
      </c>
      <c r="P50" s="69">
        <f t="shared" si="123"/>
        <v>1302026.3999999999</v>
      </c>
      <c r="Q50" s="69">
        <f t="shared" si="123"/>
        <v>851656.44000000006</v>
      </c>
      <c r="R50" s="69">
        <f t="shared" si="123"/>
        <v>642292.1100000001</v>
      </c>
      <c r="S50" s="69">
        <f t="shared" si="123"/>
        <v>498179.85</v>
      </c>
      <c r="T50" s="69">
        <f t="shared" si="123"/>
        <v>171508.31</v>
      </c>
      <c r="U50" s="69">
        <f t="shared" si="123"/>
        <v>86643.93</v>
      </c>
      <c r="V50" s="69">
        <f t="shared" ref="V50" si="124">SUM(V45:V49)</f>
        <v>47142.400000000009</v>
      </c>
      <c r="W50" s="69">
        <f t="shared" ref="W50:AB50" si="125">SUM(W45:W49)</f>
        <v>64435.359999999993</v>
      </c>
      <c r="X50" s="158">
        <f t="shared" si="125"/>
        <v>168709.72999999998</v>
      </c>
      <c r="Y50" s="69">
        <f t="shared" si="125"/>
        <v>512789.9</v>
      </c>
      <c r="Z50" s="69">
        <f t="shared" si="125"/>
        <v>846107.7</v>
      </c>
      <c r="AA50" s="69">
        <f t="shared" si="125"/>
        <v>1101617.3099999998</v>
      </c>
      <c r="AB50" s="69">
        <f t="shared" si="125"/>
        <v>1024278</v>
      </c>
      <c r="AC50" s="69">
        <f t="shared" ref="AC50" si="126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27">SUM(AF45:AF49)</f>
        <v>190506.56999999998</v>
      </c>
      <c r="AG50" s="69">
        <f t="shared" si="127"/>
        <v>194714.76</v>
      </c>
      <c r="AH50" s="69">
        <f t="shared" ref="AH50:AO50" si="128">SUM(AH45:AH49)</f>
        <v>183531.05</v>
      </c>
      <c r="AI50" s="69">
        <f t="shared" ref="AI50" si="129">SUM(AI45:AI49)</f>
        <v>130183.59000000001</v>
      </c>
      <c r="AJ50" s="158">
        <f t="shared" si="128"/>
        <v>-423826.7900000019</v>
      </c>
      <c r="AK50" s="69">
        <f t="shared" si="128"/>
        <v>260311.35000000056</v>
      </c>
      <c r="AL50" s="69">
        <f t="shared" si="128"/>
        <v>713566.19999999797</v>
      </c>
      <c r="AM50" s="69">
        <f t="shared" si="128"/>
        <v>779651</v>
      </c>
      <c r="AN50" s="69">
        <f t="shared" si="128"/>
        <v>0</v>
      </c>
      <c r="AO50" s="69">
        <f t="shared" si="128"/>
        <v>0</v>
      </c>
      <c r="AP50" s="69">
        <f>SUM(AP45:AP49)</f>
        <v>0</v>
      </c>
      <c r="AQ50" s="69">
        <f>SUM(AQ45:AQ49)</f>
        <v>0</v>
      </c>
      <c r="AR50" s="69">
        <f t="shared" ref="AR50:AV50" si="130">SUM(AR45:AR49)</f>
        <v>0</v>
      </c>
      <c r="AS50" s="69">
        <f t="shared" si="130"/>
        <v>0</v>
      </c>
      <c r="AT50" s="69">
        <f t="shared" si="130"/>
        <v>0</v>
      </c>
      <c r="AU50" s="69">
        <f t="shared" si="130"/>
        <v>0</v>
      </c>
      <c r="AV50" s="158">
        <f t="shared" si="130"/>
        <v>0</v>
      </c>
      <c r="AW50" s="69">
        <f t="shared" si="123"/>
        <v>80346.190000000046</v>
      </c>
      <c r="AX50" s="69">
        <f t="shared" si="123"/>
        <v>77147.599999999977</v>
      </c>
      <c r="AY50" s="69">
        <f t="shared" si="123"/>
        <v>263479.55999999994</v>
      </c>
      <c r="AZ50" s="69">
        <f t="shared" si="123"/>
        <v>369158.89</v>
      </c>
      <c r="BA50" s="69">
        <f t="shared" si="123"/>
        <v>102977.14999999998</v>
      </c>
      <c r="BB50" s="69">
        <f t="shared" si="123"/>
        <v>228731.69</v>
      </c>
      <c r="BC50" s="69">
        <f t="shared" si="123"/>
        <v>100076.07</v>
      </c>
      <c r="BD50" s="69">
        <f t="shared" ref="BD50:BE50" si="131">SUM(BD45:BD49)</f>
        <v>101808.59999999999</v>
      </c>
      <c r="BE50" s="69">
        <f t="shared" si="131"/>
        <v>98392.639999999999</v>
      </c>
      <c r="BF50" s="217">
        <f t="shared" ref="BF50:BG50" si="132">SUM(BF45:BF49)</f>
        <v>34329.269999999997</v>
      </c>
      <c r="BG50" s="69">
        <f t="shared" si="132"/>
        <v>-127258.90000000001</v>
      </c>
      <c r="BH50" s="69">
        <f t="shared" ref="BH50:BI50" si="133">SUM(BH45:BH49)</f>
        <v>-198389.69999999995</v>
      </c>
      <c r="BI50" s="69">
        <f t="shared" si="133"/>
        <v>-186067.30999999997</v>
      </c>
      <c r="BJ50" s="69">
        <f t="shared" ref="BJ50:BK50" si="134">SUM(BJ45:BJ49)</f>
        <v>277748.40000000002</v>
      </c>
      <c r="BK50" s="69">
        <f t="shared" si="134"/>
        <v>-177554.99</v>
      </c>
      <c r="BL50" s="69">
        <f t="shared" ref="BL50:BM50" si="135">SUM(BL45:BL49)</f>
        <v>71908.800000000076</v>
      </c>
      <c r="BM50" s="69">
        <f t="shared" si="135"/>
        <v>55866.390000000043</v>
      </c>
      <c r="BN50" s="69">
        <f t="shared" ref="BN50:BO50" si="136">SUM(BN45:BN49)</f>
        <v>-18998.259999999995</v>
      </c>
      <c r="BO50" s="69">
        <f t="shared" si="136"/>
        <v>-108070.83</v>
      </c>
      <c r="BP50" s="69">
        <f t="shared" ref="BP50" si="137">SUM(BP45:BP49)</f>
        <v>-136388.65000000002</v>
      </c>
      <c r="BQ50" s="69">
        <f t="shared" ref="BQ50:CB50" si="138">SUM(BQ45:BQ49)</f>
        <v>-65748.23000000001</v>
      </c>
      <c r="BR50" s="68">
        <f t="shared" si="138"/>
        <v>592536.520000002</v>
      </c>
      <c r="BS50" s="69">
        <f t="shared" si="138"/>
        <v>252478.54999999941</v>
      </c>
      <c r="BT50" s="69">
        <f t="shared" ref="BT50:BU50" si="139">SUM(BT45:BT49)</f>
        <v>132541.50000000195</v>
      </c>
      <c r="BU50" s="273">
        <f t="shared" si="139"/>
        <v>321966.31</v>
      </c>
      <c r="BV50" s="69">
        <f t="shared" si="138"/>
        <v>0</v>
      </c>
      <c r="BW50" s="69">
        <f t="shared" si="138"/>
        <v>0</v>
      </c>
      <c r="BX50" s="69">
        <f t="shared" si="138"/>
        <v>0</v>
      </c>
      <c r="BY50" s="69">
        <f t="shared" si="138"/>
        <v>0</v>
      </c>
      <c r="BZ50" s="69">
        <f t="shared" si="138"/>
        <v>0</v>
      </c>
      <c r="CA50" s="69">
        <f t="shared" si="138"/>
        <v>0</v>
      </c>
      <c r="CB50" s="69">
        <f t="shared" si="138"/>
        <v>0</v>
      </c>
      <c r="CC50" s="69">
        <f t="shared" ref="CC50:CD50" si="140">SUM(CC45:CC49)</f>
        <v>0</v>
      </c>
      <c r="CD50" s="68">
        <f t="shared" si="140"/>
        <v>0</v>
      </c>
    </row>
    <row r="51" spans="1:82" ht="16.2" x14ac:dyDescent="0.3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158"/>
      <c r="AW51" s="69"/>
      <c r="AX51" s="69"/>
      <c r="AY51" s="69"/>
      <c r="AZ51" s="69"/>
      <c r="BA51" s="69"/>
      <c r="BB51" s="69"/>
      <c r="BC51" s="69"/>
      <c r="BD51" s="69"/>
      <c r="BE51" s="69"/>
      <c r="BF51" s="217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8"/>
      <c r="BS51" s="69"/>
      <c r="BT51" s="69"/>
      <c r="BU51" s="273"/>
      <c r="BV51" s="69"/>
      <c r="BW51" s="69"/>
      <c r="BX51" s="69"/>
      <c r="BY51" s="69"/>
      <c r="BZ51" s="69"/>
      <c r="CA51" s="69"/>
      <c r="CB51" s="69"/>
      <c r="CC51" s="69"/>
      <c r="CD51" s="68"/>
    </row>
    <row r="52" spans="1:82" x14ac:dyDescent="0.3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241">
        <v>38339.379999999954</v>
      </c>
      <c r="AL52" s="241">
        <v>246797.65000000029</v>
      </c>
      <c r="AM52" s="264">
        <v>523906</v>
      </c>
      <c r="AN52" s="246"/>
      <c r="AO52" s="246"/>
      <c r="AP52" s="246"/>
      <c r="AQ52" s="246"/>
      <c r="AR52" s="246"/>
      <c r="AS52" s="246"/>
      <c r="AT52" s="246"/>
      <c r="AU52" s="246"/>
      <c r="AV52" s="251"/>
      <c r="AW52" s="69">
        <f t="shared" ref="AW52:BF56" si="141">C52-O52</f>
        <v>5605.9699999999721</v>
      </c>
      <c r="AX52" s="69">
        <f t="shared" si="141"/>
        <v>-83043.400000000023</v>
      </c>
      <c r="AY52" s="69">
        <f t="shared" si="141"/>
        <v>-39199.510000000009</v>
      </c>
      <c r="AZ52" s="69">
        <f t="shared" si="141"/>
        <v>128314.03000000003</v>
      </c>
      <c r="BA52" s="69">
        <f t="shared" si="141"/>
        <v>48336.200000000012</v>
      </c>
      <c r="BB52" s="69">
        <f t="shared" si="141"/>
        <v>-4073.8099999999977</v>
      </c>
      <c r="BC52" s="69">
        <f t="shared" si="141"/>
        <v>107636.57</v>
      </c>
      <c r="BD52" s="69">
        <f t="shared" si="141"/>
        <v>57269.99</v>
      </c>
      <c r="BE52" s="69">
        <f t="shared" si="141"/>
        <v>45709.86</v>
      </c>
      <c r="BF52" s="217">
        <f t="shared" si="141"/>
        <v>34292.239999999998</v>
      </c>
      <c r="BG52" s="69">
        <f t="shared" ref="BG52:BP56" si="142">M52-Y52</f>
        <v>-19556.369999999995</v>
      </c>
      <c r="BH52" s="69">
        <f t="shared" si="142"/>
        <v>-98953.919999999984</v>
      </c>
      <c r="BI52" s="69">
        <f t="shared" si="142"/>
        <v>-111762.56</v>
      </c>
      <c r="BJ52" s="69">
        <f t="shared" si="142"/>
        <v>-231018.59999999998</v>
      </c>
      <c r="BK52" s="69">
        <f t="shared" si="142"/>
        <v>-110523.64000000001</v>
      </c>
      <c r="BL52" s="69">
        <f t="shared" si="142"/>
        <v>-246340.53000000003</v>
      </c>
      <c r="BM52" s="69">
        <f t="shared" si="142"/>
        <v>-50702.710000000021</v>
      </c>
      <c r="BN52" s="69">
        <f t="shared" si="142"/>
        <v>1082.8400000000256</v>
      </c>
      <c r="BO52" s="69">
        <f t="shared" si="142"/>
        <v>-30488.62000000001</v>
      </c>
      <c r="BP52" s="69">
        <f t="shared" si="142"/>
        <v>-70389.22</v>
      </c>
      <c r="BQ52" s="69">
        <f t="shared" ref="BQ52:BQ56" si="143">W52-AI52</f>
        <v>-84530.680000000008</v>
      </c>
      <c r="BR52" s="68">
        <f t="shared" ref="BR52:BR56" si="144">X52-AJ52</f>
        <v>-66609.209999999293</v>
      </c>
      <c r="BS52" s="69">
        <f t="shared" ref="BS52:BU56" si="145">Y52-AK52</f>
        <v>71933.990000000049</v>
      </c>
      <c r="BT52" s="69">
        <f t="shared" si="145"/>
        <v>52435.269999999698</v>
      </c>
      <c r="BU52" s="273">
        <f t="shared" si="145"/>
        <v>-56147.44</v>
      </c>
      <c r="BV52" s="69"/>
      <c r="BW52" s="69"/>
      <c r="BX52" s="69"/>
      <c r="BY52" s="69"/>
      <c r="BZ52" s="69"/>
      <c r="CA52" s="69"/>
      <c r="CB52" s="69"/>
      <c r="CC52" s="69"/>
      <c r="CD52" s="68"/>
    </row>
    <row r="53" spans="1:82" x14ac:dyDescent="0.3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241">
        <v>-218857.81000000043</v>
      </c>
      <c r="AL53" s="241">
        <v>-10848.430000000018</v>
      </c>
      <c r="AM53" s="264">
        <v>1438</v>
      </c>
      <c r="AN53" s="246"/>
      <c r="AO53" s="246"/>
      <c r="AP53" s="246"/>
      <c r="AQ53" s="246"/>
      <c r="AR53" s="246"/>
      <c r="AS53" s="246"/>
      <c r="AT53" s="246"/>
      <c r="AU53" s="246"/>
      <c r="AV53" s="251"/>
      <c r="AW53" s="69">
        <f t="shared" si="141"/>
        <v>39592.200000000012</v>
      </c>
      <c r="AX53" s="69">
        <f t="shared" si="141"/>
        <v>45986.55</v>
      </c>
      <c r="AY53" s="69">
        <f t="shared" si="141"/>
        <v>111460.32</v>
      </c>
      <c r="AZ53" s="69">
        <f t="shared" si="141"/>
        <v>106698.59</v>
      </c>
      <c r="BA53" s="69">
        <f t="shared" si="141"/>
        <v>147802.47</v>
      </c>
      <c r="BB53" s="69">
        <f t="shared" si="141"/>
        <v>12752.339999999997</v>
      </c>
      <c r="BC53" s="69">
        <f t="shared" si="141"/>
        <v>18422.830000000002</v>
      </c>
      <c r="BD53" s="69">
        <f t="shared" si="141"/>
        <v>-32799.129999999997</v>
      </c>
      <c r="BE53" s="69">
        <f t="shared" si="141"/>
        <v>-11642.43</v>
      </c>
      <c r="BF53" s="217">
        <f t="shared" si="141"/>
        <v>22740.440000000002</v>
      </c>
      <c r="BG53" s="69">
        <f t="shared" si="142"/>
        <v>-4743.3000000000029</v>
      </c>
      <c r="BH53" s="69">
        <f t="shared" si="142"/>
        <v>-21277.67</v>
      </c>
      <c r="BI53" s="69">
        <f t="shared" si="142"/>
        <v>13839.589999999997</v>
      </c>
      <c r="BJ53" s="69">
        <f t="shared" si="142"/>
        <v>-24110.550000000003</v>
      </c>
      <c r="BK53" s="69">
        <f t="shared" si="142"/>
        <v>105083.43</v>
      </c>
      <c r="BL53" s="69">
        <f t="shared" si="142"/>
        <v>-15300.529999999999</v>
      </c>
      <c r="BM53" s="69">
        <f t="shared" si="142"/>
        <v>115313.13</v>
      </c>
      <c r="BN53" s="69">
        <f t="shared" si="142"/>
        <v>19637.54</v>
      </c>
      <c r="BO53" s="69">
        <f t="shared" si="142"/>
        <v>26166.62</v>
      </c>
      <c r="BP53" s="69">
        <f t="shared" si="142"/>
        <v>-2921.5600000000049</v>
      </c>
      <c r="BQ53" s="69">
        <f t="shared" si="143"/>
        <v>27027.41</v>
      </c>
      <c r="BR53" s="68">
        <f t="shared" si="144"/>
        <v>16422.900000000001</v>
      </c>
      <c r="BS53" s="69">
        <f t="shared" si="145"/>
        <v>270978.11000000045</v>
      </c>
      <c r="BT53" s="69">
        <f t="shared" si="145"/>
        <v>96524.10000000002</v>
      </c>
      <c r="BU53" s="273">
        <f t="shared" si="145"/>
        <v>83950.41</v>
      </c>
      <c r="BV53" s="69"/>
      <c r="BW53" s="69"/>
      <c r="BX53" s="69"/>
      <c r="BY53" s="69"/>
      <c r="BZ53" s="69"/>
      <c r="CA53" s="69"/>
      <c r="CB53" s="69"/>
      <c r="CC53" s="69"/>
      <c r="CD53" s="68"/>
    </row>
    <row r="54" spans="1:82" x14ac:dyDescent="0.3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241">
        <v>4748.51</v>
      </c>
      <c r="AL54" s="241">
        <v>6236.8600000000042</v>
      </c>
      <c r="AM54" s="264">
        <v>17578</v>
      </c>
      <c r="AN54" s="246"/>
      <c r="AO54" s="246"/>
      <c r="AP54" s="246"/>
      <c r="AQ54" s="246"/>
      <c r="AR54" s="246"/>
      <c r="AS54" s="246"/>
      <c r="AT54" s="246"/>
      <c r="AU54" s="246"/>
      <c r="AV54" s="251"/>
      <c r="AW54" s="69">
        <f t="shared" si="141"/>
        <v>-3598.130000000001</v>
      </c>
      <c r="AX54" s="69">
        <f t="shared" si="141"/>
        <v>-13289.330000000002</v>
      </c>
      <c r="AY54" s="69">
        <f t="shared" si="141"/>
        <v>-17783.190000000002</v>
      </c>
      <c r="AZ54" s="69">
        <f t="shared" si="141"/>
        <v>-9626.4499999999971</v>
      </c>
      <c r="BA54" s="69">
        <f t="shared" si="141"/>
        <v>-781</v>
      </c>
      <c r="BB54" s="69">
        <f t="shared" si="141"/>
        <v>12856.07</v>
      </c>
      <c r="BC54" s="69">
        <f t="shared" si="141"/>
        <v>15294.39</v>
      </c>
      <c r="BD54" s="69">
        <f t="shared" si="141"/>
        <v>-192.36000000000013</v>
      </c>
      <c r="BE54" s="69">
        <f t="shared" si="141"/>
        <v>5307.06</v>
      </c>
      <c r="BF54" s="217">
        <f t="shared" si="141"/>
        <v>-3507.6099999999997</v>
      </c>
      <c r="BG54" s="69">
        <f t="shared" si="142"/>
        <v>-180.76999999999998</v>
      </c>
      <c r="BH54" s="69">
        <f t="shared" si="142"/>
        <v>-4726.2800000000007</v>
      </c>
      <c r="BI54" s="69">
        <f t="shared" si="142"/>
        <v>4095.0600000000013</v>
      </c>
      <c r="BJ54" s="69">
        <f t="shared" si="142"/>
        <v>15630.330000000002</v>
      </c>
      <c r="BK54" s="69">
        <f t="shared" si="142"/>
        <v>31763.930000000004</v>
      </c>
      <c r="BL54" s="69">
        <f t="shared" si="142"/>
        <v>41485.25</v>
      </c>
      <c r="BM54" s="69">
        <f t="shared" si="142"/>
        <v>22490.16</v>
      </c>
      <c r="BN54" s="69">
        <f t="shared" si="142"/>
        <v>5814.17</v>
      </c>
      <c r="BO54" s="69">
        <f t="shared" si="142"/>
        <v>-5485.93</v>
      </c>
      <c r="BP54" s="69">
        <f t="shared" si="142"/>
        <v>-7478.9699999999993</v>
      </c>
      <c r="BQ54" s="69">
        <f t="shared" si="143"/>
        <v>-25679.13</v>
      </c>
      <c r="BR54" s="68">
        <f t="shared" si="144"/>
        <v>3725.6299999999883</v>
      </c>
      <c r="BS54" s="69">
        <f t="shared" si="145"/>
        <v>-2233.7400000000002</v>
      </c>
      <c r="BT54" s="69">
        <f t="shared" si="145"/>
        <v>4391.4199999999964</v>
      </c>
      <c r="BU54" s="273">
        <f t="shared" si="145"/>
        <v>1678.9399999999987</v>
      </c>
      <c r="BV54" s="69"/>
      <c r="BW54" s="69"/>
      <c r="BX54" s="69"/>
      <c r="BY54" s="69"/>
      <c r="BZ54" s="69"/>
      <c r="CA54" s="69"/>
      <c r="CB54" s="69"/>
      <c r="CC54" s="69"/>
      <c r="CD54" s="68"/>
    </row>
    <row r="55" spans="1:82" x14ac:dyDescent="0.3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241">
        <v>3859.79</v>
      </c>
      <c r="AL55" s="241">
        <v>1996.4900000000002</v>
      </c>
      <c r="AM55" s="264">
        <v>1184</v>
      </c>
      <c r="AN55" s="246"/>
      <c r="AO55" s="246"/>
      <c r="AP55" s="246"/>
      <c r="AQ55" s="246"/>
      <c r="AR55" s="246"/>
      <c r="AS55" s="246"/>
      <c r="AT55" s="246"/>
      <c r="AU55" s="246"/>
      <c r="AV55" s="251"/>
      <c r="AW55" s="69">
        <f t="shared" si="141"/>
        <v>-2109</v>
      </c>
      <c r="AX55" s="69">
        <f t="shared" si="141"/>
        <v>2373.9599999999991</v>
      </c>
      <c r="AY55" s="69">
        <f t="shared" si="141"/>
        <v>21320.04</v>
      </c>
      <c r="AZ55" s="69">
        <f t="shared" si="141"/>
        <v>-1750.2700000000004</v>
      </c>
      <c r="BA55" s="69">
        <f t="shared" si="141"/>
        <v>-2152.0300000000007</v>
      </c>
      <c r="BB55" s="69">
        <f t="shared" si="141"/>
        <v>-880.33999999999992</v>
      </c>
      <c r="BC55" s="69">
        <f t="shared" si="141"/>
        <v>13285.21</v>
      </c>
      <c r="BD55" s="69">
        <f t="shared" si="141"/>
        <v>10790.99</v>
      </c>
      <c r="BE55" s="69">
        <f t="shared" si="141"/>
        <v>4207.96</v>
      </c>
      <c r="BF55" s="217">
        <f t="shared" si="141"/>
        <v>2079.4499999999998</v>
      </c>
      <c r="BG55" s="69">
        <f t="shared" si="142"/>
        <v>121.09000000000015</v>
      </c>
      <c r="BH55" s="69">
        <f t="shared" si="142"/>
        <v>4254.9799999999996</v>
      </c>
      <c r="BI55" s="69">
        <f t="shared" si="142"/>
        <v>3613.1499999999996</v>
      </c>
      <c r="BJ55" s="69">
        <f t="shared" si="142"/>
        <v>3563.0400000000009</v>
      </c>
      <c r="BK55" s="69">
        <f t="shared" si="142"/>
        <v>-3736.7800000000025</v>
      </c>
      <c r="BL55" s="69">
        <f t="shared" si="142"/>
        <v>743.65000000000055</v>
      </c>
      <c r="BM55" s="69">
        <f t="shared" si="142"/>
        <v>16029.12</v>
      </c>
      <c r="BN55" s="69">
        <f t="shared" si="142"/>
        <v>2709.6499999999996</v>
      </c>
      <c r="BO55" s="69">
        <f t="shared" si="142"/>
        <v>-4823.84</v>
      </c>
      <c r="BP55" s="69">
        <f t="shared" si="142"/>
        <v>-1980.2299999999996</v>
      </c>
      <c r="BQ55" s="69">
        <f t="shared" si="143"/>
        <v>-4763.6900000000005</v>
      </c>
      <c r="BR55" s="68">
        <f t="shared" si="144"/>
        <v>1641.7600000000002</v>
      </c>
      <c r="BS55" s="69">
        <f t="shared" si="145"/>
        <v>1243.1199999999999</v>
      </c>
      <c r="BT55" s="69">
        <f t="shared" si="145"/>
        <v>-1138.4700000000003</v>
      </c>
      <c r="BU55" s="273">
        <f t="shared" si="145"/>
        <v>4697.8500000000004</v>
      </c>
      <c r="BV55" s="69"/>
      <c r="BW55" s="69"/>
      <c r="BX55" s="69"/>
      <c r="BY55" s="69"/>
      <c r="BZ55" s="69"/>
      <c r="CA55" s="69"/>
      <c r="CB55" s="69"/>
      <c r="CC55" s="69"/>
      <c r="CD55" s="68"/>
    </row>
    <row r="56" spans="1:82" x14ac:dyDescent="0.3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241">
        <v>1956.4299999999998</v>
      </c>
      <c r="AL56" s="241">
        <v>1956.4299999999998</v>
      </c>
      <c r="AM56" s="264">
        <v>3085</v>
      </c>
      <c r="AN56" s="246"/>
      <c r="AO56" s="246"/>
      <c r="AP56" s="246"/>
      <c r="AQ56" s="246"/>
      <c r="AR56" s="246"/>
      <c r="AS56" s="246"/>
      <c r="AT56" s="246"/>
      <c r="AU56" s="246"/>
      <c r="AV56" s="251"/>
      <c r="AW56" s="69">
        <f t="shared" si="141"/>
        <v>1828.0900000000001</v>
      </c>
      <c r="AX56" s="69">
        <f t="shared" si="141"/>
        <v>-1584.2799999999997</v>
      </c>
      <c r="AY56" s="69">
        <f t="shared" si="141"/>
        <v>-8486.380000000001</v>
      </c>
      <c r="AZ56" s="69">
        <f t="shared" si="141"/>
        <v>-16814.14</v>
      </c>
      <c r="BA56" s="69">
        <f t="shared" si="141"/>
        <v>30051.77</v>
      </c>
      <c r="BB56" s="69">
        <f t="shared" si="141"/>
        <v>-15980.75</v>
      </c>
      <c r="BC56" s="69">
        <f t="shared" si="141"/>
        <v>-3111.3599999999997</v>
      </c>
      <c r="BD56" s="69">
        <f t="shared" si="141"/>
        <v>223</v>
      </c>
      <c r="BE56" s="69">
        <f t="shared" si="141"/>
        <v>0</v>
      </c>
      <c r="BF56" s="217">
        <f t="shared" si="141"/>
        <v>-316.61999999999989</v>
      </c>
      <c r="BG56" s="69">
        <f t="shared" si="142"/>
        <v>2447</v>
      </c>
      <c r="BH56" s="69">
        <f t="shared" si="142"/>
        <v>2447</v>
      </c>
      <c r="BI56" s="69">
        <f t="shared" si="142"/>
        <v>2604</v>
      </c>
      <c r="BJ56" s="69">
        <f t="shared" si="142"/>
        <v>5393.28</v>
      </c>
      <c r="BK56" s="69">
        <f t="shared" si="142"/>
        <v>21788.880000000001</v>
      </c>
      <c r="BL56" s="69">
        <f t="shared" si="142"/>
        <v>16814.14</v>
      </c>
      <c r="BM56" s="69">
        <f t="shared" si="142"/>
        <v>22656.28</v>
      </c>
      <c r="BN56" s="69">
        <f t="shared" si="142"/>
        <v>19772.16</v>
      </c>
      <c r="BO56" s="69">
        <f t="shared" si="142"/>
        <v>5353.83</v>
      </c>
      <c r="BP56" s="69">
        <f t="shared" si="142"/>
        <v>563.08000000000004</v>
      </c>
      <c r="BQ56" s="69">
        <f t="shared" si="143"/>
        <v>-1321.96</v>
      </c>
      <c r="BR56" s="68">
        <f t="shared" si="144"/>
        <v>180.55999999999995</v>
      </c>
      <c r="BS56" s="69">
        <f t="shared" si="145"/>
        <v>-1956.4299999999998</v>
      </c>
      <c r="BT56" s="69">
        <f t="shared" si="145"/>
        <v>-1956.4299999999998</v>
      </c>
      <c r="BU56" s="273">
        <f t="shared" si="145"/>
        <v>-3085</v>
      </c>
      <c r="BV56" s="69"/>
      <c r="BW56" s="69"/>
      <c r="BX56" s="69"/>
      <c r="BY56" s="69"/>
      <c r="BZ56" s="69"/>
      <c r="CA56" s="69"/>
      <c r="CB56" s="69"/>
      <c r="CC56" s="69"/>
      <c r="CD56" s="68"/>
    </row>
    <row r="57" spans="1:82" x14ac:dyDescent="0.3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C57" si="146">SUM(E52:E56)</f>
        <v>951754</v>
      </c>
      <c r="F57" s="69">
        <f t="shared" si="146"/>
        <v>826045</v>
      </c>
      <c r="G57" s="69">
        <f t="shared" si="146"/>
        <v>769916</v>
      </c>
      <c r="H57" s="69">
        <f t="shared" si="146"/>
        <v>404653</v>
      </c>
      <c r="I57" s="69">
        <f t="shared" si="146"/>
        <v>276490</v>
      </c>
      <c r="J57" s="69">
        <f t="shared" si="146"/>
        <v>99006</v>
      </c>
      <c r="K57" s="69">
        <f t="shared" si="146"/>
        <v>90482</v>
      </c>
      <c r="L57" s="69">
        <f t="shared" si="146"/>
        <v>142051</v>
      </c>
      <c r="M57" s="69">
        <f t="shared" si="146"/>
        <v>148099</v>
      </c>
      <c r="N57" s="98">
        <f t="shared" si="146"/>
        <v>278139</v>
      </c>
      <c r="O57" s="69">
        <f t="shared" si="146"/>
        <v>490675</v>
      </c>
      <c r="P57" s="69">
        <f t="shared" si="146"/>
        <v>706307.5</v>
      </c>
      <c r="Q57" s="69">
        <f t="shared" si="146"/>
        <v>884442.71999999986</v>
      </c>
      <c r="R57" s="69">
        <f t="shared" si="146"/>
        <v>619223.24</v>
      </c>
      <c r="S57" s="69">
        <f t="shared" si="146"/>
        <v>546658.59</v>
      </c>
      <c r="T57" s="69">
        <f t="shared" si="146"/>
        <v>399979.49</v>
      </c>
      <c r="U57" s="69">
        <f t="shared" si="146"/>
        <v>124962.35999999999</v>
      </c>
      <c r="V57" s="69">
        <f t="shared" ref="V57" si="147">SUM(V52:V56)</f>
        <v>63713.51</v>
      </c>
      <c r="W57" s="69">
        <f t="shared" ref="W57:AB57" si="148">SUM(W52:W56)</f>
        <v>46899.55</v>
      </c>
      <c r="X57" s="158">
        <f t="shared" si="148"/>
        <v>86763.1</v>
      </c>
      <c r="Y57" s="69">
        <f t="shared" si="148"/>
        <v>170011.34999999998</v>
      </c>
      <c r="Z57" s="69">
        <f t="shared" si="148"/>
        <v>396394.89</v>
      </c>
      <c r="AA57" s="69">
        <f t="shared" si="148"/>
        <v>578285.75999999989</v>
      </c>
      <c r="AB57" s="69">
        <f t="shared" si="148"/>
        <v>936850</v>
      </c>
      <c r="AC57" s="69">
        <f t="shared" ref="AC57" si="149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50">SUM(AF52:AF56)</f>
        <v>350963.13</v>
      </c>
      <c r="AG57" s="69">
        <f t="shared" si="150"/>
        <v>134240.30000000002</v>
      </c>
      <c r="AH57" s="69">
        <f t="shared" ref="AH57:AO57" si="151">SUM(AH52:AH56)</f>
        <v>145920.40999999997</v>
      </c>
      <c r="AI57" s="69">
        <f t="shared" ref="AI57" si="152">SUM(AI52:AI56)</f>
        <v>136167.6</v>
      </c>
      <c r="AJ57" s="158">
        <f t="shared" si="151"/>
        <v>131401.45999999929</v>
      </c>
      <c r="AK57" s="69">
        <f t="shared" si="151"/>
        <v>-169953.70000000048</v>
      </c>
      <c r="AL57" s="69">
        <f t="shared" si="151"/>
        <v>246139.00000000026</v>
      </c>
      <c r="AM57" s="69">
        <f t="shared" si="151"/>
        <v>547191</v>
      </c>
      <c r="AN57" s="69">
        <f t="shared" si="151"/>
        <v>0</v>
      </c>
      <c r="AO57" s="69">
        <f t="shared" si="151"/>
        <v>0</v>
      </c>
      <c r="AP57" s="69">
        <f>SUM(AP52:AP56)</f>
        <v>0</v>
      </c>
      <c r="AQ57" s="69">
        <f>SUM(AQ52:AQ56)</f>
        <v>0</v>
      </c>
      <c r="AR57" s="69">
        <f t="shared" ref="AR57:AV57" si="153">SUM(AR52:AR56)</f>
        <v>0</v>
      </c>
      <c r="AS57" s="69">
        <f t="shared" si="153"/>
        <v>0</v>
      </c>
      <c r="AT57" s="69">
        <f t="shared" si="153"/>
        <v>0</v>
      </c>
      <c r="AU57" s="69">
        <f t="shared" si="153"/>
        <v>0</v>
      </c>
      <c r="AV57" s="158">
        <f t="shared" si="153"/>
        <v>0</v>
      </c>
      <c r="AW57" s="69">
        <f t="shared" si="146"/>
        <v>41319.129999999976</v>
      </c>
      <c r="AX57" s="69">
        <f t="shared" si="146"/>
        <v>-49556.500000000022</v>
      </c>
      <c r="AY57" s="69">
        <f t="shared" si="146"/>
        <v>67311.28</v>
      </c>
      <c r="AZ57" s="69">
        <f t="shared" si="146"/>
        <v>206821.76000000007</v>
      </c>
      <c r="BA57" s="69">
        <f t="shared" si="146"/>
        <v>223257.41</v>
      </c>
      <c r="BB57" s="69">
        <f t="shared" si="146"/>
        <v>4673.5099999999984</v>
      </c>
      <c r="BC57" s="69">
        <f t="shared" si="146"/>
        <v>151527.64000000001</v>
      </c>
      <c r="BD57" s="69">
        <f t="shared" ref="BD57:BE57" si="154">SUM(BD52:BD56)</f>
        <v>35292.49</v>
      </c>
      <c r="BE57" s="69">
        <f t="shared" si="154"/>
        <v>43582.45</v>
      </c>
      <c r="BF57" s="217">
        <f t="shared" ref="BF57:BG57" si="155">SUM(BF52:BF56)</f>
        <v>55287.899999999994</v>
      </c>
      <c r="BG57" s="69">
        <f t="shared" si="155"/>
        <v>-21912.35</v>
      </c>
      <c r="BH57" s="69">
        <f t="shared" ref="BH57:BI57" si="156">SUM(BH52:BH56)</f>
        <v>-118255.88999999998</v>
      </c>
      <c r="BI57" s="69">
        <f t="shared" si="156"/>
        <v>-87610.760000000009</v>
      </c>
      <c r="BJ57" s="69">
        <f t="shared" ref="BJ57:BK57" si="157">SUM(BJ52:BJ56)</f>
        <v>-230542.49999999994</v>
      </c>
      <c r="BK57" s="69">
        <f t="shared" si="157"/>
        <v>44375.819999999978</v>
      </c>
      <c r="BL57" s="69">
        <f t="shared" ref="BL57:BM57" si="158">SUM(BL52:BL56)</f>
        <v>-202598.02000000002</v>
      </c>
      <c r="BM57" s="69">
        <f t="shared" si="158"/>
        <v>125785.97999999998</v>
      </c>
      <c r="BN57" s="69">
        <f t="shared" ref="BN57:BO57" si="159">SUM(BN52:BN56)</f>
        <v>49016.36000000003</v>
      </c>
      <c r="BO57" s="69">
        <f t="shared" si="159"/>
        <v>-9277.9400000000114</v>
      </c>
      <c r="BP57" s="69">
        <f t="shared" ref="BP57" si="160">SUM(BP52:BP56)</f>
        <v>-82206.899999999994</v>
      </c>
      <c r="BQ57" s="69">
        <f t="shared" ref="BQ57:CB57" si="161">SUM(BQ52:BQ56)</f>
        <v>-89268.050000000017</v>
      </c>
      <c r="BR57" s="68">
        <f t="shared" si="161"/>
        <v>-44638.359999999302</v>
      </c>
      <c r="BS57" s="69">
        <f t="shared" si="161"/>
        <v>339965.05000000051</v>
      </c>
      <c r="BT57" s="69">
        <f t="shared" ref="BT57:BU57" si="162">SUM(BT52:BT56)</f>
        <v>150255.88999999969</v>
      </c>
      <c r="BU57" s="273">
        <f t="shared" si="162"/>
        <v>31094.760000000002</v>
      </c>
      <c r="BV57" s="69">
        <f t="shared" si="161"/>
        <v>0</v>
      </c>
      <c r="BW57" s="69">
        <f t="shared" si="161"/>
        <v>0</v>
      </c>
      <c r="BX57" s="69">
        <f t="shared" si="161"/>
        <v>0</v>
      </c>
      <c r="BY57" s="69">
        <f t="shared" si="161"/>
        <v>0</v>
      </c>
      <c r="BZ57" s="69">
        <f t="shared" si="161"/>
        <v>0</v>
      </c>
      <c r="CA57" s="69">
        <f t="shared" si="161"/>
        <v>0</v>
      </c>
      <c r="CB57" s="69">
        <f t="shared" si="161"/>
        <v>0</v>
      </c>
      <c r="CC57" s="69">
        <f t="shared" ref="CC57:CD57" si="163">SUM(CC52:CC56)</f>
        <v>0</v>
      </c>
      <c r="CD57" s="68">
        <f t="shared" si="163"/>
        <v>0</v>
      </c>
    </row>
    <row r="58" spans="1:82" ht="16.2" x14ac:dyDescent="0.3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158"/>
      <c r="AW58" s="69"/>
      <c r="AX58" s="69"/>
      <c r="AY58" s="69"/>
      <c r="AZ58" s="69"/>
      <c r="BA58" s="69"/>
      <c r="BB58" s="69"/>
      <c r="BC58" s="69"/>
      <c r="BD58" s="69"/>
      <c r="BE58" s="69"/>
      <c r="BF58" s="217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8"/>
      <c r="BS58" s="69"/>
      <c r="BT58" s="69"/>
      <c r="BU58" s="273"/>
      <c r="BV58" s="69"/>
      <c r="BW58" s="69"/>
      <c r="BX58" s="69"/>
      <c r="BY58" s="69"/>
      <c r="BZ58" s="69"/>
      <c r="CA58" s="69"/>
      <c r="CB58" s="69"/>
      <c r="CC58" s="69"/>
      <c r="CD58" s="68"/>
    </row>
    <row r="59" spans="1:82" x14ac:dyDescent="0.3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241">
        <v>2346661.6099999952</v>
      </c>
      <c r="AL59" s="241">
        <v>2298676.8099999987</v>
      </c>
      <c r="AM59" s="264">
        <v>2719324</v>
      </c>
      <c r="AN59" s="246"/>
      <c r="AO59" s="246"/>
      <c r="AP59" s="246"/>
      <c r="AQ59" s="246"/>
      <c r="AR59" s="246"/>
      <c r="AS59" s="246"/>
      <c r="AT59" s="246"/>
      <c r="AU59" s="246"/>
      <c r="AV59" s="251"/>
      <c r="AW59" s="69">
        <f t="shared" ref="AW59:BF63" si="164">C59-O59</f>
        <v>-147749.87</v>
      </c>
      <c r="AX59" s="69">
        <f t="shared" si="164"/>
        <v>-218167.56999999995</v>
      </c>
      <c r="AY59" s="69">
        <f t="shared" si="164"/>
        <v>-350263.43999999994</v>
      </c>
      <c r="AZ59" s="69">
        <f t="shared" si="164"/>
        <v>-398359.74</v>
      </c>
      <c r="BA59" s="69">
        <f t="shared" si="164"/>
        <v>-507482.40999999992</v>
      </c>
      <c r="BB59" s="69">
        <f t="shared" si="164"/>
        <v>-768878.02</v>
      </c>
      <c r="BC59" s="69">
        <f t="shared" si="164"/>
        <v>-969190.71</v>
      </c>
      <c r="BD59" s="69">
        <f t="shared" si="164"/>
        <v>-1124632.6399999999</v>
      </c>
      <c r="BE59" s="69">
        <f t="shared" si="164"/>
        <v>-1203083.3999999999</v>
      </c>
      <c r="BF59" s="217">
        <f t="shared" si="164"/>
        <v>-1247353.1299999999</v>
      </c>
      <c r="BG59" s="69">
        <f t="shared" ref="BG59:BP63" si="165">M59-Y59</f>
        <v>-1479179.38</v>
      </c>
      <c r="BH59" s="69">
        <f t="shared" si="165"/>
        <v>-1533124.9000000001</v>
      </c>
      <c r="BI59" s="69">
        <f t="shared" si="165"/>
        <v>-1588156.2999999998</v>
      </c>
      <c r="BJ59" s="69">
        <f t="shared" si="165"/>
        <v>-1668869.4300000002</v>
      </c>
      <c r="BK59" s="69">
        <f t="shared" si="165"/>
        <v>-1714215.7400000002</v>
      </c>
      <c r="BL59" s="69">
        <f t="shared" si="165"/>
        <v>-1777477.86</v>
      </c>
      <c r="BM59" s="69">
        <f t="shared" si="165"/>
        <v>-1761759.2</v>
      </c>
      <c r="BN59" s="69">
        <f t="shared" si="165"/>
        <v>-1531530.8399999999</v>
      </c>
      <c r="BO59" s="69">
        <f t="shared" si="165"/>
        <v>-1257272.3199999998</v>
      </c>
      <c r="BP59" s="69">
        <f t="shared" si="165"/>
        <v>-947373.92999999993</v>
      </c>
      <c r="BQ59" s="69">
        <f t="shared" ref="BQ59:BQ63" si="166">W59-AI59</f>
        <v>-737676.29</v>
      </c>
      <c r="BR59" s="68">
        <f t="shared" ref="BR59:BR63" si="167">X59-AJ59</f>
        <v>-428281.22999999207</v>
      </c>
      <c r="BS59" s="69">
        <f t="shared" ref="BS59:BU63" si="168">Y59-AK59</f>
        <v>-143747.22999999532</v>
      </c>
      <c r="BT59" s="69">
        <f t="shared" si="168"/>
        <v>-23842.439999998547</v>
      </c>
      <c r="BU59" s="273">
        <f t="shared" si="168"/>
        <v>-291548.70000000019</v>
      </c>
      <c r="BV59" s="69"/>
      <c r="BW59" s="69"/>
      <c r="BX59" s="69"/>
      <c r="BY59" s="69"/>
      <c r="BZ59" s="69"/>
      <c r="CA59" s="69"/>
      <c r="CB59" s="69"/>
      <c r="CC59" s="69"/>
      <c r="CD59" s="68"/>
    </row>
    <row r="60" spans="1:82" x14ac:dyDescent="0.3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241">
        <v>394168.61</v>
      </c>
      <c r="AL60" s="241">
        <v>277491.82</v>
      </c>
      <c r="AM60" s="264">
        <v>-14746</v>
      </c>
      <c r="AN60" s="246"/>
      <c r="AO60" s="246"/>
      <c r="AP60" s="246"/>
      <c r="AQ60" s="246"/>
      <c r="AR60" s="246"/>
      <c r="AS60" s="246"/>
      <c r="AT60" s="246"/>
      <c r="AU60" s="246"/>
      <c r="AV60" s="251"/>
      <c r="AW60" s="69">
        <f t="shared" si="164"/>
        <v>71312.31</v>
      </c>
      <c r="AX60" s="69">
        <f t="shared" si="164"/>
        <v>100058.95000000001</v>
      </c>
      <c r="AY60" s="69">
        <f t="shared" si="164"/>
        <v>145149.83000000002</v>
      </c>
      <c r="AZ60" s="69">
        <f t="shared" si="164"/>
        <v>201027.46999999997</v>
      </c>
      <c r="BA60" s="69">
        <f t="shared" si="164"/>
        <v>277179.46999999997</v>
      </c>
      <c r="BB60" s="69">
        <f t="shared" si="164"/>
        <v>129997.94</v>
      </c>
      <c r="BC60" s="69">
        <f t="shared" si="164"/>
        <v>-5149.8499999999767</v>
      </c>
      <c r="BD60" s="69">
        <f t="shared" si="164"/>
        <v>-93745.339999999967</v>
      </c>
      <c r="BE60" s="69">
        <f t="shared" si="164"/>
        <v>-205536.02000000002</v>
      </c>
      <c r="BF60" s="217">
        <f t="shared" si="164"/>
        <v>-265814.90000000002</v>
      </c>
      <c r="BG60" s="69">
        <f t="shared" si="165"/>
        <v>-222740.71999999997</v>
      </c>
      <c r="BH60" s="69">
        <f t="shared" si="165"/>
        <v>-122067.64999999997</v>
      </c>
      <c r="BI60" s="69">
        <f t="shared" si="165"/>
        <v>13322.289999999979</v>
      </c>
      <c r="BJ60" s="69">
        <f t="shared" si="165"/>
        <v>-24940.950000000012</v>
      </c>
      <c r="BK60" s="69">
        <f t="shared" si="165"/>
        <v>-3182.9500000000116</v>
      </c>
      <c r="BL60" s="69">
        <f t="shared" si="165"/>
        <v>74164.280000000028</v>
      </c>
      <c r="BM60" s="69">
        <f t="shared" si="165"/>
        <v>43744.290000000037</v>
      </c>
      <c r="BN60" s="69">
        <f t="shared" si="165"/>
        <v>162395.82</v>
      </c>
      <c r="BO60" s="69">
        <f t="shared" si="165"/>
        <v>162632.31999999995</v>
      </c>
      <c r="BP60" s="69">
        <f t="shared" si="165"/>
        <v>197434.62</v>
      </c>
      <c r="BQ60" s="69">
        <f t="shared" si="166"/>
        <v>594543.59</v>
      </c>
      <c r="BR60" s="68">
        <f t="shared" si="167"/>
        <v>313889.31000000006</v>
      </c>
      <c r="BS60" s="69">
        <f t="shared" si="168"/>
        <v>156489.10999999999</v>
      </c>
      <c r="BT60" s="69">
        <f t="shared" si="168"/>
        <v>180043.97999999998</v>
      </c>
      <c r="BU60" s="273">
        <f t="shared" si="168"/>
        <v>393572.71</v>
      </c>
      <c r="BV60" s="69"/>
      <c r="BW60" s="69"/>
      <c r="BX60" s="69"/>
      <c r="BY60" s="69"/>
      <c r="BZ60" s="69"/>
      <c r="CA60" s="69"/>
      <c r="CB60" s="69"/>
      <c r="CC60" s="69"/>
      <c r="CD60" s="68"/>
    </row>
    <row r="61" spans="1:82" x14ac:dyDescent="0.3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241">
        <v>45228.290000000015</v>
      </c>
      <c r="AL61" s="241">
        <v>55285.91</v>
      </c>
      <c r="AM61" s="264">
        <v>41889</v>
      </c>
      <c r="AN61" s="246"/>
      <c r="AO61" s="246"/>
      <c r="AP61" s="246"/>
      <c r="AQ61" s="246"/>
      <c r="AR61" s="246"/>
      <c r="AS61" s="246"/>
      <c r="AT61" s="246"/>
      <c r="AU61" s="246"/>
      <c r="AV61" s="251"/>
      <c r="AW61" s="69">
        <f t="shared" si="164"/>
        <v>3137.37</v>
      </c>
      <c r="AX61" s="69">
        <f t="shared" si="164"/>
        <v>-6061.4399999999987</v>
      </c>
      <c r="AY61" s="69">
        <f t="shared" si="164"/>
        <v>-27485.97</v>
      </c>
      <c r="AZ61" s="69">
        <f t="shared" si="164"/>
        <v>-42413.630000000005</v>
      </c>
      <c r="BA61" s="69">
        <f t="shared" si="164"/>
        <v>-73980.62</v>
      </c>
      <c r="BB61" s="69">
        <f t="shared" si="164"/>
        <v>-87491.14</v>
      </c>
      <c r="BC61" s="69">
        <f t="shared" si="164"/>
        <v>-58506.39</v>
      </c>
      <c r="BD61" s="69">
        <f t="shared" si="164"/>
        <v>-57471.24</v>
      </c>
      <c r="BE61" s="69">
        <f t="shared" si="164"/>
        <v>-54028.160000000003</v>
      </c>
      <c r="BF61" s="217">
        <f t="shared" si="164"/>
        <v>-31842.29</v>
      </c>
      <c r="BG61" s="69">
        <f t="shared" si="165"/>
        <v>-36685.490000000005</v>
      </c>
      <c r="BH61" s="69">
        <f t="shared" si="165"/>
        <v>-40956.189999999995</v>
      </c>
      <c r="BI61" s="69">
        <f t="shared" si="165"/>
        <v>-38099.78</v>
      </c>
      <c r="BJ61" s="69">
        <f t="shared" si="165"/>
        <v>-35103.56</v>
      </c>
      <c r="BK61" s="69">
        <f t="shared" si="165"/>
        <v>-12375.529999999999</v>
      </c>
      <c r="BL61" s="69">
        <f t="shared" si="165"/>
        <v>19556.530000000006</v>
      </c>
      <c r="BM61" s="69">
        <f t="shared" si="165"/>
        <v>64384.63</v>
      </c>
      <c r="BN61" s="69">
        <f t="shared" si="165"/>
        <v>89195.61</v>
      </c>
      <c r="BO61" s="69">
        <f t="shared" si="165"/>
        <v>65861.95</v>
      </c>
      <c r="BP61" s="69">
        <f t="shared" si="165"/>
        <v>65138.75</v>
      </c>
      <c r="BQ61" s="69">
        <f t="shared" si="166"/>
        <v>41398.050000000003</v>
      </c>
      <c r="BR61" s="68">
        <f t="shared" si="167"/>
        <v>-9975.2000000000044</v>
      </c>
      <c r="BS61" s="69">
        <f t="shared" si="168"/>
        <v>-12698.800000000014</v>
      </c>
      <c r="BT61" s="69">
        <f t="shared" si="168"/>
        <v>-13167.890000000007</v>
      </c>
      <c r="BU61" s="273">
        <f t="shared" si="168"/>
        <v>-356.22000000000116</v>
      </c>
      <c r="BV61" s="69"/>
      <c r="BW61" s="69"/>
      <c r="BX61" s="69"/>
      <c r="BY61" s="69"/>
      <c r="BZ61" s="69"/>
      <c r="CA61" s="69"/>
      <c r="CB61" s="69"/>
      <c r="CC61" s="69"/>
      <c r="CD61" s="68"/>
    </row>
    <row r="62" spans="1:82" x14ac:dyDescent="0.3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241">
        <v>18826.11</v>
      </c>
      <c r="AL62" s="241">
        <v>19910.07</v>
      </c>
      <c r="AM62" s="264">
        <v>51004</v>
      </c>
      <c r="AN62" s="246"/>
      <c r="AO62" s="246"/>
      <c r="AP62" s="246"/>
      <c r="AQ62" s="246"/>
      <c r="AR62" s="246"/>
      <c r="AS62" s="246"/>
      <c r="AT62" s="246"/>
      <c r="AU62" s="246"/>
      <c r="AV62" s="251"/>
      <c r="AW62" s="69">
        <f t="shared" si="164"/>
        <v>-23294.27</v>
      </c>
      <c r="AX62" s="69">
        <f t="shared" si="164"/>
        <v>-22842.84</v>
      </c>
      <c r="AY62" s="69">
        <f t="shared" si="164"/>
        <v>-20805.97</v>
      </c>
      <c r="AZ62" s="69">
        <f t="shared" si="164"/>
        <v>-5376.48</v>
      </c>
      <c r="BA62" s="69">
        <f t="shared" si="164"/>
        <v>10054.540000000001</v>
      </c>
      <c r="BB62" s="69">
        <f t="shared" si="164"/>
        <v>-4070.3899999999994</v>
      </c>
      <c r="BC62" s="69">
        <f t="shared" si="164"/>
        <v>1098.3400000000001</v>
      </c>
      <c r="BD62" s="69">
        <f t="shared" si="164"/>
        <v>7838.37</v>
      </c>
      <c r="BE62" s="69">
        <f t="shared" si="164"/>
        <v>5694.35</v>
      </c>
      <c r="BF62" s="217">
        <f t="shared" si="164"/>
        <v>6418.23</v>
      </c>
      <c r="BG62" s="69">
        <f t="shared" si="165"/>
        <v>10152.119999999999</v>
      </c>
      <c r="BH62" s="69">
        <f t="shared" si="165"/>
        <v>6053.5099999999984</v>
      </c>
      <c r="BI62" s="69">
        <f t="shared" si="165"/>
        <v>9659.31</v>
      </c>
      <c r="BJ62" s="69">
        <f t="shared" si="165"/>
        <v>13060.84</v>
      </c>
      <c r="BK62" s="69">
        <f t="shared" si="165"/>
        <v>15520.57</v>
      </c>
      <c r="BL62" s="69">
        <f t="shared" si="165"/>
        <v>5532.1399999999994</v>
      </c>
      <c r="BM62" s="69">
        <f t="shared" si="165"/>
        <v>-3952.1000000000022</v>
      </c>
      <c r="BN62" s="69">
        <f t="shared" si="165"/>
        <v>13154.42</v>
      </c>
      <c r="BO62" s="69">
        <f t="shared" si="165"/>
        <v>12761.369999999999</v>
      </c>
      <c r="BP62" s="69">
        <f t="shared" si="165"/>
        <v>4769.43</v>
      </c>
      <c r="BQ62" s="69">
        <f t="shared" si="166"/>
        <v>-31983.71</v>
      </c>
      <c r="BR62" s="68">
        <f t="shared" si="167"/>
        <v>-5887.1799999999985</v>
      </c>
      <c r="BS62" s="69">
        <f t="shared" si="168"/>
        <v>-10697.23</v>
      </c>
      <c r="BT62" s="69">
        <f t="shared" si="168"/>
        <v>-9162.39</v>
      </c>
      <c r="BU62" s="273">
        <f t="shared" si="168"/>
        <v>-39024.31</v>
      </c>
      <c r="BV62" s="69"/>
      <c r="BW62" s="69"/>
      <c r="BX62" s="69"/>
      <c r="BY62" s="69"/>
      <c r="BZ62" s="69"/>
      <c r="CA62" s="69"/>
      <c r="CB62" s="69"/>
      <c r="CC62" s="69"/>
      <c r="CD62" s="68"/>
    </row>
    <row r="63" spans="1:82" x14ac:dyDescent="0.3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241">
        <v>6472.99</v>
      </c>
      <c r="AL63" s="241">
        <v>6472.99</v>
      </c>
      <c r="AM63" s="264">
        <v>6763</v>
      </c>
      <c r="AN63" s="246"/>
      <c r="AO63" s="246"/>
      <c r="AP63" s="246"/>
      <c r="AQ63" s="246"/>
      <c r="AR63" s="246"/>
      <c r="AS63" s="246"/>
      <c r="AT63" s="246"/>
      <c r="AU63" s="246"/>
      <c r="AV63" s="251"/>
      <c r="AW63" s="69">
        <f t="shared" si="164"/>
        <v>-3846</v>
      </c>
      <c r="AX63" s="69">
        <f t="shared" si="164"/>
        <v>-6428.32</v>
      </c>
      <c r="AY63" s="69">
        <f t="shared" si="164"/>
        <v>-10071.040000000001</v>
      </c>
      <c r="AZ63" s="69">
        <f t="shared" si="164"/>
        <v>-12344.99</v>
      </c>
      <c r="BA63" s="69">
        <f t="shared" si="164"/>
        <v>-25975.129999999997</v>
      </c>
      <c r="BB63" s="69">
        <f t="shared" si="164"/>
        <v>-34589.53</v>
      </c>
      <c r="BC63" s="69">
        <f t="shared" si="164"/>
        <v>-5406.6299999999992</v>
      </c>
      <c r="BD63" s="69">
        <f t="shared" si="164"/>
        <v>-6075.93</v>
      </c>
      <c r="BE63" s="69">
        <f t="shared" si="164"/>
        <v>0</v>
      </c>
      <c r="BF63" s="217">
        <f t="shared" si="164"/>
        <v>0</v>
      </c>
      <c r="BG63" s="69">
        <f t="shared" si="165"/>
        <v>1478.55</v>
      </c>
      <c r="BH63" s="69">
        <f t="shared" si="165"/>
        <v>1420.63</v>
      </c>
      <c r="BI63" s="69">
        <f t="shared" si="165"/>
        <v>3846</v>
      </c>
      <c r="BJ63" s="69">
        <f t="shared" si="165"/>
        <v>6428.32</v>
      </c>
      <c r="BK63" s="69">
        <f t="shared" si="165"/>
        <v>10071.040000000001</v>
      </c>
      <c r="BL63" s="69">
        <f t="shared" si="165"/>
        <v>16227.99</v>
      </c>
      <c r="BM63" s="69">
        <f t="shared" si="165"/>
        <v>28570.699999999997</v>
      </c>
      <c r="BN63" s="69">
        <f t="shared" si="165"/>
        <v>51001.99</v>
      </c>
      <c r="BO63" s="69">
        <f t="shared" si="165"/>
        <v>26367.199999999997</v>
      </c>
      <c r="BP63" s="69">
        <f t="shared" si="165"/>
        <v>15304.09</v>
      </c>
      <c r="BQ63" s="69">
        <f t="shared" si="166"/>
        <v>7730.83</v>
      </c>
      <c r="BR63" s="68">
        <f t="shared" si="167"/>
        <v>-2245.9899999999998</v>
      </c>
      <c r="BS63" s="69">
        <f t="shared" si="168"/>
        <v>-6503.54</v>
      </c>
      <c r="BT63" s="69">
        <f t="shared" si="168"/>
        <v>-6472.99</v>
      </c>
      <c r="BU63" s="273">
        <f t="shared" si="168"/>
        <v>-6763</v>
      </c>
      <c r="BV63" s="69"/>
      <c r="BW63" s="69"/>
      <c r="BX63" s="69"/>
      <c r="BY63" s="69"/>
      <c r="BZ63" s="69"/>
      <c r="CA63" s="69"/>
      <c r="CB63" s="69"/>
      <c r="CC63" s="69"/>
      <c r="CD63" s="68"/>
    </row>
    <row r="64" spans="1:82" x14ac:dyDescent="0.3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C64" si="169">SUM(E59:E63)</f>
        <v>1602189</v>
      </c>
      <c r="F64" s="69">
        <f t="shared" si="169"/>
        <v>2080536</v>
      </c>
      <c r="G64" s="69">
        <f t="shared" si="169"/>
        <v>2267254</v>
      </c>
      <c r="H64" s="69">
        <f t="shared" si="169"/>
        <v>2030860</v>
      </c>
      <c r="I64" s="69">
        <f t="shared" si="169"/>
        <v>1747568</v>
      </c>
      <c r="J64" s="69">
        <f t="shared" si="169"/>
        <v>1411493</v>
      </c>
      <c r="K64" s="69">
        <f t="shared" si="169"/>
        <v>1196731</v>
      </c>
      <c r="L64" s="69">
        <f t="shared" si="169"/>
        <v>1161503</v>
      </c>
      <c r="M64" s="69">
        <f t="shared" si="169"/>
        <v>1067225</v>
      </c>
      <c r="N64" s="98">
        <f t="shared" si="169"/>
        <v>1096561.27</v>
      </c>
      <c r="O64" s="69">
        <f t="shared" si="169"/>
        <v>1260686</v>
      </c>
      <c r="P64" s="69">
        <f t="shared" si="169"/>
        <v>1501248.22</v>
      </c>
      <c r="Q64" s="69">
        <f t="shared" si="169"/>
        <v>1865665.5899999999</v>
      </c>
      <c r="R64" s="69">
        <f t="shared" si="169"/>
        <v>2338003.37</v>
      </c>
      <c r="S64" s="69">
        <f t="shared" si="169"/>
        <v>2587458.15</v>
      </c>
      <c r="T64" s="69">
        <f t="shared" si="169"/>
        <v>2795891.14</v>
      </c>
      <c r="U64" s="69">
        <f t="shared" si="169"/>
        <v>2784723.24</v>
      </c>
      <c r="V64" s="69">
        <f t="shared" ref="V64" si="170">SUM(V59:V63)</f>
        <v>2685579.7800000003</v>
      </c>
      <c r="W64" s="69">
        <f t="shared" ref="W64:AB64" si="171">SUM(W59:W63)</f>
        <v>2653684.23</v>
      </c>
      <c r="X64" s="158">
        <f t="shared" si="171"/>
        <v>2700095.09</v>
      </c>
      <c r="Y64" s="69">
        <f t="shared" si="171"/>
        <v>2794199.92</v>
      </c>
      <c r="Z64" s="69">
        <f t="shared" si="171"/>
        <v>2785235.87</v>
      </c>
      <c r="AA64" s="69">
        <f t="shared" si="171"/>
        <v>2860114.4799999995</v>
      </c>
      <c r="AB64" s="69">
        <f t="shared" si="171"/>
        <v>3210673</v>
      </c>
      <c r="AC64" s="69">
        <f t="shared" ref="AC64" si="172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73">SUM(AF59:AF63)</f>
        <v>4011674.1399999997</v>
      </c>
      <c r="AG64" s="69">
        <f t="shared" si="173"/>
        <v>3774372.7199999997</v>
      </c>
      <c r="AH64" s="69">
        <f t="shared" ref="AH64:AO64" si="174">SUM(AH59:AH63)</f>
        <v>3350306.8200000003</v>
      </c>
      <c r="AI64" s="69">
        <f t="shared" ref="AI64" si="175">SUM(AI59:AI63)</f>
        <v>2779671.76</v>
      </c>
      <c r="AJ64" s="158">
        <f t="shared" si="174"/>
        <v>2832595.3799999924</v>
      </c>
      <c r="AK64" s="69">
        <f t="shared" si="174"/>
        <v>2811357.6099999952</v>
      </c>
      <c r="AL64" s="69">
        <f t="shared" si="174"/>
        <v>2657837.5999999987</v>
      </c>
      <c r="AM64" s="69">
        <f t="shared" si="174"/>
        <v>2804234</v>
      </c>
      <c r="AN64" s="69">
        <f t="shared" si="174"/>
        <v>0</v>
      </c>
      <c r="AO64" s="69">
        <f t="shared" si="174"/>
        <v>0</v>
      </c>
      <c r="AP64" s="69">
        <f>SUM(AP59:AP63)</f>
        <v>0</v>
      </c>
      <c r="AQ64" s="69">
        <f>SUM(AQ59:AQ63)</f>
        <v>0</v>
      </c>
      <c r="AR64" s="69">
        <f t="shared" ref="AR64:AV64" si="176">SUM(AR59:AR63)</f>
        <v>0</v>
      </c>
      <c r="AS64" s="69">
        <f t="shared" si="176"/>
        <v>0</v>
      </c>
      <c r="AT64" s="69">
        <f t="shared" si="176"/>
        <v>0</v>
      </c>
      <c r="AU64" s="69">
        <f t="shared" si="176"/>
        <v>0</v>
      </c>
      <c r="AV64" s="158">
        <f t="shared" si="176"/>
        <v>0</v>
      </c>
      <c r="AW64" s="69">
        <f t="shared" si="169"/>
        <v>-100440.46</v>
      </c>
      <c r="AX64" s="69">
        <f t="shared" si="169"/>
        <v>-153441.21999999994</v>
      </c>
      <c r="AY64" s="69">
        <f t="shared" si="169"/>
        <v>-263476.58999999991</v>
      </c>
      <c r="AZ64" s="69">
        <f t="shared" si="169"/>
        <v>-257467.37000000002</v>
      </c>
      <c r="BA64" s="69">
        <f t="shared" si="169"/>
        <v>-320204.14999999997</v>
      </c>
      <c r="BB64" s="69">
        <f t="shared" si="169"/>
        <v>-765031.14000000013</v>
      </c>
      <c r="BC64" s="69">
        <f t="shared" si="169"/>
        <v>-1037155.24</v>
      </c>
      <c r="BD64" s="69">
        <f t="shared" ref="BD64:BE64" si="177">SUM(BD59:BD63)</f>
        <v>-1274086.7799999998</v>
      </c>
      <c r="BE64" s="69">
        <f t="shared" si="177"/>
        <v>-1456953.2299999997</v>
      </c>
      <c r="BF64" s="217">
        <f t="shared" ref="BF64:BG64" si="178">SUM(BF59:BF63)</f>
        <v>-1538592.0899999999</v>
      </c>
      <c r="BG64" s="69">
        <f t="shared" si="178"/>
        <v>-1726974.9199999997</v>
      </c>
      <c r="BH64" s="69">
        <f t="shared" ref="BH64:BI64" si="179">SUM(BH59:BH63)</f>
        <v>-1688674.6</v>
      </c>
      <c r="BI64" s="69">
        <f t="shared" si="179"/>
        <v>-1599428.4799999997</v>
      </c>
      <c r="BJ64" s="69">
        <f t="shared" ref="BJ64:BK64" si="180">SUM(BJ59:BJ63)</f>
        <v>-1709424.78</v>
      </c>
      <c r="BK64" s="69">
        <f t="shared" si="180"/>
        <v>-1704182.61</v>
      </c>
      <c r="BL64" s="69">
        <f t="shared" ref="BL64:BM64" si="181">SUM(BL59:BL63)</f>
        <v>-1661996.9200000002</v>
      </c>
      <c r="BM64" s="69">
        <f t="shared" si="181"/>
        <v>-1629011.6800000002</v>
      </c>
      <c r="BN64" s="69">
        <f t="shared" ref="BN64:BO64" si="182">SUM(BN59:BN63)</f>
        <v>-1215782.9999999998</v>
      </c>
      <c r="BO64" s="69">
        <f t="shared" si="182"/>
        <v>-989649.4800000001</v>
      </c>
      <c r="BP64" s="69">
        <f t="shared" ref="BP64" si="183">SUM(BP59:BP63)</f>
        <v>-664727.03999999992</v>
      </c>
      <c r="BQ64" s="69">
        <f t="shared" ref="BQ64:CB64" si="184">SUM(BQ59:BQ63)</f>
        <v>-125987.53000000007</v>
      </c>
      <c r="BR64" s="68">
        <f t="shared" si="184"/>
        <v>-132500.289999992</v>
      </c>
      <c r="BS64" s="69">
        <f t="shared" si="184"/>
        <v>-17157.689999995353</v>
      </c>
      <c r="BT64" s="69">
        <f t="shared" ref="BT64:BU64" si="185">SUM(BT59:BT63)</f>
        <v>127398.2700000014</v>
      </c>
      <c r="BU64" s="273">
        <f t="shared" si="185"/>
        <v>55880.479999999836</v>
      </c>
      <c r="BV64" s="69">
        <f t="shared" si="184"/>
        <v>0</v>
      </c>
      <c r="BW64" s="69">
        <f t="shared" si="184"/>
        <v>0</v>
      </c>
      <c r="BX64" s="69">
        <f t="shared" si="184"/>
        <v>0</v>
      </c>
      <c r="BY64" s="69">
        <f t="shared" si="184"/>
        <v>0</v>
      </c>
      <c r="BZ64" s="69">
        <f t="shared" si="184"/>
        <v>0</v>
      </c>
      <c r="CA64" s="69">
        <f t="shared" si="184"/>
        <v>0</v>
      </c>
      <c r="CB64" s="69">
        <f t="shared" si="184"/>
        <v>0</v>
      </c>
      <c r="CC64" s="69">
        <f t="shared" ref="CC64:CD64" si="186">SUM(CC59:CC63)</f>
        <v>0</v>
      </c>
      <c r="CD64" s="68">
        <f t="shared" si="186"/>
        <v>0</v>
      </c>
    </row>
    <row r="65" spans="1:82" ht="16.2" x14ac:dyDescent="0.3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158"/>
      <c r="AW65" s="69"/>
      <c r="AX65" s="69"/>
      <c r="AY65" s="69"/>
      <c r="AZ65" s="69"/>
      <c r="BA65" s="69"/>
      <c r="BB65" s="69"/>
      <c r="BC65" s="69"/>
      <c r="BD65" s="69"/>
      <c r="BE65" s="69"/>
      <c r="BF65" s="217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8"/>
      <c r="BS65" s="69"/>
      <c r="BT65" s="69"/>
      <c r="BU65" s="273"/>
      <c r="BV65" s="69"/>
      <c r="BW65" s="69"/>
      <c r="BX65" s="69"/>
      <c r="BY65" s="69"/>
      <c r="BZ65" s="69"/>
      <c r="CA65" s="69"/>
      <c r="CB65" s="69"/>
      <c r="CC65" s="69"/>
      <c r="CD65" s="68"/>
    </row>
    <row r="66" spans="1:82" x14ac:dyDescent="0.3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241">
        <v>2657941.1399999959</v>
      </c>
      <c r="AL66" s="241">
        <v>3139104.8899999969</v>
      </c>
      <c r="AM66" s="264">
        <v>4008370</v>
      </c>
      <c r="AN66" s="246"/>
      <c r="AO66" s="246"/>
      <c r="AP66" s="246"/>
      <c r="AQ66" s="246"/>
      <c r="AR66" s="246"/>
      <c r="AS66" s="246"/>
      <c r="AT66" s="246"/>
      <c r="AU66" s="246"/>
      <c r="AV66" s="251"/>
      <c r="AW66" s="69">
        <f t="shared" ref="AW66:BF70" si="187">C66-O66</f>
        <v>-186867.32000000007</v>
      </c>
      <c r="AX66" s="69">
        <f t="shared" si="187"/>
        <v>-300536.5700000003</v>
      </c>
      <c r="AY66" s="69">
        <f t="shared" si="187"/>
        <v>-221541.74000000022</v>
      </c>
      <c r="AZ66" s="69">
        <f t="shared" si="187"/>
        <v>-117312.58999999985</v>
      </c>
      <c r="BA66" s="69">
        <f t="shared" si="187"/>
        <v>-405672.04000000004</v>
      </c>
      <c r="BB66" s="69">
        <f t="shared" si="187"/>
        <v>-599997.43000000017</v>
      </c>
      <c r="BC66" s="69">
        <f t="shared" si="187"/>
        <v>-739242.51999999979</v>
      </c>
      <c r="BD66" s="69">
        <f t="shared" si="187"/>
        <v>-972159.81</v>
      </c>
      <c r="BE66" s="69">
        <f t="shared" si="187"/>
        <v>-1094410.47</v>
      </c>
      <c r="BF66" s="217">
        <f t="shared" si="187"/>
        <v>-1195414.0899999999</v>
      </c>
      <c r="BG66" s="69">
        <f t="shared" ref="BG66:BP70" si="188">M66-Y66</f>
        <v>-1542633.98</v>
      </c>
      <c r="BH66" s="69">
        <f t="shared" si="188"/>
        <v>-1715608.5699999998</v>
      </c>
      <c r="BI66" s="69">
        <f t="shared" si="188"/>
        <v>-1884804.11</v>
      </c>
      <c r="BJ66" s="69">
        <f t="shared" si="188"/>
        <v>-1941900.13</v>
      </c>
      <c r="BK66" s="69">
        <f t="shared" si="188"/>
        <v>-2065644.4699999997</v>
      </c>
      <c r="BL66" s="69">
        <f t="shared" si="188"/>
        <v>-2087793.4400000004</v>
      </c>
      <c r="BM66" s="69">
        <f t="shared" si="188"/>
        <v>-1807482.9900000002</v>
      </c>
      <c r="BN66" s="69">
        <f t="shared" si="188"/>
        <v>-1570148.8699999996</v>
      </c>
      <c r="BO66" s="69">
        <f t="shared" si="188"/>
        <v>-1376795.2800000003</v>
      </c>
      <c r="BP66" s="69">
        <f t="shared" si="188"/>
        <v>-1114887.33</v>
      </c>
      <c r="BQ66" s="69">
        <f t="shared" ref="BQ66:BQ70" si="189">W66-AI66</f>
        <v>-913113.10999999987</v>
      </c>
      <c r="BR66" s="68">
        <f t="shared" ref="BR66:BR70" si="190">X66-AJ66</f>
        <v>-373505.1899999897</v>
      </c>
      <c r="BS66" s="69">
        <f t="shared" ref="BS66:BU70" si="191">Y66-AK66</f>
        <v>-18691.009999996051</v>
      </c>
      <c r="BT66" s="69">
        <f t="shared" si="191"/>
        <v>19044.470000002999</v>
      </c>
      <c r="BU66" s="273">
        <f t="shared" si="191"/>
        <v>-213543.16999999993</v>
      </c>
      <c r="BV66" s="69"/>
      <c r="BW66" s="69"/>
      <c r="BX66" s="69"/>
      <c r="BY66" s="69"/>
      <c r="BZ66" s="69"/>
      <c r="CA66" s="69"/>
      <c r="CB66" s="69"/>
      <c r="CC66" s="69"/>
      <c r="CD66" s="68"/>
    </row>
    <row r="67" spans="1:82" x14ac:dyDescent="0.3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241">
        <v>131607.4499999996</v>
      </c>
      <c r="AL67" s="241">
        <v>339885.45999999996</v>
      </c>
      <c r="AM67" s="264">
        <v>-64288</v>
      </c>
      <c r="AN67" s="246"/>
      <c r="AO67" s="246"/>
      <c r="AP67" s="246"/>
      <c r="AQ67" s="246"/>
      <c r="AR67" s="246"/>
      <c r="AS67" s="246"/>
      <c r="AT67" s="246"/>
      <c r="AU67" s="246"/>
      <c r="AV67" s="251"/>
      <c r="AW67" s="69">
        <f t="shared" si="187"/>
        <v>210494.4800000001</v>
      </c>
      <c r="AX67" s="69">
        <f t="shared" si="187"/>
        <v>204628.28000000003</v>
      </c>
      <c r="AY67" s="69">
        <f t="shared" si="187"/>
        <v>405861.26</v>
      </c>
      <c r="AZ67" s="69">
        <f t="shared" si="187"/>
        <v>520908.61</v>
      </c>
      <c r="BA67" s="69">
        <f t="shared" si="187"/>
        <v>457676.78</v>
      </c>
      <c r="BB67" s="69">
        <f t="shared" si="187"/>
        <v>171170.58000000007</v>
      </c>
      <c r="BC67" s="69">
        <f t="shared" si="187"/>
        <v>-22225.29999999993</v>
      </c>
      <c r="BD67" s="69">
        <f t="shared" si="187"/>
        <v>-136520.22000000003</v>
      </c>
      <c r="BE67" s="69">
        <f t="shared" si="187"/>
        <v>-182740.62000000005</v>
      </c>
      <c r="BF67" s="217">
        <f t="shared" si="187"/>
        <v>-223422.92999999993</v>
      </c>
      <c r="BG67" s="69">
        <f t="shared" si="188"/>
        <v>-263929.56</v>
      </c>
      <c r="BH67" s="69">
        <f t="shared" si="188"/>
        <v>-262950.59000000003</v>
      </c>
      <c r="BI67" s="69">
        <f t="shared" si="188"/>
        <v>-49.200000000069849</v>
      </c>
      <c r="BJ67" s="69">
        <f t="shared" si="188"/>
        <v>143232.40000000002</v>
      </c>
      <c r="BK67" s="69">
        <f t="shared" si="188"/>
        <v>79348.45000000007</v>
      </c>
      <c r="BL67" s="69">
        <f t="shared" si="188"/>
        <v>134742.49</v>
      </c>
      <c r="BM67" s="69">
        <f t="shared" si="188"/>
        <v>179793.80000000005</v>
      </c>
      <c r="BN67" s="69">
        <f t="shared" si="188"/>
        <v>209852.89999999997</v>
      </c>
      <c r="BO67" s="69">
        <f t="shared" si="188"/>
        <v>185662.32999999996</v>
      </c>
      <c r="BP67" s="69">
        <f t="shared" si="188"/>
        <v>191683.88</v>
      </c>
      <c r="BQ67" s="69">
        <f t="shared" si="189"/>
        <v>647853.25</v>
      </c>
      <c r="BR67" s="68">
        <f t="shared" si="190"/>
        <v>801741.23000000033</v>
      </c>
      <c r="BS67" s="69">
        <f t="shared" si="191"/>
        <v>595861.66000000038</v>
      </c>
      <c r="BT67" s="69">
        <f t="shared" si="191"/>
        <v>420155.43000000005</v>
      </c>
      <c r="BU67" s="273">
        <f t="shared" si="191"/>
        <v>687688.64</v>
      </c>
      <c r="BV67" s="69"/>
      <c r="BW67" s="69"/>
      <c r="BX67" s="69"/>
      <c r="BY67" s="69"/>
      <c r="BZ67" s="69"/>
      <c r="CA67" s="69"/>
      <c r="CB67" s="69"/>
      <c r="CC67" s="69"/>
      <c r="CD67" s="68"/>
    </row>
    <row r="68" spans="1:82" x14ac:dyDescent="0.3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241">
        <v>62009.74000000002</v>
      </c>
      <c r="AL68" s="241">
        <v>94158.47</v>
      </c>
      <c r="AM68" s="264">
        <v>106164</v>
      </c>
      <c r="AN68" s="246"/>
      <c r="AO68" s="246"/>
      <c r="AP68" s="246"/>
      <c r="AQ68" s="246"/>
      <c r="AR68" s="246"/>
      <c r="AS68" s="246"/>
      <c r="AT68" s="246"/>
      <c r="AU68" s="246"/>
      <c r="AV68" s="251"/>
      <c r="AW68" s="69">
        <f t="shared" si="187"/>
        <v>2067.7200000000012</v>
      </c>
      <c r="AX68" s="69">
        <f t="shared" si="187"/>
        <v>-59004.130000000005</v>
      </c>
      <c r="AY68" s="69">
        <f t="shared" si="187"/>
        <v>-81452.319999999992</v>
      </c>
      <c r="AZ68" s="69">
        <f t="shared" si="187"/>
        <v>-54419.739999999991</v>
      </c>
      <c r="BA68" s="69">
        <f t="shared" si="187"/>
        <v>-57821.59</v>
      </c>
      <c r="BB68" s="69">
        <f t="shared" si="187"/>
        <v>-57199.6</v>
      </c>
      <c r="BC68" s="69">
        <f t="shared" si="187"/>
        <v>-34657.94</v>
      </c>
      <c r="BD68" s="69">
        <f t="shared" si="187"/>
        <v>-44615.15</v>
      </c>
      <c r="BE68" s="69">
        <f t="shared" si="187"/>
        <v>-50107.53</v>
      </c>
      <c r="BF68" s="217">
        <f t="shared" si="187"/>
        <v>-32268.11</v>
      </c>
      <c r="BG68" s="69">
        <f t="shared" si="188"/>
        <v>-49446.869999999995</v>
      </c>
      <c r="BH68" s="69">
        <f t="shared" si="188"/>
        <v>-44133.760000000002</v>
      </c>
      <c r="BI68" s="69">
        <f t="shared" si="188"/>
        <v>-15884.410000000003</v>
      </c>
      <c r="BJ68" s="69">
        <f t="shared" si="188"/>
        <v>50279.91</v>
      </c>
      <c r="BK68" s="69">
        <f t="shared" si="188"/>
        <v>83146.06</v>
      </c>
      <c r="BL68" s="69">
        <f t="shared" si="188"/>
        <v>91278.499999999985</v>
      </c>
      <c r="BM68" s="69">
        <f t="shared" si="188"/>
        <v>97953.24</v>
      </c>
      <c r="BN68" s="69">
        <f t="shared" si="188"/>
        <v>94947.199999999997</v>
      </c>
      <c r="BO68" s="69">
        <f t="shared" si="188"/>
        <v>48445.61</v>
      </c>
      <c r="BP68" s="69">
        <f t="shared" si="188"/>
        <v>27521.54</v>
      </c>
      <c r="BQ68" s="69">
        <f t="shared" si="189"/>
        <v>23561.429999999997</v>
      </c>
      <c r="BR68" s="68">
        <f t="shared" si="190"/>
        <v>-9495.640000000014</v>
      </c>
      <c r="BS68" s="69">
        <f t="shared" si="191"/>
        <v>-4480.9000000000233</v>
      </c>
      <c r="BT68" s="69">
        <f t="shared" si="191"/>
        <v>-9364.0800000000017</v>
      </c>
      <c r="BU68" s="273">
        <f t="shared" si="191"/>
        <v>-7986.6199999999953</v>
      </c>
      <c r="BV68" s="69"/>
      <c r="BW68" s="69"/>
      <c r="BX68" s="69"/>
      <c r="BY68" s="69"/>
      <c r="BZ68" s="69"/>
      <c r="CA68" s="69"/>
      <c r="CB68" s="69"/>
      <c r="CC68" s="69"/>
      <c r="CD68" s="68"/>
    </row>
    <row r="69" spans="1:82" x14ac:dyDescent="0.3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241">
        <v>34750.959999999999</v>
      </c>
      <c r="AL69" s="241">
        <v>32569.089999999997</v>
      </c>
      <c r="AM69" s="264">
        <v>67629</v>
      </c>
      <c r="AN69" s="246"/>
      <c r="AO69" s="246"/>
      <c r="AP69" s="246"/>
      <c r="AQ69" s="246"/>
      <c r="AR69" s="246"/>
      <c r="AS69" s="246"/>
      <c r="AT69" s="246"/>
      <c r="AU69" s="246"/>
      <c r="AV69" s="251"/>
      <c r="AW69" s="69">
        <f t="shared" si="187"/>
        <v>-20813.580000000002</v>
      </c>
      <c r="AX69" s="69">
        <f t="shared" si="187"/>
        <v>-29322.220000000008</v>
      </c>
      <c r="AY69" s="69">
        <f t="shared" si="187"/>
        <v>-10651.14</v>
      </c>
      <c r="AZ69" s="69">
        <f t="shared" si="187"/>
        <v>-12628.120000000003</v>
      </c>
      <c r="BA69" s="69">
        <f t="shared" si="187"/>
        <v>15417.879999999997</v>
      </c>
      <c r="BB69" s="69">
        <f t="shared" si="187"/>
        <v>10341.380000000001</v>
      </c>
      <c r="BC69" s="69">
        <f t="shared" si="187"/>
        <v>25004.199999999997</v>
      </c>
      <c r="BD69" s="69">
        <f t="shared" si="187"/>
        <v>26923.7</v>
      </c>
      <c r="BE69" s="69">
        <f t="shared" si="187"/>
        <v>12249.96</v>
      </c>
      <c r="BF69" s="217">
        <f t="shared" si="187"/>
        <v>2446.9800000000014</v>
      </c>
      <c r="BG69" s="69">
        <f t="shared" si="188"/>
        <v>-11844.470000000001</v>
      </c>
      <c r="BH69" s="69">
        <f t="shared" si="188"/>
        <v>13399.340000000004</v>
      </c>
      <c r="BI69" s="69">
        <f t="shared" si="188"/>
        <v>18604.100000000002</v>
      </c>
      <c r="BJ69" s="69">
        <f t="shared" si="188"/>
        <v>40563.600000000006</v>
      </c>
      <c r="BK69" s="69">
        <f t="shared" si="188"/>
        <v>28424.949999999997</v>
      </c>
      <c r="BL69" s="69">
        <f t="shared" si="188"/>
        <v>17081.919999999998</v>
      </c>
      <c r="BM69" s="69">
        <f t="shared" si="188"/>
        <v>14521.470000000001</v>
      </c>
      <c r="BN69" s="69">
        <f t="shared" si="188"/>
        <v>8304.32</v>
      </c>
      <c r="BO69" s="69">
        <f t="shared" si="188"/>
        <v>1696.8</v>
      </c>
      <c r="BP69" s="69">
        <f t="shared" si="188"/>
        <v>-3959.6000000000004</v>
      </c>
      <c r="BQ69" s="69">
        <f t="shared" si="189"/>
        <v>-43596.84</v>
      </c>
      <c r="BR69" s="68">
        <f t="shared" si="190"/>
        <v>-1277.1000000000004</v>
      </c>
      <c r="BS69" s="69">
        <f t="shared" si="191"/>
        <v>5816.2900000000009</v>
      </c>
      <c r="BT69" s="69">
        <f t="shared" si="191"/>
        <v>-10313.699999999997</v>
      </c>
      <c r="BU69" s="273">
        <f t="shared" si="191"/>
        <v>-44016.3</v>
      </c>
      <c r="BV69" s="69"/>
      <c r="BW69" s="69"/>
      <c r="BX69" s="69"/>
      <c r="BY69" s="69"/>
      <c r="BZ69" s="69"/>
      <c r="CA69" s="69"/>
      <c r="CB69" s="69"/>
      <c r="CC69" s="69"/>
      <c r="CD69" s="68"/>
    </row>
    <row r="70" spans="1:82" x14ac:dyDescent="0.3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241">
        <v>15405.97</v>
      </c>
      <c r="AL70" s="241">
        <v>11824.89</v>
      </c>
      <c r="AM70" s="264">
        <v>13201</v>
      </c>
      <c r="AN70" s="246"/>
      <c r="AO70" s="246"/>
      <c r="AP70" s="246"/>
      <c r="AQ70" s="246"/>
      <c r="AR70" s="246"/>
      <c r="AS70" s="246"/>
      <c r="AT70" s="246"/>
      <c r="AU70" s="246"/>
      <c r="AV70" s="251"/>
      <c r="AW70" s="69">
        <f t="shared" si="187"/>
        <v>16342.550000000001</v>
      </c>
      <c r="AX70" s="69">
        <f t="shared" si="187"/>
        <v>58385.47</v>
      </c>
      <c r="AY70" s="69">
        <f t="shared" si="187"/>
        <v>-24903.17</v>
      </c>
      <c r="AZ70" s="69">
        <f t="shared" si="187"/>
        <v>-18035.659999999996</v>
      </c>
      <c r="BA70" s="69">
        <f t="shared" si="187"/>
        <v>-3571.3499999999985</v>
      </c>
      <c r="BB70" s="69">
        <f t="shared" si="187"/>
        <v>-55941.48000000001</v>
      </c>
      <c r="BC70" s="69">
        <f t="shared" si="187"/>
        <v>-14430.989999999998</v>
      </c>
      <c r="BD70" s="69">
        <f t="shared" si="187"/>
        <v>-10615.2</v>
      </c>
      <c r="BE70" s="69">
        <f t="shared" si="187"/>
        <v>30.55</v>
      </c>
      <c r="BF70" s="217">
        <f t="shared" si="187"/>
        <v>-316.16999999999985</v>
      </c>
      <c r="BG70" s="69">
        <f t="shared" si="188"/>
        <v>-8291.17</v>
      </c>
      <c r="BH70" s="69">
        <f t="shared" si="188"/>
        <v>3972.57</v>
      </c>
      <c r="BI70" s="69">
        <f t="shared" si="188"/>
        <v>9028.08</v>
      </c>
      <c r="BJ70" s="69">
        <f t="shared" si="188"/>
        <v>45605.34</v>
      </c>
      <c r="BK70" s="69">
        <f t="shared" si="188"/>
        <v>37363.229999999996</v>
      </c>
      <c r="BL70" s="69">
        <f t="shared" si="188"/>
        <v>52004.39</v>
      </c>
      <c r="BM70" s="69">
        <f t="shared" si="188"/>
        <v>67855.17</v>
      </c>
      <c r="BN70" s="69">
        <f t="shared" si="188"/>
        <v>71279.55</v>
      </c>
      <c r="BO70" s="69">
        <f t="shared" si="188"/>
        <v>33992.29</v>
      </c>
      <c r="BP70" s="69">
        <f t="shared" si="188"/>
        <v>16318.920000000002</v>
      </c>
      <c r="BQ70" s="69">
        <f t="shared" si="189"/>
        <v>4291.46</v>
      </c>
      <c r="BR70" s="68">
        <f t="shared" si="190"/>
        <v>-2065.4299999999998</v>
      </c>
      <c r="BS70" s="69">
        <f t="shared" si="191"/>
        <v>-3220.1299999999992</v>
      </c>
      <c r="BT70" s="69">
        <f t="shared" si="191"/>
        <v>-9326.4599999999991</v>
      </c>
      <c r="BU70" s="273">
        <f t="shared" si="191"/>
        <v>-13201</v>
      </c>
      <c r="BV70" s="69"/>
      <c r="BW70" s="69"/>
      <c r="BX70" s="69"/>
      <c r="BY70" s="69"/>
      <c r="BZ70" s="69"/>
      <c r="CA70" s="69"/>
      <c r="CB70" s="69"/>
      <c r="CC70" s="69"/>
      <c r="CD70" s="68"/>
    </row>
    <row r="71" spans="1:82" ht="15" thickBot="1" x14ac:dyDescent="0.35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C71" si="192">SUM(E66:E70)</f>
        <v>3669077.6399999997</v>
      </c>
      <c r="F71" s="71">
        <f t="shared" si="192"/>
        <v>3918031.2200000007</v>
      </c>
      <c r="G71" s="71">
        <f t="shared" si="192"/>
        <v>3638326.27</v>
      </c>
      <c r="H71" s="71">
        <f t="shared" si="192"/>
        <v>2835752.39</v>
      </c>
      <c r="I71" s="71">
        <f t="shared" si="192"/>
        <v>2210776.9800000004</v>
      </c>
      <c r="J71" s="71">
        <f t="shared" si="192"/>
        <v>1659449.0099999998</v>
      </c>
      <c r="K71" s="71">
        <f t="shared" si="192"/>
        <v>1450041.03</v>
      </c>
      <c r="L71" s="71">
        <f t="shared" si="192"/>
        <v>1506593.6</v>
      </c>
      <c r="M71" s="71">
        <f t="shared" si="192"/>
        <v>1600855.1199999999</v>
      </c>
      <c r="N71" s="144">
        <f t="shared" si="192"/>
        <v>2022417.45</v>
      </c>
      <c r="O71" s="71">
        <f t="shared" si="192"/>
        <v>2666912.0100000002</v>
      </c>
      <c r="P71" s="71">
        <f t="shared" si="192"/>
        <v>3509582.12</v>
      </c>
      <c r="Q71" s="71">
        <f t="shared" si="192"/>
        <v>3601764.7500000005</v>
      </c>
      <c r="R71" s="71">
        <f t="shared" si="192"/>
        <v>3599518.7199999997</v>
      </c>
      <c r="S71" s="71">
        <f t="shared" si="192"/>
        <v>3632296.59</v>
      </c>
      <c r="T71" s="71">
        <f t="shared" si="192"/>
        <v>3367378.9400000004</v>
      </c>
      <c r="U71" s="71">
        <f t="shared" si="192"/>
        <v>2996329.5300000003</v>
      </c>
      <c r="V71" s="71">
        <f t="shared" ref="V71" si="193">SUM(V66:V70)</f>
        <v>2796435.69</v>
      </c>
      <c r="W71" s="71">
        <f t="shared" ref="W71:AB71" si="194">SUM(W66:W70)</f>
        <v>2765019.1400000006</v>
      </c>
      <c r="X71" s="159">
        <f t="shared" si="194"/>
        <v>2955567.92</v>
      </c>
      <c r="Y71" s="71">
        <f t="shared" si="194"/>
        <v>3477001.1699999995</v>
      </c>
      <c r="Z71" s="71">
        <f t="shared" si="194"/>
        <v>4027738.4600000004</v>
      </c>
      <c r="AA71" s="71">
        <f t="shared" si="194"/>
        <v>4540017.55</v>
      </c>
      <c r="AB71" s="71">
        <f t="shared" si="194"/>
        <v>5171801</v>
      </c>
      <c r="AC71" s="71">
        <f t="shared" ref="AC71" si="195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196">SUM(AF66:AF70)</f>
        <v>4553143.84</v>
      </c>
      <c r="AG71" s="71">
        <f t="shared" si="196"/>
        <v>4103327.78</v>
      </c>
      <c r="AH71" s="71">
        <f t="shared" ref="AH71:AO71" si="197">SUM(AH66:AH70)</f>
        <v>3679758.2800000003</v>
      </c>
      <c r="AI71" s="71">
        <f t="shared" ref="AI71" si="198">SUM(AI66:AI70)</f>
        <v>3046022.95</v>
      </c>
      <c r="AJ71" s="159">
        <f t="shared" si="197"/>
        <v>2540170.0499999896</v>
      </c>
      <c r="AK71" s="71">
        <f t="shared" si="197"/>
        <v>2901715.2599999961</v>
      </c>
      <c r="AL71" s="71">
        <f t="shared" si="197"/>
        <v>3617542.799999997</v>
      </c>
      <c r="AM71" s="71">
        <f t="shared" si="197"/>
        <v>4131076</v>
      </c>
      <c r="AN71" s="71">
        <f t="shared" si="197"/>
        <v>0</v>
      </c>
      <c r="AO71" s="71">
        <f t="shared" si="197"/>
        <v>0</v>
      </c>
      <c r="AP71" s="71">
        <f>SUM(AP66:AP70)</f>
        <v>0</v>
      </c>
      <c r="AQ71" s="71">
        <f>SUM(AQ66:AQ70)</f>
        <v>0</v>
      </c>
      <c r="AR71" s="71">
        <f t="shared" ref="AR71:AV71" si="199">SUM(AR66:AR70)</f>
        <v>0</v>
      </c>
      <c r="AS71" s="71">
        <f t="shared" si="199"/>
        <v>0</v>
      </c>
      <c r="AT71" s="71">
        <f t="shared" si="199"/>
        <v>0</v>
      </c>
      <c r="AU71" s="71">
        <f t="shared" si="199"/>
        <v>0</v>
      </c>
      <c r="AV71" s="159">
        <f t="shared" si="199"/>
        <v>0</v>
      </c>
      <c r="AW71" s="71">
        <f t="shared" si="192"/>
        <v>21223.850000000035</v>
      </c>
      <c r="AX71" s="71">
        <f t="shared" si="192"/>
        <v>-125849.17000000027</v>
      </c>
      <c r="AY71" s="71">
        <f t="shared" si="192"/>
        <v>67312.889999999796</v>
      </c>
      <c r="AZ71" s="71">
        <f t="shared" si="192"/>
        <v>318512.50000000017</v>
      </c>
      <c r="BA71" s="71">
        <f t="shared" si="192"/>
        <v>6029.679999999993</v>
      </c>
      <c r="BB71" s="71">
        <f t="shared" si="192"/>
        <v>-531626.55000000005</v>
      </c>
      <c r="BC71" s="71">
        <f t="shared" si="192"/>
        <v>-785552.54999999981</v>
      </c>
      <c r="BD71" s="71">
        <f t="shared" ref="BD71:BE71" si="200">SUM(BD66:BD70)</f>
        <v>-1136986.68</v>
      </c>
      <c r="BE71" s="71">
        <f t="shared" si="200"/>
        <v>-1314978.1100000001</v>
      </c>
      <c r="BF71" s="229">
        <f t="shared" ref="BF71:BG71" si="201">SUM(BF66:BF70)</f>
        <v>-1448974.3199999998</v>
      </c>
      <c r="BG71" s="71">
        <f t="shared" si="201"/>
        <v>-1876146.05</v>
      </c>
      <c r="BH71" s="71">
        <f t="shared" ref="BH71:BI71" si="202">SUM(BH66:BH70)</f>
        <v>-2005321.0099999998</v>
      </c>
      <c r="BI71" s="71">
        <f t="shared" si="202"/>
        <v>-1873105.5399999998</v>
      </c>
      <c r="BJ71" s="71">
        <f t="shared" ref="BJ71:BK71" si="203">SUM(BJ66:BJ70)</f>
        <v>-1662218.88</v>
      </c>
      <c r="BK71" s="71">
        <f t="shared" si="203"/>
        <v>-1837361.7799999996</v>
      </c>
      <c r="BL71" s="71">
        <f t="shared" ref="BL71:BM71" si="204">SUM(BL66:BL70)</f>
        <v>-1792686.1400000006</v>
      </c>
      <c r="BM71" s="71">
        <f t="shared" si="204"/>
        <v>-1447359.3100000003</v>
      </c>
      <c r="BN71" s="71">
        <f t="shared" ref="BN71:BO71" si="205">SUM(BN66:BN70)</f>
        <v>-1185764.8999999997</v>
      </c>
      <c r="BO71" s="71">
        <f t="shared" si="205"/>
        <v>-1106998.25</v>
      </c>
      <c r="BP71" s="71">
        <f t="shared" ref="BP71" si="206">SUM(BP66:BP70)</f>
        <v>-883322.59</v>
      </c>
      <c r="BQ71" s="71">
        <f t="shared" ref="BQ71:CB71" si="207">SUM(BQ66:BQ70)</f>
        <v>-281003.80999999988</v>
      </c>
      <c r="BR71" s="70">
        <f t="shared" si="207"/>
        <v>415397.87000001065</v>
      </c>
      <c r="BS71" s="71">
        <f t="shared" si="207"/>
        <v>575285.91000000434</v>
      </c>
      <c r="BT71" s="71">
        <f t="shared" ref="BT71:BU71" si="208">SUM(BT66:BT70)</f>
        <v>410195.660000003</v>
      </c>
      <c r="BU71" s="274">
        <f t="shared" si="208"/>
        <v>408941.5500000001</v>
      </c>
      <c r="BV71" s="71">
        <f t="shared" si="207"/>
        <v>0</v>
      </c>
      <c r="BW71" s="71">
        <f t="shared" si="207"/>
        <v>0</v>
      </c>
      <c r="BX71" s="71">
        <f t="shared" si="207"/>
        <v>0</v>
      </c>
      <c r="BY71" s="71">
        <f t="shared" si="207"/>
        <v>0</v>
      </c>
      <c r="BZ71" s="71">
        <f t="shared" si="207"/>
        <v>0</v>
      </c>
      <c r="CA71" s="71">
        <f t="shared" si="207"/>
        <v>0</v>
      </c>
      <c r="CB71" s="71">
        <f t="shared" si="207"/>
        <v>0</v>
      </c>
      <c r="CC71" s="71">
        <f t="shared" ref="CC71:CD71" si="209">SUM(CC66:CC70)</f>
        <v>0</v>
      </c>
      <c r="CD71" s="70">
        <f t="shared" si="209"/>
        <v>0</v>
      </c>
    </row>
    <row r="72" spans="1:82" x14ac:dyDescent="0.3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160"/>
      <c r="AW72" s="54"/>
      <c r="AX72" s="54"/>
      <c r="AY72" s="54"/>
      <c r="AZ72" s="54"/>
      <c r="BA72" s="54"/>
      <c r="BB72" s="54"/>
      <c r="BC72" s="54"/>
      <c r="BD72" s="54"/>
      <c r="BE72" s="54"/>
      <c r="BF72" s="196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3"/>
      <c r="BS72" s="54"/>
      <c r="BT72" s="54"/>
      <c r="BU72" s="268"/>
      <c r="BV72" s="54"/>
      <c r="BW72" s="54"/>
      <c r="BX72" s="54"/>
      <c r="BY72" s="54"/>
      <c r="BZ72" s="54"/>
      <c r="CA72" s="54"/>
      <c r="CB72" s="54"/>
      <c r="CC72" s="54"/>
      <c r="CD72" s="53"/>
    </row>
    <row r="73" spans="1:82" x14ac:dyDescent="0.3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240">
        <v>4510926</v>
      </c>
      <c r="AL73" s="240">
        <v>5191697</v>
      </c>
      <c r="AM73" s="240">
        <v>3879757</v>
      </c>
      <c r="AN73" s="246"/>
      <c r="AO73" s="246"/>
      <c r="AP73" s="246"/>
      <c r="AQ73" s="246"/>
      <c r="AR73" s="246"/>
      <c r="AS73" s="246"/>
      <c r="AT73" s="246"/>
      <c r="AU73" s="246"/>
      <c r="AV73" s="247"/>
      <c r="AW73" s="73">
        <f t="shared" ref="AW73:BF77" si="210">C73-O73</f>
        <v>635118</v>
      </c>
      <c r="AX73" s="73">
        <f t="shared" si="210"/>
        <v>170188</v>
      </c>
      <c r="AY73" s="61">
        <f t="shared" si="210"/>
        <v>-623315</v>
      </c>
      <c r="AZ73" s="73">
        <f t="shared" si="210"/>
        <v>51152</v>
      </c>
      <c r="BA73" s="61">
        <f t="shared" si="210"/>
        <v>-47345</v>
      </c>
      <c r="BB73" s="61">
        <f t="shared" si="210"/>
        <v>-12836</v>
      </c>
      <c r="BC73" s="61">
        <f t="shared" si="210"/>
        <v>6187</v>
      </c>
      <c r="BD73" s="61">
        <f t="shared" si="210"/>
        <v>-132812</v>
      </c>
      <c r="BE73" s="61">
        <f t="shared" si="210"/>
        <v>372643</v>
      </c>
      <c r="BF73" s="154">
        <f t="shared" si="210"/>
        <v>723749</v>
      </c>
      <c r="BG73" s="61">
        <f t="shared" ref="BG73:BP77" si="211">M73-Y73</f>
        <v>-198203</v>
      </c>
      <c r="BH73" s="61">
        <f t="shared" si="211"/>
        <v>-253907</v>
      </c>
      <c r="BI73" s="61">
        <f t="shared" si="211"/>
        <v>-542220</v>
      </c>
      <c r="BJ73" s="61">
        <f t="shared" si="211"/>
        <v>33426</v>
      </c>
      <c r="BK73" s="61">
        <f t="shared" si="211"/>
        <v>536320</v>
      </c>
      <c r="BL73" s="61">
        <f t="shared" si="211"/>
        <v>40708</v>
      </c>
      <c r="BM73" s="61">
        <f t="shared" si="211"/>
        <v>-3155</v>
      </c>
      <c r="BN73" s="61">
        <f t="shared" si="211"/>
        <v>-3315</v>
      </c>
      <c r="BO73" s="61">
        <f t="shared" si="211"/>
        <v>40214</v>
      </c>
      <c r="BP73" s="61">
        <f t="shared" si="211"/>
        <v>273094</v>
      </c>
      <c r="BQ73" s="61">
        <f t="shared" ref="BQ73:BQ77" si="212">W73-AI73</f>
        <v>232858</v>
      </c>
      <c r="BR73" s="60">
        <f t="shared" ref="BR73:BR77" si="213">X73-AJ73</f>
        <v>-391693</v>
      </c>
      <c r="BS73" s="61">
        <f t="shared" ref="BS73:BU77" si="214">Y73-AK73</f>
        <v>177071</v>
      </c>
      <c r="BT73" s="61">
        <f t="shared" si="214"/>
        <v>-426499</v>
      </c>
      <c r="BU73" s="270">
        <f t="shared" si="214"/>
        <v>90422</v>
      </c>
      <c r="BV73" s="61"/>
      <c r="BW73" s="61"/>
      <c r="BX73" s="61"/>
      <c r="BY73" s="61"/>
      <c r="BZ73" s="61"/>
      <c r="CA73" s="61"/>
      <c r="CB73" s="61"/>
      <c r="CC73" s="61"/>
      <c r="CD73" s="60"/>
    </row>
    <row r="74" spans="1:82" x14ac:dyDescent="0.3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240">
        <v>803133</v>
      </c>
      <c r="AL74" s="240">
        <v>983106</v>
      </c>
      <c r="AM74" s="240">
        <v>780812</v>
      </c>
      <c r="AN74" s="246"/>
      <c r="AO74" s="246"/>
      <c r="AP74" s="246"/>
      <c r="AQ74" s="246"/>
      <c r="AR74" s="246"/>
      <c r="AS74" s="246"/>
      <c r="AT74" s="246"/>
      <c r="AU74" s="246"/>
      <c r="AV74" s="247"/>
      <c r="AW74" s="73">
        <f t="shared" si="210"/>
        <v>228882</v>
      </c>
      <c r="AX74" s="73">
        <f t="shared" si="210"/>
        <v>140571</v>
      </c>
      <c r="AY74" s="61">
        <f t="shared" si="210"/>
        <v>-89369</v>
      </c>
      <c r="AZ74" s="73">
        <f t="shared" si="210"/>
        <v>36228</v>
      </c>
      <c r="BA74" s="61">
        <f t="shared" si="210"/>
        <v>2194</v>
      </c>
      <c r="BB74" s="61">
        <f t="shared" si="210"/>
        <v>6327</v>
      </c>
      <c r="BC74" s="61">
        <f t="shared" si="210"/>
        <v>-1094</v>
      </c>
      <c r="BD74" s="61">
        <f t="shared" si="210"/>
        <v>-37074</v>
      </c>
      <c r="BE74" s="61">
        <f t="shared" si="210"/>
        <v>41492</v>
      </c>
      <c r="BF74" s="154">
        <f t="shared" si="210"/>
        <v>117473</v>
      </c>
      <c r="BG74" s="61">
        <f t="shared" si="211"/>
        <v>-70815</v>
      </c>
      <c r="BH74" s="61">
        <f t="shared" si="211"/>
        <v>-55762</v>
      </c>
      <c r="BI74" s="61">
        <f t="shared" si="211"/>
        <v>-122666</v>
      </c>
      <c r="BJ74" s="61">
        <f t="shared" si="211"/>
        <v>-20108</v>
      </c>
      <c r="BK74" s="61">
        <f t="shared" si="211"/>
        <v>104852</v>
      </c>
      <c r="BL74" s="61">
        <f t="shared" si="211"/>
        <v>7135</v>
      </c>
      <c r="BM74" s="61">
        <f t="shared" si="211"/>
        <v>-5029</v>
      </c>
      <c r="BN74" s="61">
        <f t="shared" si="211"/>
        <v>-2035</v>
      </c>
      <c r="BO74" s="61">
        <f t="shared" si="211"/>
        <v>-5784</v>
      </c>
      <c r="BP74" s="61">
        <f t="shared" si="211"/>
        <v>39490</v>
      </c>
      <c r="BQ74" s="61">
        <f t="shared" si="212"/>
        <v>26284</v>
      </c>
      <c r="BR74" s="60">
        <f t="shared" si="213"/>
        <v>-84295</v>
      </c>
      <c r="BS74" s="61">
        <f t="shared" si="214"/>
        <v>46503</v>
      </c>
      <c r="BT74" s="61">
        <f t="shared" si="214"/>
        <v>-89798</v>
      </c>
      <c r="BU74" s="270">
        <f t="shared" si="214"/>
        <v>15088</v>
      </c>
      <c r="BV74" s="61"/>
      <c r="BW74" s="61"/>
      <c r="BX74" s="61"/>
      <c r="BY74" s="61"/>
      <c r="BZ74" s="61"/>
      <c r="CA74" s="61"/>
      <c r="CB74" s="61"/>
      <c r="CC74" s="61"/>
      <c r="CD74" s="60"/>
    </row>
    <row r="75" spans="1:82" x14ac:dyDescent="0.3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240">
        <v>1689444</v>
      </c>
      <c r="AL75" s="240">
        <v>1991759</v>
      </c>
      <c r="AM75" s="240">
        <v>1622369</v>
      </c>
      <c r="AN75" s="246"/>
      <c r="AO75" s="246"/>
      <c r="AP75" s="246"/>
      <c r="AQ75" s="246"/>
      <c r="AR75" s="246"/>
      <c r="AS75" s="246"/>
      <c r="AT75" s="246"/>
      <c r="AU75" s="246"/>
      <c r="AV75" s="247"/>
      <c r="AW75" s="73">
        <f t="shared" si="210"/>
        <v>299017</v>
      </c>
      <c r="AX75" s="73">
        <f t="shared" si="210"/>
        <v>178491</v>
      </c>
      <c r="AY75" s="61">
        <f t="shared" si="210"/>
        <v>-66592</v>
      </c>
      <c r="AZ75" s="73">
        <f t="shared" si="210"/>
        <v>100645</v>
      </c>
      <c r="BA75" s="61">
        <f t="shared" si="210"/>
        <v>30085</v>
      </c>
      <c r="BB75" s="61">
        <f t="shared" si="210"/>
        <v>41596</v>
      </c>
      <c r="BC75" s="61">
        <f t="shared" si="210"/>
        <v>31160</v>
      </c>
      <c r="BD75" s="61">
        <f t="shared" si="210"/>
        <v>6204</v>
      </c>
      <c r="BE75" s="61">
        <f t="shared" si="210"/>
        <v>163965</v>
      </c>
      <c r="BF75" s="154">
        <f t="shared" si="210"/>
        <v>363332</v>
      </c>
      <c r="BG75" s="61">
        <f t="shared" si="211"/>
        <v>-13064</v>
      </c>
      <c r="BH75" s="61">
        <f t="shared" si="211"/>
        <v>-373955</v>
      </c>
      <c r="BI75" s="61">
        <f t="shared" si="211"/>
        <v>23834</v>
      </c>
      <c r="BJ75" s="61">
        <f t="shared" si="211"/>
        <v>-52075</v>
      </c>
      <c r="BK75" s="61">
        <f t="shared" si="211"/>
        <v>113117</v>
      </c>
      <c r="BL75" s="61">
        <f t="shared" si="211"/>
        <v>-27897</v>
      </c>
      <c r="BM75" s="61">
        <f t="shared" si="211"/>
        <v>-27278</v>
      </c>
      <c r="BN75" s="61">
        <f t="shared" si="211"/>
        <v>-15239</v>
      </c>
      <c r="BO75" s="61">
        <f t="shared" si="211"/>
        <v>770</v>
      </c>
      <c r="BP75" s="61">
        <f t="shared" si="211"/>
        <v>56853</v>
      </c>
      <c r="BQ75" s="61">
        <f t="shared" si="212"/>
        <v>72231</v>
      </c>
      <c r="BR75" s="60">
        <f t="shared" si="213"/>
        <v>-186568</v>
      </c>
      <c r="BS75" s="61">
        <f t="shared" si="214"/>
        <v>94156</v>
      </c>
      <c r="BT75" s="61">
        <f t="shared" si="214"/>
        <v>134633</v>
      </c>
      <c r="BU75" s="270">
        <f t="shared" si="214"/>
        <v>-294534</v>
      </c>
      <c r="BV75" s="61"/>
      <c r="BW75" s="61"/>
      <c r="BX75" s="61"/>
      <c r="BY75" s="61"/>
      <c r="BZ75" s="61"/>
      <c r="CA75" s="61"/>
      <c r="CB75" s="61"/>
      <c r="CC75" s="61"/>
      <c r="CD75" s="60"/>
    </row>
    <row r="76" spans="1:82" x14ac:dyDescent="0.3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240">
        <v>1917090</v>
      </c>
      <c r="AL76" s="240">
        <v>1480513</v>
      </c>
      <c r="AM76" s="240">
        <v>2414687</v>
      </c>
      <c r="AN76" s="246"/>
      <c r="AO76" s="246"/>
      <c r="AP76" s="246"/>
      <c r="AQ76" s="246"/>
      <c r="AR76" s="246"/>
      <c r="AS76" s="246"/>
      <c r="AT76" s="246"/>
      <c r="AU76" s="246"/>
      <c r="AV76" s="247"/>
      <c r="AW76" s="73">
        <f t="shared" si="210"/>
        <v>296661</v>
      </c>
      <c r="AX76" s="73">
        <f t="shared" si="210"/>
        <v>90338</v>
      </c>
      <c r="AY76" s="61">
        <f t="shared" si="210"/>
        <v>15249</v>
      </c>
      <c r="AZ76" s="73">
        <f t="shared" si="210"/>
        <v>112199</v>
      </c>
      <c r="BA76" s="61">
        <f t="shared" si="210"/>
        <v>47869</v>
      </c>
      <c r="BB76" s="61">
        <f t="shared" si="210"/>
        <v>49121</v>
      </c>
      <c r="BC76" s="61">
        <f t="shared" si="210"/>
        <v>27525</v>
      </c>
      <c r="BD76" s="61">
        <f t="shared" si="210"/>
        <v>13303</v>
      </c>
      <c r="BE76" s="61">
        <f t="shared" si="210"/>
        <v>173994</v>
      </c>
      <c r="BF76" s="154">
        <f t="shared" si="210"/>
        <v>336808</v>
      </c>
      <c r="BG76" s="61">
        <f t="shared" si="211"/>
        <v>-73785</v>
      </c>
      <c r="BH76" s="61">
        <f t="shared" si="211"/>
        <v>-159882</v>
      </c>
      <c r="BI76" s="61">
        <f t="shared" si="211"/>
        <v>-222652</v>
      </c>
      <c r="BJ76" s="61">
        <f t="shared" si="211"/>
        <v>-17420</v>
      </c>
      <c r="BK76" s="61">
        <f t="shared" si="211"/>
        <v>69077</v>
      </c>
      <c r="BL76" s="61">
        <f t="shared" si="211"/>
        <v>-73234</v>
      </c>
      <c r="BM76" s="61">
        <f t="shared" si="211"/>
        <v>-45826</v>
      </c>
      <c r="BN76" s="61">
        <f t="shared" si="211"/>
        <v>-38965</v>
      </c>
      <c r="BO76" s="61">
        <f t="shared" si="211"/>
        <v>3796</v>
      </c>
      <c r="BP76" s="61">
        <f t="shared" si="211"/>
        <v>70791</v>
      </c>
      <c r="BQ76" s="61">
        <f t="shared" si="212"/>
        <v>167685</v>
      </c>
      <c r="BR76" s="60">
        <f t="shared" si="213"/>
        <v>-303284</v>
      </c>
      <c r="BS76" s="61">
        <f t="shared" si="214"/>
        <v>99013</v>
      </c>
      <c r="BT76" s="61">
        <f t="shared" si="214"/>
        <v>525231</v>
      </c>
      <c r="BU76" s="270">
        <f t="shared" si="214"/>
        <v>-709533</v>
      </c>
      <c r="BV76" s="61"/>
      <c r="BW76" s="61"/>
      <c r="BX76" s="61"/>
      <c r="BY76" s="61"/>
      <c r="BZ76" s="61"/>
      <c r="CA76" s="61"/>
      <c r="CB76" s="61"/>
      <c r="CC76" s="61"/>
      <c r="CD76" s="60"/>
    </row>
    <row r="77" spans="1:82" x14ac:dyDescent="0.3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240">
        <v>5117420</v>
      </c>
      <c r="AL77" s="240">
        <v>4377407</v>
      </c>
      <c r="AM77" s="240">
        <v>5063684</v>
      </c>
      <c r="AN77" s="246"/>
      <c r="AO77" s="246"/>
      <c r="AP77" s="246"/>
      <c r="AQ77" s="246"/>
      <c r="AR77" s="246"/>
      <c r="AS77" s="246"/>
      <c r="AT77" s="246"/>
      <c r="AU77" s="246"/>
      <c r="AV77" s="247"/>
      <c r="AW77" s="73">
        <f t="shared" si="210"/>
        <v>588075</v>
      </c>
      <c r="AX77" s="73">
        <f t="shared" si="210"/>
        <v>390535</v>
      </c>
      <c r="AY77" s="61">
        <f t="shared" si="210"/>
        <v>-64842</v>
      </c>
      <c r="AZ77" s="73">
        <f t="shared" si="210"/>
        <v>884890</v>
      </c>
      <c r="BA77" s="61">
        <f t="shared" si="210"/>
        <v>325964</v>
      </c>
      <c r="BB77" s="61">
        <f t="shared" si="210"/>
        <v>112588.20000000019</v>
      </c>
      <c r="BC77" s="61">
        <f t="shared" si="210"/>
        <v>113519.79999999981</v>
      </c>
      <c r="BD77" s="61">
        <f t="shared" si="210"/>
        <v>4881</v>
      </c>
      <c r="BE77" s="61">
        <f t="shared" si="210"/>
        <v>244576.90000000037</v>
      </c>
      <c r="BF77" s="154">
        <f t="shared" si="210"/>
        <v>342958</v>
      </c>
      <c r="BG77" s="61">
        <f t="shared" si="211"/>
        <v>8531</v>
      </c>
      <c r="BH77" s="61">
        <f t="shared" si="211"/>
        <v>-14072</v>
      </c>
      <c r="BI77" s="61">
        <f t="shared" si="211"/>
        <v>-394236</v>
      </c>
      <c r="BJ77" s="61">
        <f t="shared" si="211"/>
        <v>-134026</v>
      </c>
      <c r="BK77" s="61">
        <f t="shared" si="211"/>
        <v>43559</v>
      </c>
      <c r="BL77" s="61">
        <f t="shared" si="211"/>
        <v>-860876</v>
      </c>
      <c r="BM77" s="61">
        <f t="shared" si="211"/>
        <v>-100115</v>
      </c>
      <c r="BN77" s="61">
        <f t="shared" si="211"/>
        <v>-138486.20000000019</v>
      </c>
      <c r="BO77" s="61">
        <f t="shared" si="211"/>
        <v>-280157.79999999981</v>
      </c>
      <c r="BP77" s="61">
        <f t="shared" si="211"/>
        <v>278873</v>
      </c>
      <c r="BQ77" s="61">
        <f t="shared" si="212"/>
        <v>-61641.900000000373</v>
      </c>
      <c r="BR77" s="60">
        <f t="shared" si="213"/>
        <v>-236834</v>
      </c>
      <c r="BS77" s="61">
        <f t="shared" si="214"/>
        <v>136460</v>
      </c>
      <c r="BT77" s="61">
        <f t="shared" si="214"/>
        <v>612267</v>
      </c>
      <c r="BU77" s="270">
        <f t="shared" si="214"/>
        <v>80034</v>
      </c>
      <c r="BV77" s="61"/>
      <c r="BW77" s="61"/>
      <c r="BX77" s="61"/>
      <c r="BY77" s="61"/>
      <c r="BZ77" s="61"/>
      <c r="CA77" s="61"/>
      <c r="CB77" s="61"/>
      <c r="CC77" s="61"/>
      <c r="CD77" s="60"/>
    </row>
    <row r="78" spans="1:82" x14ac:dyDescent="0.3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C78" si="215">SUM(E73:E77)</f>
        <v>7003140</v>
      </c>
      <c r="F78" s="73">
        <f t="shared" si="215"/>
        <v>4938228</v>
      </c>
      <c r="G78" s="73">
        <f t="shared" si="215"/>
        <v>4264124</v>
      </c>
      <c r="H78" s="73">
        <f t="shared" si="215"/>
        <v>4095813</v>
      </c>
      <c r="I78" s="73">
        <f t="shared" si="215"/>
        <v>4267224</v>
      </c>
      <c r="J78" s="73">
        <f t="shared" si="215"/>
        <v>5675239</v>
      </c>
      <c r="K78" s="73">
        <f t="shared" si="215"/>
        <v>9400296</v>
      </c>
      <c r="L78" s="73">
        <f t="shared" si="215"/>
        <v>12633235</v>
      </c>
      <c r="M78" s="73">
        <f t="shared" si="215"/>
        <v>14243880</v>
      </c>
      <c r="N78" s="150">
        <f t="shared" ref="N78" si="216">SUM(N73:N77)</f>
        <v>13922738</v>
      </c>
      <c r="O78" s="73">
        <f t="shared" ref="O78" si="217">SUM(O73:O77)</f>
        <v>11684846</v>
      </c>
      <c r="P78" s="73">
        <f t="shared" si="215"/>
        <v>9596695</v>
      </c>
      <c r="Q78" s="73">
        <f t="shared" si="215"/>
        <v>7832009</v>
      </c>
      <c r="R78" s="73">
        <f t="shared" si="215"/>
        <v>3753114</v>
      </c>
      <c r="S78" s="73">
        <f t="shared" si="215"/>
        <v>3905357</v>
      </c>
      <c r="T78" s="73">
        <f t="shared" si="215"/>
        <v>3899016.8</v>
      </c>
      <c r="U78" s="73">
        <f t="shared" si="215"/>
        <v>4089926.2</v>
      </c>
      <c r="V78" s="73">
        <f t="shared" ref="V78" si="218">SUM(V73:V77)</f>
        <v>5820737</v>
      </c>
      <c r="W78" s="73">
        <f t="shared" ref="W78:X78" si="219">SUM(W73:W77)</f>
        <v>8403625.0999999996</v>
      </c>
      <c r="X78" s="161">
        <f t="shared" si="219"/>
        <v>10748915</v>
      </c>
      <c r="Y78" s="73">
        <f t="shared" ref="Y78:AB78" si="220">SUM(Y73:Y77)</f>
        <v>14591216</v>
      </c>
      <c r="Z78" s="73">
        <f t="shared" si="220"/>
        <v>14780316</v>
      </c>
      <c r="AA78" s="73">
        <f t="shared" si="220"/>
        <v>12942786</v>
      </c>
      <c r="AB78" s="73">
        <f t="shared" si="220"/>
        <v>9786898</v>
      </c>
      <c r="AC78" s="73">
        <f t="shared" ref="AC78" si="221">SUM(AC73:AC77)</f>
        <v>6965084</v>
      </c>
      <c r="AD78" s="73">
        <f t="shared" ref="AD78:AF78" si="222">SUM(AD73:AD77)</f>
        <v>4667278</v>
      </c>
      <c r="AE78" s="73">
        <f t="shared" si="222"/>
        <v>4086760</v>
      </c>
      <c r="AF78" s="73">
        <f t="shared" si="222"/>
        <v>4097057</v>
      </c>
      <c r="AG78" s="73">
        <f t="shared" ref="AG78:AI78" si="223">SUM(AG73:AG77)</f>
        <v>4331088</v>
      </c>
      <c r="AH78" s="73">
        <f t="shared" si="223"/>
        <v>5101636</v>
      </c>
      <c r="AI78" s="73">
        <f t="shared" si="223"/>
        <v>7966209</v>
      </c>
      <c r="AJ78" s="161">
        <f t="shared" ref="AJ78:AU78" si="224">SUM(AJ73:AJ77)</f>
        <v>11951589</v>
      </c>
      <c r="AK78" s="73">
        <f t="shared" si="224"/>
        <v>14038013</v>
      </c>
      <c r="AL78" s="73">
        <f t="shared" si="224"/>
        <v>14024482</v>
      </c>
      <c r="AM78" s="73">
        <f t="shared" si="224"/>
        <v>13761309</v>
      </c>
      <c r="AN78" s="73">
        <f t="shared" si="224"/>
        <v>0</v>
      </c>
      <c r="AO78" s="73">
        <f t="shared" si="224"/>
        <v>0</v>
      </c>
      <c r="AP78" s="73">
        <f t="shared" si="224"/>
        <v>0</v>
      </c>
      <c r="AQ78" s="73">
        <f t="shared" si="224"/>
        <v>0</v>
      </c>
      <c r="AR78" s="73">
        <f t="shared" si="224"/>
        <v>0</v>
      </c>
      <c r="AS78" s="73">
        <f t="shared" si="224"/>
        <v>0</v>
      </c>
      <c r="AT78" s="73">
        <f t="shared" si="224"/>
        <v>0</v>
      </c>
      <c r="AU78" s="73">
        <f t="shared" si="224"/>
        <v>0</v>
      </c>
      <c r="AV78" s="161">
        <f t="shared" ref="AV78" si="225">SUM(AV73:AV77)</f>
        <v>0</v>
      </c>
      <c r="AW78" s="73">
        <f t="shared" si="215"/>
        <v>2047753</v>
      </c>
      <c r="AX78" s="73">
        <f t="shared" si="215"/>
        <v>970123</v>
      </c>
      <c r="AY78" s="61">
        <f t="shared" si="215"/>
        <v>-828869</v>
      </c>
      <c r="AZ78" s="73">
        <f t="shared" si="215"/>
        <v>1185114</v>
      </c>
      <c r="BA78" s="61">
        <f t="shared" si="215"/>
        <v>358767</v>
      </c>
      <c r="BB78" s="61">
        <f t="shared" si="215"/>
        <v>196796.20000000019</v>
      </c>
      <c r="BC78" s="61">
        <f t="shared" si="215"/>
        <v>177297.79999999981</v>
      </c>
      <c r="BD78" s="61">
        <f t="shared" ref="BD78:BE78" si="226">SUM(BD73:BD77)</f>
        <v>-145498</v>
      </c>
      <c r="BE78" s="61">
        <f t="shared" si="226"/>
        <v>996670.90000000037</v>
      </c>
      <c r="BF78" s="154">
        <f t="shared" ref="BF78:BG78" si="227">SUM(BF73:BF77)</f>
        <v>1884320</v>
      </c>
      <c r="BG78" s="61">
        <f t="shared" si="227"/>
        <v>-347336</v>
      </c>
      <c r="BH78" s="61">
        <f t="shared" ref="BH78:BI78" si="228">SUM(BH73:BH77)</f>
        <v>-857578</v>
      </c>
      <c r="BI78" s="61">
        <f t="shared" si="228"/>
        <v>-1257940</v>
      </c>
      <c r="BJ78" s="61">
        <f t="shared" ref="BJ78:BK78" si="229">SUM(BJ73:BJ77)</f>
        <v>-190203</v>
      </c>
      <c r="BK78" s="61">
        <f t="shared" si="229"/>
        <v>866925</v>
      </c>
      <c r="BL78" s="61">
        <f t="shared" ref="BL78:BM78" si="230">SUM(BL73:BL77)</f>
        <v>-914164</v>
      </c>
      <c r="BM78" s="61">
        <f t="shared" si="230"/>
        <v>-181403</v>
      </c>
      <c r="BN78" s="61">
        <f t="shared" ref="BN78:BO78" si="231">SUM(BN73:BN77)</f>
        <v>-198040.20000000019</v>
      </c>
      <c r="BO78" s="61">
        <f t="shared" si="231"/>
        <v>-241161.79999999981</v>
      </c>
      <c r="BP78" s="61">
        <f t="shared" ref="BP78" si="232">SUM(BP73:BP77)</f>
        <v>719101</v>
      </c>
      <c r="BQ78" s="61">
        <f t="shared" ref="BQ78:CB78" si="233">SUM(BQ73:BQ77)</f>
        <v>437416.09999999963</v>
      </c>
      <c r="BR78" s="60">
        <f t="shared" si="233"/>
        <v>-1202674</v>
      </c>
      <c r="BS78" s="61">
        <f t="shared" si="233"/>
        <v>553203</v>
      </c>
      <c r="BT78" s="61">
        <f t="shared" ref="BT78:BU78" si="234">SUM(BT73:BT77)</f>
        <v>755834</v>
      </c>
      <c r="BU78" s="270">
        <f t="shared" si="234"/>
        <v>-818523</v>
      </c>
      <c r="BV78" s="61">
        <f t="shared" si="233"/>
        <v>0</v>
      </c>
      <c r="BW78" s="61">
        <f t="shared" si="233"/>
        <v>0</v>
      </c>
      <c r="BX78" s="61">
        <f t="shared" si="233"/>
        <v>0</v>
      </c>
      <c r="BY78" s="61">
        <f t="shared" si="233"/>
        <v>0</v>
      </c>
      <c r="BZ78" s="61">
        <f t="shared" si="233"/>
        <v>0</v>
      </c>
      <c r="CA78" s="61">
        <f t="shared" si="233"/>
        <v>0</v>
      </c>
      <c r="CB78" s="61">
        <f t="shared" si="233"/>
        <v>0</v>
      </c>
      <c r="CC78" s="61">
        <f t="shared" ref="CC78:CD78" si="235">SUM(CC73:CC77)</f>
        <v>0</v>
      </c>
      <c r="CD78" s="60">
        <f t="shared" si="235"/>
        <v>0</v>
      </c>
    </row>
    <row r="79" spans="1:82" x14ac:dyDescent="0.3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162"/>
      <c r="AW79" s="75"/>
      <c r="AX79" s="75"/>
      <c r="AY79" s="75"/>
      <c r="AZ79" s="75"/>
      <c r="BA79" s="75"/>
      <c r="BB79" s="75"/>
      <c r="BC79" s="75"/>
      <c r="BD79" s="75"/>
      <c r="BE79" s="75"/>
      <c r="BF79" s="230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4"/>
      <c r="BS79" s="75"/>
      <c r="BT79" s="75"/>
      <c r="BU79" s="276"/>
      <c r="BV79" s="75"/>
      <c r="BW79" s="75"/>
      <c r="BX79" s="75"/>
      <c r="BY79" s="75"/>
      <c r="BZ79" s="75"/>
      <c r="CA79" s="75"/>
      <c r="CB79" s="75"/>
      <c r="CC79" s="75"/>
      <c r="CD79" s="74"/>
    </row>
    <row r="80" spans="1:82" x14ac:dyDescent="0.3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265">
        <v>7832813.5</v>
      </c>
      <c r="AL80" s="265">
        <v>8956275.5099999998</v>
      </c>
      <c r="AM80" s="265">
        <v>6775852.54</v>
      </c>
      <c r="AN80" s="246"/>
      <c r="AO80" s="246"/>
      <c r="AP80" s="246"/>
      <c r="AQ80" s="246"/>
      <c r="AR80" s="246"/>
      <c r="AS80" s="246"/>
      <c r="AT80" s="246"/>
      <c r="AU80" s="246"/>
      <c r="AV80" s="247"/>
      <c r="AW80" s="69">
        <f t="shared" ref="AW80:BF84" si="236">C80-O80</f>
        <v>1177478.2100000018</v>
      </c>
      <c r="AX80" s="69">
        <f t="shared" si="236"/>
        <v>480703.56000000052</v>
      </c>
      <c r="AY80" s="69">
        <f t="shared" si="236"/>
        <v>-571193.22000000067</v>
      </c>
      <c r="AZ80" s="69">
        <f t="shared" si="236"/>
        <v>111206.23000000021</v>
      </c>
      <c r="BA80" s="69">
        <f t="shared" si="236"/>
        <v>-35362.009999999893</v>
      </c>
      <c r="BB80" s="69">
        <f t="shared" si="236"/>
        <v>-1076.859999999986</v>
      </c>
      <c r="BC80" s="69">
        <f t="shared" si="236"/>
        <v>2756.0900000000838</v>
      </c>
      <c r="BD80" s="69">
        <f t="shared" si="236"/>
        <v>-185950.58999999962</v>
      </c>
      <c r="BE80" s="69">
        <f t="shared" si="236"/>
        <v>248595.61000000034</v>
      </c>
      <c r="BF80" s="217">
        <f t="shared" si="236"/>
        <v>690445.58000000287</v>
      </c>
      <c r="BG80" s="69">
        <f t="shared" ref="BG80:BP84" si="237">M80-Y80</f>
        <v>-442746.26000000071</v>
      </c>
      <c r="BH80" s="69">
        <f t="shared" si="237"/>
        <v>-548004.31000000145</v>
      </c>
      <c r="BI80" s="69">
        <f t="shared" si="237"/>
        <v>-1040792.9700000007</v>
      </c>
      <c r="BJ80" s="69">
        <f t="shared" si="237"/>
        <v>-197007.14999999944</v>
      </c>
      <c r="BK80" s="69">
        <f t="shared" si="237"/>
        <v>443528.09000000032</v>
      </c>
      <c r="BL80" s="69">
        <f t="shared" si="237"/>
        <v>-86196.240000000224</v>
      </c>
      <c r="BM80" s="69">
        <f t="shared" si="237"/>
        <v>-107756.51000000013</v>
      </c>
      <c r="BN80" s="69">
        <f t="shared" si="237"/>
        <v>-93588.84999999986</v>
      </c>
      <c r="BO80" s="69">
        <f t="shared" si="237"/>
        <v>-90706.439999999944</v>
      </c>
      <c r="BP80" s="69">
        <f t="shared" si="237"/>
        <v>19023.669999999925</v>
      </c>
      <c r="BQ80" s="69">
        <f t="shared" ref="BQ80:BQ84" si="238">W80-AI80</f>
        <v>-278369.18000000017</v>
      </c>
      <c r="BR80" s="68">
        <f t="shared" ref="BR80:BR84" si="239">X80-AJ80</f>
        <v>-1352030.62</v>
      </c>
      <c r="BS80" s="69">
        <f t="shared" ref="BS80:BU84" si="240">Y80-AK80</f>
        <v>-915296.80999999959</v>
      </c>
      <c r="BT80" s="69">
        <f t="shared" si="240"/>
        <v>-2065070.1799999988</v>
      </c>
      <c r="BU80" s="273">
        <f t="shared" si="240"/>
        <v>-978496.43999999948</v>
      </c>
      <c r="BV80" s="69"/>
      <c r="BW80" s="69"/>
      <c r="BX80" s="69"/>
      <c r="BY80" s="69"/>
      <c r="BZ80" s="69"/>
      <c r="CA80" s="69"/>
      <c r="CB80" s="69"/>
      <c r="CC80" s="69"/>
      <c r="CD80" s="68"/>
    </row>
    <row r="81" spans="1:82" x14ac:dyDescent="0.3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265">
        <v>1055269.57</v>
      </c>
      <c r="AL81" s="265">
        <v>1281696.4000000001</v>
      </c>
      <c r="AM81" s="265">
        <v>1031961.9099999999</v>
      </c>
      <c r="AN81" s="246"/>
      <c r="AO81" s="246"/>
      <c r="AP81" s="246"/>
      <c r="AQ81" s="246"/>
      <c r="AR81" s="246"/>
      <c r="AS81" s="246"/>
      <c r="AT81" s="246"/>
      <c r="AU81" s="246"/>
      <c r="AV81" s="247"/>
      <c r="AW81" s="69">
        <f t="shared" si="236"/>
        <v>292130.37999999989</v>
      </c>
      <c r="AX81" s="69">
        <f t="shared" si="236"/>
        <v>192273.95999999985</v>
      </c>
      <c r="AY81" s="69">
        <f t="shared" si="236"/>
        <v>-42533.499999999942</v>
      </c>
      <c r="AZ81" s="69">
        <f t="shared" si="236"/>
        <v>45871.549999999988</v>
      </c>
      <c r="BA81" s="69">
        <f t="shared" si="236"/>
        <v>9641.0900000000256</v>
      </c>
      <c r="BB81" s="69">
        <f t="shared" si="236"/>
        <v>11486.930000000022</v>
      </c>
      <c r="BC81" s="69">
        <f t="shared" si="236"/>
        <v>-5270.6100000000151</v>
      </c>
      <c r="BD81" s="69">
        <f t="shared" si="236"/>
        <v>-38743.909999999974</v>
      </c>
      <c r="BE81" s="69">
        <f t="shared" si="236"/>
        <v>8741.890000000014</v>
      </c>
      <c r="BF81" s="217">
        <f t="shared" si="236"/>
        <v>77505.160000000265</v>
      </c>
      <c r="BG81" s="69">
        <f t="shared" si="237"/>
        <v>-100990.83999999985</v>
      </c>
      <c r="BH81" s="69">
        <f t="shared" si="237"/>
        <v>-87129.579999999842</v>
      </c>
      <c r="BI81" s="69">
        <f t="shared" si="237"/>
        <v>-174087.26</v>
      </c>
      <c r="BJ81" s="69">
        <f t="shared" si="237"/>
        <v>-59316.560000000056</v>
      </c>
      <c r="BK81" s="69">
        <f t="shared" si="237"/>
        <v>62999.389999999956</v>
      </c>
      <c r="BL81" s="69">
        <f t="shared" si="237"/>
        <v>-16061.289999999979</v>
      </c>
      <c r="BM81" s="69">
        <f t="shared" si="237"/>
        <v>-21302.48000000001</v>
      </c>
      <c r="BN81" s="69">
        <f t="shared" si="237"/>
        <v>-15865.150000000023</v>
      </c>
      <c r="BO81" s="69">
        <f t="shared" si="237"/>
        <v>-26916.309999999969</v>
      </c>
      <c r="BP81" s="69">
        <f t="shared" si="237"/>
        <v>-8577.1100000000442</v>
      </c>
      <c r="BQ81" s="69">
        <f t="shared" si="238"/>
        <v>-56601.660000000033</v>
      </c>
      <c r="BR81" s="68">
        <f t="shared" si="239"/>
        <v>-197694.34000000008</v>
      </c>
      <c r="BS81" s="69">
        <f t="shared" si="240"/>
        <v>-106853.87000000011</v>
      </c>
      <c r="BT81" s="69">
        <f t="shared" si="240"/>
        <v>-303380.77000000014</v>
      </c>
      <c r="BU81" s="273">
        <f t="shared" si="240"/>
        <v>-153510.81999999983</v>
      </c>
      <c r="BV81" s="69"/>
      <c r="BW81" s="69"/>
      <c r="BX81" s="69"/>
      <c r="BY81" s="69"/>
      <c r="BZ81" s="69"/>
      <c r="CA81" s="69"/>
      <c r="CB81" s="69"/>
      <c r="CC81" s="69"/>
      <c r="CD81" s="68"/>
    </row>
    <row r="82" spans="1:82" x14ac:dyDescent="0.3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265">
        <v>2273413.2600000002</v>
      </c>
      <c r="AL82" s="265">
        <v>2682813.2199999997</v>
      </c>
      <c r="AM82" s="265">
        <v>2180065.4000000004</v>
      </c>
      <c r="AN82" s="246"/>
      <c r="AO82" s="246"/>
      <c r="AP82" s="246"/>
      <c r="AQ82" s="246"/>
      <c r="AR82" s="246"/>
      <c r="AS82" s="246"/>
      <c r="AT82" s="246"/>
      <c r="AU82" s="246"/>
      <c r="AV82" s="247"/>
      <c r="AW82" s="69">
        <f t="shared" si="236"/>
        <v>521628.53</v>
      </c>
      <c r="AX82" s="69">
        <f t="shared" si="236"/>
        <v>327807.24</v>
      </c>
      <c r="AY82" s="69">
        <f t="shared" si="236"/>
        <v>11874.309999999939</v>
      </c>
      <c r="AZ82" s="69">
        <f t="shared" si="236"/>
        <v>118511.75</v>
      </c>
      <c r="BA82" s="69">
        <f t="shared" si="236"/>
        <v>42766.510000000009</v>
      </c>
      <c r="BB82" s="69">
        <f t="shared" si="236"/>
        <v>51320.050000000017</v>
      </c>
      <c r="BC82" s="69">
        <f t="shared" si="236"/>
        <v>32812.48000000004</v>
      </c>
      <c r="BD82" s="69">
        <f t="shared" si="236"/>
        <v>-2666.5</v>
      </c>
      <c r="BE82" s="69">
        <f t="shared" si="236"/>
        <v>118376.79999999993</v>
      </c>
      <c r="BF82" s="217">
        <f t="shared" si="236"/>
        <v>333152.96999999997</v>
      </c>
      <c r="BG82" s="69">
        <f t="shared" si="237"/>
        <v>-35332.970000000438</v>
      </c>
      <c r="BH82" s="69">
        <f t="shared" si="237"/>
        <v>-473658.24999999977</v>
      </c>
      <c r="BI82" s="69">
        <f t="shared" si="237"/>
        <v>-21501.899999999907</v>
      </c>
      <c r="BJ82" s="69">
        <f t="shared" si="237"/>
        <v>-107487.73999999976</v>
      </c>
      <c r="BK82" s="69">
        <f t="shared" si="237"/>
        <v>72940.610000000102</v>
      </c>
      <c r="BL82" s="69">
        <f t="shared" si="237"/>
        <v>-55623.51999999996</v>
      </c>
      <c r="BM82" s="69">
        <f t="shared" si="237"/>
        <v>-54541.060000000027</v>
      </c>
      <c r="BN82" s="69">
        <f t="shared" si="237"/>
        <v>-40924.799999999988</v>
      </c>
      <c r="BO82" s="69">
        <f t="shared" si="237"/>
        <v>-44551.26999999996</v>
      </c>
      <c r="BP82" s="69">
        <f t="shared" si="237"/>
        <v>-31215.799999999988</v>
      </c>
      <c r="BQ82" s="69">
        <f t="shared" si="238"/>
        <v>-74752.130000000121</v>
      </c>
      <c r="BR82" s="68">
        <f t="shared" si="239"/>
        <v>-433242.58000000031</v>
      </c>
      <c r="BS82" s="69">
        <f t="shared" si="240"/>
        <v>-225477.8899999999</v>
      </c>
      <c r="BT82" s="69">
        <f t="shared" si="240"/>
        <v>-262866.50999999978</v>
      </c>
      <c r="BU82" s="273">
        <f t="shared" si="240"/>
        <v>-695739.22000000044</v>
      </c>
      <c r="BV82" s="69"/>
      <c r="BW82" s="69"/>
      <c r="BX82" s="69"/>
      <c r="BY82" s="69"/>
      <c r="BZ82" s="69"/>
      <c r="CA82" s="69"/>
      <c r="CB82" s="69"/>
      <c r="CC82" s="69"/>
      <c r="CD82" s="68"/>
    </row>
    <row r="83" spans="1:82" x14ac:dyDescent="0.3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265">
        <v>1635306.83</v>
      </c>
      <c r="AL83" s="265">
        <v>1382433.61</v>
      </c>
      <c r="AM83" s="265">
        <v>1959020.01</v>
      </c>
      <c r="AN83" s="246"/>
      <c r="AO83" s="246"/>
      <c r="AP83" s="246"/>
      <c r="AQ83" s="246"/>
      <c r="AR83" s="246"/>
      <c r="AS83" s="246"/>
      <c r="AT83" s="246"/>
      <c r="AU83" s="246"/>
      <c r="AV83" s="247"/>
      <c r="AW83" s="69">
        <f t="shared" si="236"/>
        <v>353419.30999999982</v>
      </c>
      <c r="AX83" s="69">
        <f t="shared" si="236"/>
        <v>173004.98999999987</v>
      </c>
      <c r="AY83" s="69">
        <f t="shared" si="236"/>
        <v>61698.509999999951</v>
      </c>
      <c r="AZ83" s="69">
        <f t="shared" si="236"/>
        <v>90038.040000000037</v>
      </c>
      <c r="BA83" s="69">
        <f t="shared" si="236"/>
        <v>43337.590000000026</v>
      </c>
      <c r="BB83" s="69">
        <f t="shared" si="236"/>
        <v>40666.589999999997</v>
      </c>
      <c r="BC83" s="69">
        <f t="shared" si="236"/>
        <v>18513.739999999991</v>
      </c>
      <c r="BD83" s="69">
        <f t="shared" si="236"/>
        <v>-5779.2200000000303</v>
      </c>
      <c r="BE83" s="69">
        <f t="shared" si="236"/>
        <v>85091.889999999898</v>
      </c>
      <c r="BF83" s="217">
        <f t="shared" si="236"/>
        <v>197902.88000000012</v>
      </c>
      <c r="BG83" s="69">
        <f t="shared" si="237"/>
        <v>-53750.880000000121</v>
      </c>
      <c r="BH83" s="69">
        <f t="shared" si="237"/>
        <v>-150405.47999999975</v>
      </c>
      <c r="BI83" s="69">
        <f t="shared" si="237"/>
        <v>-208328.43999999994</v>
      </c>
      <c r="BJ83" s="69">
        <f t="shared" si="237"/>
        <v>-71662.909999999916</v>
      </c>
      <c r="BK83" s="69">
        <f t="shared" si="237"/>
        <v>10495.399999999965</v>
      </c>
      <c r="BL83" s="69">
        <f t="shared" si="237"/>
        <v>-68746.500000000058</v>
      </c>
      <c r="BM83" s="69">
        <f t="shared" si="237"/>
        <v>-52741.310000000027</v>
      </c>
      <c r="BN83" s="69">
        <f t="shared" si="237"/>
        <v>-46478.700000000012</v>
      </c>
      <c r="BO83" s="69">
        <f t="shared" si="237"/>
        <v>-38241.99000000002</v>
      </c>
      <c r="BP83" s="69">
        <f t="shared" si="237"/>
        <v>-37065.629999999946</v>
      </c>
      <c r="BQ83" s="69">
        <f t="shared" si="238"/>
        <v>12654.480000000098</v>
      </c>
      <c r="BR83" s="68">
        <f t="shared" si="239"/>
        <v>-412485.66999999993</v>
      </c>
      <c r="BS83" s="69">
        <f t="shared" si="240"/>
        <v>-166079.84000000008</v>
      </c>
      <c r="BT83" s="69">
        <f t="shared" si="240"/>
        <v>68404.619999999879</v>
      </c>
      <c r="BU83" s="273">
        <f t="shared" si="240"/>
        <v>-729698.55</v>
      </c>
      <c r="BV83" s="69"/>
      <c r="BW83" s="69"/>
      <c r="BX83" s="69"/>
      <c r="BY83" s="69"/>
      <c r="BZ83" s="69"/>
      <c r="CA83" s="69"/>
      <c r="CB83" s="69"/>
      <c r="CC83" s="69"/>
      <c r="CD83" s="68"/>
    </row>
    <row r="84" spans="1:82" x14ac:dyDescent="0.3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265">
        <v>1497601.98</v>
      </c>
      <c r="AL84" s="265">
        <v>1456566.78</v>
      </c>
      <c r="AM84" s="265">
        <v>1775808.9200000002</v>
      </c>
      <c r="AN84" s="246"/>
      <c r="AO84" s="246"/>
      <c r="AP84" s="246"/>
      <c r="AQ84" s="246"/>
      <c r="AR84" s="246"/>
      <c r="AS84" s="246"/>
      <c r="AT84" s="246"/>
      <c r="AU84" s="246"/>
      <c r="AV84" s="247"/>
      <c r="AW84" s="69">
        <f t="shared" si="236"/>
        <v>466478.3899999999</v>
      </c>
      <c r="AX84" s="69">
        <f t="shared" si="236"/>
        <v>154955.87000000011</v>
      </c>
      <c r="AY84" s="69">
        <f t="shared" si="236"/>
        <v>-11706.119999999995</v>
      </c>
      <c r="AZ84" s="69">
        <f t="shared" si="236"/>
        <v>150344.51</v>
      </c>
      <c r="BA84" s="69">
        <f t="shared" si="236"/>
        <v>30150.060000000056</v>
      </c>
      <c r="BB84" s="69">
        <f t="shared" si="236"/>
        <v>-7220.609999999986</v>
      </c>
      <c r="BC84" s="69">
        <f t="shared" si="236"/>
        <v>-994.73000000009779</v>
      </c>
      <c r="BD84" s="69">
        <f t="shared" si="236"/>
        <v>-75904.290000000037</v>
      </c>
      <c r="BE84" s="69">
        <f t="shared" si="236"/>
        <v>23930.090000000084</v>
      </c>
      <c r="BF84" s="217">
        <f t="shared" si="236"/>
        <v>104819.54000000004</v>
      </c>
      <c r="BG84" s="69">
        <f t="shared" si="237"/>
        <v>-44907.149999999674</v>
      </c>
      <c r="BH84" s="69">
        <f t="shared" si="237"/>
        <v>-70261.669999999693</v>
      </c>
      <c r="BI84" s="69">
        <f t="shared" si="237"/>
        <v>-133910.3899999999</v>
      </c>
      <c r="BJ84" s="69">
        <f t="shared" si="237"/>
        <v>-158247.76000000024</v>
      </c>
      <c r="BK84" s="69">
        <f t="shared" si="237"/>
        <v>5496.5100000000093</v>
      </c>
      <c r="BL84" s="69">
        <f t="shared" si="237"/>
        <v>-135589.67000000004</v>
      </c>
      <c r="BM84" s="69">
        <f t="shared" si="237"/>
        <v>-64184.190000000061</v>
      </c>
      <c r="BN84" s="69">
        <f t="shared" si="237"/>
        <v>-25080.580000000075</v>
      </c>
      <c r="BO84" s="69">
        <f t="shared" si="237"/>
        <v>-28596.790000000037</v>
      </c>
      <c r="BP84" s="69">
        <f t="shared" si="237"/>
        <v>30414.75</v>
      </c>
      <c r="BQ84" s="69">
        <f t="shared" si="238"/>
        <v>10854.090000000084</v>
      </c>
      <c r="BR84" s="68">
        <f t="shared" si="239"/>
        <v>-125039.40999999992</v>
      </c>
      <c r="BS84" s="69">
        <f t="shared" si="240"/>
        <v>42324.679999999935</v>
      </c>
      <c r="BT84" s="69">
        <f t="shared" si="240"/>
        <v>9813.0399999998044</v>
      </c>
      <c r="BU84" s="273">
        <f t="shared" si="240"/>
        <v>-388690.59000000008</v>
      </c>
      <c r="BV84" s="69"/>
      <c r="BW84" s="69"/>
      <c r="BX84" s="69"/>
      <c r="BY84" s="69"/>
      <c r="BZ84" s="69"/>
      <c r="CA84" s="69"/>
      <c r="CB84" s="69"/>
      <c r="CC84" s="69"/>
      <c r="CD84" s="68"/>
    </row>
    <row r="85" spans="1:82" x14ac:dyDescent="0.3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C85" si="241">SUM(E80:E84)</f>
        <v>5031671.87</v>
      </c>
      <c r="F85" s="78">
        <f t="shared" si="241"/>
        <v>3007348.08</v>
      </c>
      <c r="G85" s="78">
        <f t="shared" si="241"/>
        <v>2212385.88</v>
      </c>
      <c r="H85" s="78">
        <f t="shared" si="241"/>
        <v>2120079</v>
      </c>
      <c r="I85" s="78">
        <f t="shared" si="241"/>
        <v>2268240.35</v>
      </c>
      <c r="J85" s="78">
        <f t="shared" si="241"/>
        <v>2803822.3500000006</v>
      </c>
      <c r="K85" s="78">
        <f t="shared" si="241"/>
        <v>6128617.5800000001</v>
      </c>
      <c r="L85" s="78">
        <f t="shared" si="241"/>
        <v>10182385.310000002</v>
      </c>
      <c r="M85" s="78">
        <f t="shared" si="241"/>
        <v>12245293.309999999</v>
      </c>
      <c r="N85" s="88">
        <f t="shared" ref="N85" si="242">SUM(N80:N84)</f>
        <v>11877226.43</v>
      </c>
      <c r="O85" s="78">
        <f t="shared" ref="O85" si="243">SUM(O80:O84)</f>
        <v>9197952.1999999993</v>
      </c>
      <c r="P85" s="78">
        <f t="shared" si="241"/>
        <v>7528917.5699999994</v>
      </c>
      <c r="Q85" s="78">
        <f t="shared" si="241"/>
        <v>5583531.8900000006</v>
      </c>
      <c r="R85" s="78">
        <f t="shared" si="241"/>
        <v>2491376</v>
      </c>
      <c r="S85" s="78">
        <f t="shared" si="241"/>
        <v>2121852.6399999997</v>
      </c>
      <c r="T85" s="78">
        <f t="shared" si="241"/>
        <v>2024902.9000000001</v>
      </c>
      <c r="U85" s="78">
        <f t="shared" si="241"/>
        <v>2220423.38</v>
      </c>
      <c r="V85" s="78">
        <f t="shared" ref="V85" si="244">SUM(V80:V84)</f>
        <v>3112866.86</v>
      </c>
      <c r="W85" s="78">
        <f t="shared" ref="W85:X85" si="245">SUM(W80:W84)</f>
        <v>5643881.2999999998</v>
      </c>
      <c r="X85" s="163">
        <f t="shared" si="245"/>
        <v>8778559.1799999997</v>
      </c>
      <c r="Y85" s="78">
        <f t="shared" ref="Y85:AB85" si="246">SUM(Y80:Y84)</f>
        <v>12923021.410000002</v>
      </c>
      <c r="Z85" s="78">
        <f t="shared" si="246"/>
        <v>13206685.720000003</v>
      </c>
      <c r="AA85" s="78">
        <f t="shared" si="246"/>
        <v>10776573.16</v>
      </c>
      <c r="AB85" s="78">
        <f t="shared" si="246"/>
        <v>8122639.6899999995</v>
      </c>
      <c r="AC85" s="78">
        <f t="shared" ref="AC85" si="247">SUM(AC80:AC84)</f>
        <v>4988071.8899999997</v>
      </c>
      <c r="AD85" s="78">
        <f t="shared" ref="AD85:AF85" si="248">SUM(AD80:AD84)</f>
        <v>2853593.22</v>
      </c>
      <c r="AE85" s="78">
        <f t="shared" si="248"/>
        <v>2422378.19</v>
      </c>
      <c r="AF85" s="78">
        <f t="shared" si="248"/>
        <v>2246840.98</v>
      </c>
      <c r="AG85" s="78">
        <f t="shared" ref="AG85:AI85" si="249">SUM(AG80:AG84)</f>
        <v>2449436.1800000002</v>
      </c>
      <c r="AH85" s="78">
        <f t="shared" si="249"/>
        <v>3140286.98</v>
      </c>
      <c r="AI85" s="78">
        <f t="shared" si="249"/>
        <v>6030095.7000000002</v>
      </c>
      <c r="AJ85" s="163">
        <f t="shared" ref="AJ85:AU85" si="250">SUM(AJ80:AJ84)</f>
        <v>11299051.799999999</v>
      </c>
      <c r="AK85" s="78">
        <f t="shared" si="250"/>
        <v>14294405.140000001</v>
      </c>
      <c r="AL85" s="78">
        <f t="shared" si="250"/>
        <v>15759785.519999998</v>
      </c>
      <c r="AM85" s="78">
        <f t="shared" si="250"/>
        <v>13722708.780000001</v>
      </c>
      <c r="AN85" s="78">
        <f t="shared" si="250"/>
        <v>0</v>
      </c>
      <c r="AO85" s="78">
        <f t="shared" si="250"/>
        <v>0</v>
      </c>
      <c r="AP85" s="78">
        <f t="shared" si="250"/>
        <v>0</v>
      </c>
      <c r="AQ85" s="78">
        <f t="shared" si="250"/>
        <v>0</v>
      </c>
      <c r="AR85" s="78">
        <f t="shared" si="250"/>
        <v>0</v>
      </c>
      <c r="AS85" s="78">
        <f t="shared" si="250"/>
        <v>0</v>
      </c>
      <c r="AT85" s="78">
        <f t="shared" si="250"/>
        <v>0</v>
      </c>
      <c r="AU85" s="78">
        <f t="shared" si="250"/>
        <v>0</v>
      </c>
      <c r="AV85" s="163">
        <f t="shared" ref="AV85" si="251">SUM(AV80:AV84)</f>
        <v>0</v>
      </c>
      <c r="AW85" s="78">
        <f t="shared" si="241"/>
        <v>2811134.8200000012</v>
      </c>
      <c r="AX85" s="78">
        <f t="shared" si="241"/>
        <v>1328745.6200000003</v>
      </c>
      <c r="AY85" s="78">
        <f t="shared" si="241"/>
        <v>-551860.02000000083</v>
      </c>
      <c r="AZ85" s="78">
        <f t="shared" si="241"/>
        <v>515972.08000000025</v>
      </c>
      <c r="BA85" s="78">
        <f t="shared" si="241"/>
        <v>90533.240000000224</v>
      </c>
      <c r="BB85" s="78">
        <f t="shared" si="241"/>
        <v>95176.100000000064</v>
      </c>
      <c r="BC85" s="78">
        <f t="shared" si="241"/>
        <v>47816.97</v>
      </c>
      <c r="BD85" s="78">
        <f t="shared" ref="BD85:BE85" si="252">SUM(BD80:BD84)</f>
        <v>-309044.50999999966</v>
      </c>
      <c r="BE85" s="78">
        <f t="shared" si="252"/>
        <v>484736.28000000026</v>
      </c>
      <c r="BF85" s="166">
        <f t="shared" ref="BF85:BG85" si="253">SUM(BF80:BF84)</f>
        <v>1403826.1300000034</v>
      </c>
      <c r="BG85" s="78">
        <f t="shared" si="253"/>
        <v>-677728.10000000079</v>
      </c>
      <c r="BH85" s="78">
        <f t="shared" ref="BH85:BI85" si="254">SUM(BH80:BH84)</f>
        <v>-1329459.2900000005</v>
      </c>
      <c r="BI85" s="78">
        <f t="shared" si="254"/>
        <v>-1578620.9600000004</v>
      </c>
      <c r="BJ85" s="78">
        <f t="shared" ref="BJ85:BK85" si="255">SUM(BJ80:BJ84)</f>
        <v>-593722.11999999941</v>
      </c>
      <c r="BK85" s="78">
        <f t="shared" si="255"/>
        <v>595460.00000000023</v>
      </c>
      <c r="BL85" s="78">
        <f t="shared" ref="BL85:BM85" si="256">SUM(BL80:BL84)</f>
        <v>-362217.22000000026</v>
      </c>
      <c r="BM85" s="78">
        <f t="shared" si="256"/>
        <v>-300525.55000000028</v>
      </c>
      <c r="BN85" s="78">
        <f t="shared" ref="BN85:BO85" si="257">SUM(BN80:BN84)</f>
        <v>-221938.07999999996</v>
      </c>
      <c r="BO85" s="78">
        <f t="shared" si="257"/>
        <v>-229012.79999999993</v>
      </c>
      <c r="BP85" s="78">
        <f t="shared" ref="BP85" si="258">SUM(BP80:BP84)</f>
        <v>-27420.120000000054</v>
      </c>
      <c r="BQ85" s="78">
        <f t="shared" ref="BQ85:CB85" si="259">SUM(BQ80:BQ84)</f>
        <v>-386214.40000000014</v>
      </c>
      <c r="BR85" s="77">
        <f t="shared" si="259"/>
        <v>-2520492.62</v>
      </c>
      <c r="BS85" s="78">
        <f t="shared" si="259"/>
        <v>-1371383.7299999997</v>
      </c>
      <c r="BT85" s="78">
        <f t="shared" ref="BT85:BU85" si="260">SUM(BT80:BT84)</f>
        <v>-2553099.7999999989</v>
      </c>
      <c r="BU85" s="277">
        <f t="shared" si="260"/>
        <v>-2946135.62</v>
      </c>
      <c r="BV85" s="78">
        <f t="shared" si="259"/>
        <v>0</v>
      </c>
      <c r="BW85" s="78">
        <f t="shared" si="259"/>
        <v>0</v>
      </c>
      <c r="BX85" s="78">
        <f t="shared" si="259"/>
        <v>0</v>
      </c>
      <c r="BY85" s="78">
        <f t="shared" si="259"/>
        <v>0</v>
      </c>
      <c r="BZ85" s="78">
        <f t="shared" si="259"/>
        <v>0</v>
      </c>
      <c r="CA85" s="78">
        <f t="shared" si="259"/>
        <v>0</v>
      </c>
      <c r="CB85" s="78">
        <f t="shared" si="259"/>
        <v>0</v>
      </c>
      <c r="CC85" s="78">
        <f t="shared" ref="CC85:CD85" si="261">SUM(CC80:CC84)</f>
        <v>0</v>
      </c>
      <c r="CD85" s="77">
        <f t="shared" si="261"/>
        <v>0</v>
      </c>
    </row>
    <row r="86" spans="1:82" x14ac:dyDescent="0.3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164"/>
      <c r="AW86" s="82"/>
      <c r="AX86" s="82"/>
      <c r="AY86" s="82"/>
      <c r="AZ86" s="82"/>
      <c r="BA86" s="82"/>
      <c r="BB86" s="82"/>
      <c r="BC86" s="82"/>
      <c r="BD86" s="82"/>
      <c r="BE86" s="82"/>
      <c r="BF86" s="165"/>
      <c r="BG86" s="82"/>
      <c r="BH86" s="82"/>
      <c r="BI86" s="82"/>
      <c r="BJ86" s="82"/>
      <c r="BK86" s="82"/>
      <c r="BL86" s="82"/>
      <c r="BM86" s="82"/>
      <c r="BN86" s="82"/>
      <c r="BO86" s="82"/>
      <c r="BP86" s="82"/>
      <c r="BQ86" s="82"/>
      <c r="BR86" s="81"/>
      <c r="BS86" s="82"/>
      <c r="BT86" s="82"/>
      <c r="BU86" s="278"/>
      <c r="BV86" s="82"/>
      <c r="BW86" s="82"/>
      <c r="BX86" s="82"/>
      <c r="BY86" s="82"/>
      <c r="BZ86" s="82"/>
      <c r="CA86" s="82"/>
      <c r="CB86" s="82"/>
      <c r="CC86" s="82"/>
      <c r="CD86" s="81"/>
    </row>
    <row r="87" spans="1:82" x14ac:dyDescent="0.3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  <c r="AU87" s="170"/>
      <c r="AV87" s="172"/>
      <c r="AW87" s="73">
        <f t="shared" ref="AW87:BF91" si="262">C87-O87</f>
        <v>0</v>
      </c>
      <c r="AX87" s="73">
        <f t="shared" si="262"/>
        <v>0</v>
      </c>
      <c r="AY87" s="73">
        <f t="shared" si="262"/>
        <v>0</v>
      </c>
      <c r="AZ87" s="73">
        <f t="shared" si="262"/>
        <v>0</v>
      </c>
      <c r="BA87" s="73">
        <f t="shared" si="262"/>
        <v>0</v>
      </c>
      <c r="BB87" s="73">
        <f t="shared" si="262"/>
        <v>0</v>
      </c>
      <c r="BC87" s="73">
        <f t="shared" si="262"/>
        <v>0</v>
      </c>
      <c r="BD87" s="73">
        <f t="shared" si="262"/>
        <v>0</v>
      </c>
      <c r="BE87" s="73">
        <f t="shared" si="262"/>
        <v>0</v>
      </c>
      <c r="BF87" s="231">
        <f t="shared" si="262"/>
        <v>0</v>
      </c>
      <c r="BG87" s="73">
        <f t="shared" ref="BG87:BP91" si="263">M87-Y87</f>
        <v>0</v>
      </c>
      <c r="BH87" s="73">
        <f t="shared" si="263"/>
        <v>0</v>
      </c>
      <c r="BI87" s="73">
        <f t="shared" si="263"/>
        <v>0</v>
      </c>
      <c r="BJ87" s="73">
        <f t="shared" si="263"/>
        <v>0</v>
      </c>
      <c r="BK87" s="73">
        <f t="shared" si="263"/>
        <v>0</v>
      </c>
      <c r="BL87" s="73">
        <f t="shared" si="263"/>
        <v>0</v>
      </c>
      <c r="BM87" s="73">
        <f t="shared" si="263"/>
        <v>0</v>
      </c>
      <c r="BN87" s="73">
        <f t="shared" si="263"/>
        <v>0</v>
      </c>
      <c r="BO87" s="73">
        <f t="shared" si="263"/>
        <v>0</v>
      </c>
      <c r="BP87" s="73">
        <f t="shared" si="263"/>
        <v>0</v>
      </c>
      <c r="BQ87" s="73">
        <f t="shared" ref="BQ87:BQ91" si="264">W87-AI87</f>
        <v>0</v>
      </c>
      <c r="BR87" s="72">
        <f t="shared" ref="BR87:BR91" si="265">X87-AJ87</f>
        <v>0</v>
      </c>
      <c r="BS87" s="73">
        <f t="shared" ref="BS87:CB91" si="266">Y87-AK87</f>
        <v>0</v>
      </c>
      <c r="BT87" s="73">
        <f t="shared" si="266"/>
        <v>0</v>
      </c>
      <c r="BU87" s="275">
        <f t="shared" si="266"/>
        <v>0</v>
      </c>
      <c r="BV87" s="73">
        <f t="shared" si="266"/>
        <v>0</v>
      </c>
      <c r="BW87" s="73">
        <f t="shared" si="266"/>
        <v>0</v>
      </c>
      <c r="BX87" s="73">
        <f t="shared" si="266"/>
        <v>0</v>
      </c>
      <c r="BY87" s="73">
        <f t="shared" si="266"/>
        <v>0</v>
      </c>
      <c r="BZ87" s="73">
        <f t="shared" si="266"/>
        <v>0</v>
      </c>
      <c r="CA87" s="73">
        <f t="shared" si="266"/>
        <v>0</v>
      </c>
      <c r="CB87" s="73">
        <f t="shared" si="266"/>
        <v>0</v>
      </c>
      <c r="CC87" s="73">
        <f t="shared" ref="CC87:CC91" si="267">AI87-AU87</f>
        <v>0</v>
      </c>
      <c r="CD87" s="72">
        <f t="shared" ref="CD87:CD91" si="268">AJ87-AV87</f>
        <v>0</v>
      </c>
    </row>
    <row r="88" spans="1:82" x14ac:dyDescent="0.3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  <c r="AU88" s="170"/>
      <c r="AV88" s="172"/>
      <c r="AW88" s="73">
        <f t="shared" si="262"/>
        <v>0</v>
      </c>
      <c r="AX88" s="73">
        <f t="shared" si="262"/>
        <v>0</v>
      </c>
      <c r="AY88" s="73">
        <f t="shared" si="262"/>
        <v>0</v>
      </c>
      <c r="AZ88" s="73">
        <f t="shared" si="262"/>
        <v>0</v>
      </c>
      <c r="BA88" s="73">
        <f t="shared" si="262"/>
        <v>0</v>
      </c>
      <c r="BB88" s="73">
        <f t="shared" si="262"/>
        <v>0</v>
      </c>
      <c r="BC88" s="73">
        <f t="shared" si="262"/>
        <v>0</v>
      </c>
      <c r="BD88" s="73">
        <f t="shared" si="262"/>
        <v>0</v>
      </c>
      <c r="BE88" s="73">
        <f t="shared" si="262"/>
        <v>0</v>
      </c>
      <c r="BF88" s="231">
        <f t="shared" si="262"/>
        <v>0</v>
      </c>
      <c r="BG88" s="73">
        <f t="shared" si="263"/>
        <v>0</v>
      </c>
      <c r="BH88" s="73">
        <f t="shared" si="263"/>
        <v>0</v>
      </c>
      <c r="BI88" s="73">
        <f t="shared" si="263"/>
        <v>0</v>
      </c>
      <c r="BJ88" s="73">
        <f t="shared" si="263"/>
        <v>0</v>
      </c>
      <c r="BK88" s="73">
        <f t="shared" si="263"/>
        <v>0</v>
      </c>
      <c r="BL88" s="73">
        <f t="shared" si="263"/>
        <v>0</v>
      </c>
      <c r="BM88" s="73">
        <f t="shared" si="263"/>
        <v>0</v>
      </c>
      <c r="BN88" s="73">
        <f t="shared" si="263"/>
        <v>0</v>
      </c>
      <c r="BO88" s="73">
        <f t="shared" si="263"/>
        <v>0</v>
      </c>
      <c r="BP88" s="73">
        <f t="shared" si="263"/>
        <v>0</v>
      </c>
      <c r="BQ88" s="73">
        <f t="shared" si="264"/>
        <v>0</v>
      </c>
      <c r="BR88" s="72">
        <f t="shared" si="265"/>
        <v>0</v>
      </c>
      <c r="BS88" s="73">
        <f t="shared" si="266"/>
        <v>0</v>
      </c>
      <c r="BT88" s="73">
        <f t="shared" si="266"/>
        <v>0</v>
      </c>
      <c r="BU88" s="275">
        <f t="shared" si="266"/>
        <v>0</v>
      </c>
      <c r="BV88" s="73">
        <f t="shared" si="266"/>
        <v>0</v>
      </c>
      <c r="BW88" s="73">
        <f t="shared" si="266"/>
        <v>0</v>
      </c>
      <c r="BX88" s="73">
        <f t="shared" si="266"/>
        <v>0</v>
      </c>
      <c r="BY88" s="73">
        <f t="shared" si="266"/>
        <v>0</v>
      </c>
      <c r="BZ88" s="73">
        <f t="shared" si="266"/>
        <v>0</v>
      </c>
      <c r="CA88" s="73">
        <f t="shared" si="266"/>
        <v>0</v>
      </c>
      <c r="CB88" s="73">
        <f t="shared" si="266"/>
        <v>0</v>
      </c>
      <c r="CC88" s="73">
        <f t="shared" si="267"/>
        <v>0</v>
      </c>
      <c r="CD88" s="72">
        <f t="shared" si="268"/>
        <v>0</v>
      </c>
    </row>
    <row r="89" spans="1:82" x14ac:dyDescent="0.3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  <c r="AU89" s="170"/>
      <c r="AV89" s="172"/>
      <c r="AW89" s="73">
        <f t="shared" si="262"/>
        <v>0</v>
      </c>
      <c r="AX89" s="73">
        <f t="shared" si="262"/>
        <v>0</v>
      </c>
      <c r="AY89" s="73">
        <f t="shared" si="262"/>
        <v>0</v>
      </c>
      <c r="AZ89" s="73">
        <f t="shared" si="262"/>
        <v>0</v>
      </c>
      <c r="BA89" s="73">
        <f t="shared" si="262"/>
        <v>0</v>
      </c>
      <c r="BB89" s="73">
        <f t="shared" si="262"/>
        <v>0</v>
      </c>
      <c r="BC89" s="73">
        <f t="shared" si="262"/>
        <v>0</v>
      </c>
      <c r="BD89" s="73">
        <f t="shared" si="262"/>
        <v>0</v>
      </c>
      <c r="BE89" s="73">
        <f t="shared" si="262"/>
        <v>0</v>
      </c>
      <c r="BF89" s="231">
        <f t="shared" si="262"/>
        <v>0</v>
      </c>
      <c r="BG89" s="73">
        <f t="shared" si="263"/>
        <v>0</v>
      </c>
      <c r="BH89" s="73">
        <f t="shared" si="263"/>
        <v>0</v>
      </c>
      <c r="BI89" s="73">
        <f t="shared" si="263"/>
        <v>0</v>
      </c>
      <c r="BJ89" s="73">
        <f t="shared" si="263"/>
        <v>0</v>
      </c>
      <c r="BK89" s="73">
        <f t="shared" si="263"/>
        <v>0</v>
      </c>
      <c r="BL89" s="73">
        <f t="shared" si="263"/>
        <v>0</v>
      </c>
      <c r="BM89" s="73">
        <f t="shared" si="263"/>
        <v>0</v>
      </c>
      <c r="BN89" s="73">
        <f t="shared" si="263"/>
        <v>0</v>
      </c>
      <c r="BO89" s="73">
        <f t="shared" si="263"/>
        <v>0</v>
      </c>
      <c r="BP89" s="73">
        <f t="shared" si="263"/>
        <v>0</v>
      </c>
      <c r="BQ89" s="73">
        <f t="shared" si="264"/>
        <v>0</v>
      </c>
      <c r="BR89" s="72">
        <f t="shared" si="265"/>
        <v>0</v>
      </c>
      <c r="BS89" s="73">
        <f t="shared" si="266"/>
        <v>0</v>
      </c>
      <c r="BT89" s="73">
        <f t="shared" si="266"/>
        <v>0</v>
      </c>
      <c r="BU89" s="275">
        <f t="shared" si="266"/>
        <v>0</v>
      </c>
      <c r="BV89" s="73">
        <f t="shared" si="266"/>
        <v>0</v>
      </c>
      <c r="BW89" s="73">
        <f t="shared" si="266"/>
        <v>0</v>
      </c>
      <c r="BX89" s="73">
        <f t="shared" si="266"/>
        <v>0</v>
      </c>
      <c r="BY89" s="73">
        <f t="shared" si="266"/>
        <v>0</v>
      </c>
      <c r="BZ89" s="73">
        <f t="shared" si="266"/>
        <v>0</v>
      </c>
      <c r="CA89" s="73">
        <f t="shared" si="266"/>
        <v>0</v>
      </c>
      <c r="CB89" s="73">
        <f t="shared" si="266"/>
        <v>0</v>
      </c>
      <c r="CC89" s="73">
        <f t="shared" si="267"/>
        <v>0</v>
      </c>
      <c r="CD89" s="72">
        <f t="shared" si="268"/>
        <v>0</v>
      </c>
    </row>
    <row r="90" spans="1:82" x14ac:dyDescent="0.3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  <c r="AU90" s="170"/>
      <c r="AV90" s="172"/>
      <c r="AW90" s="73">
        <f t="shared" si="262"/>
        <v>0</v>
      </c>
      <c r="AX90" s="73">
        <f t="shared" si="262"/>
        <v>0</v>
      </c>
      <c r="AY90" s="73">
        <f t="shared" si="262"/>
        <v>0</v>
      </c>
      <c r="AZ90" s="73">
        <f t="shared" si="262"/>
        <v>0</v>
      </c>
      <c r="BA90" s="73">
        <f t="shared" si="262"/>
        <v>0</v>
      </c>
      <c r="BB90" s="73">
        <f t="shared" si="262"/>
        <v>0</v>
      </c>
      <c r="BC90" s="73">
        <f t="shared" si="262"/>
        <v>0</v>
      </c>
      <c r="BD90" s="73">
        <f t="shared" si="262"/>
        <v>0</v>
      </c>
      <c r="BE90" s="73">
        <f t="shared" si="262"/>
        <v>0</v>
      </c>
      <c r="BF90" s="231">
        <f t="shared" si="262"/>
        <v>0</v>
      </c>
      <c r="BG90" s="73">
        <f t="shared" si="263"/>
        <v>0</v>
      </c>
      <c r="BH90" s="73">
        <f t="shared" si="263"/>
        <v>0</v>
      </c>
      <c r="BI90" s="73">
        <f t="shared" si="263"/>
        <v>0</v>
      </c>
      <c r="BJ90" s="73">
        <f t="shared" si="263"/>
        <v>0</v>
      </c>
      <c r="BK90" s="73">
        <f t="shared" si="263"/>
        <v>0</v>
      </c>
      <c r="BL90" s="73">
        <f t="shared" si="263"/>
        <v>0</v>
      </c>
      <c r="BM90" s="73">
        <f t="shared" si="263"/>
        <v>0</v>
      </c>
      <c r="BN90" s="73">
        <f t="shared" si="263"/>
        <v>0</v>
      </c>
      <c r="BO90" s="73">
        <f t="shared" si="263"/>
        <v>0</v>
      </c>
      <c r="BP90" s="73">
        <f t="shared" si="263"/>
        <v>0</v>
      </c>
      <c r="BQ90" s="73">
        <f t="shared" si="264"/>
        <v>0</v>
      </c>
      <c r="BR90" s="72">
        <f t="shared" si="265"/>
        <v>0</v>
      </c>
      <c r="BS90" s="73">
        <f t="shared" si="266"/>
        <v>0</v>
      </c>
      <c r="BT90" s="73">
        <f t="shared" si="266"/>
        <v>0</v>
      </c>
      <c r="BU90" s="275">
        <f t="shared" si="266"/>
        <v>0</v>
      </c>
      <c r="BV90" s="73">
        <f t="shared" si="266"/>
        <v>0</v>
      </c>
      <c r="BW90" s="73">
        <f t="shared" si="266"/>
        <v>0</v>
      </c>
      <c r="BX90" s="73">
        <f t="shared" si="266"/>
        <v>0</v>
      </c>
      <c r="BY90" s="73">
        <f t="shared" si="266"/>
        <v>0</v>
      </c>
      <c r="BZ90" s="73">
        <f t="shared" si="266"/>
        <v>0</v>
      </c>
      <c r="CA90" s="73">
        <f t="shared" si="266"/>
        <v>0</v>
      </c>
      <c r="CB90" s="73">
        <f t="shared" si="266"/>
        <v>0</v>
      </c>
      <c r="CC90" s="73">
        <f t="shared" si="267"/>
        <v>0</v>
      </c>
      <c r="CD90" s="72">
        <f t="shared" si="268"/>
        <v>0</v>
      </c>
    </row>
    <row r="91" spans="1:82" x14ac:dyDescent="0.3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  <c r="AU91" s="170"/>
      <c r="AV91" s="172"/>
      <c r="AW91" s="73">
        <f t="shared" si="262"/>
        <v>0</v>
      </c>
      <c r="AX91" s="73">
        <f t="shared" si="262"/>
        <v>0</v>
      </c>
      <c r="AY91" s="73">
        <f t="shared" si="262"/>
        <v>0</v>
      </c>
      <c r="AZ91" s="73">
        <f t="shared" si="262"/>
        <v>0</v>
      </c>
      <c r="BA91" s="73">
        <f t="shared" si="262"/>
        <v>0</v>
      </c>
      <c r="BB91" s="73">
        <f t="shared" si="262"/>
        <v>0</v>
      </c>
      <c r="BC91" s="73">
        <f t="shared" si="262"/>
        <v>0</v>
      </c>
      <c r="BD91" s="73">
        <f t="shared" si="262"/>
        <v>0</v>
      </c>
      <c r="BE91" s="73">
        <f t="shared" si="262"/>
        <v>0</v>
      </c>
      <c r="BF91" s="231">
        <f t="shared" si="262"/>
        <v>0</v>
      </c>
      <c r="BG91" s="73">
        <f t="shared" si="263"/>
        <v>0</v>
      </c>
      <c r="BH91" s="73">
        <f t="shared" si="263"/>
        <v>0</v>
      </c>
      <c r="BI91" s="73">
        <f t="shared" si="263"/>
        <v>0</v>
      </c>
      <c r="BJ91" s="73">
        <f t="shared" si="263"/>
        <v>0</v>
      </c>
      <c r="BK91" s="73">
        <f t="shared" si="263"/>
        <v>0</v>
      </c>
      <c r="BL91" s="73">
        <f t="shared" si="263"/>
        <v>0</v>
      </c>
      <c r="BM91" s="73">
        <f t="shared" si="263"/>
        <v>0</v>
      </c>
      <c r="BN91" s="73">
        <f t="shared" si="263"/>
        <v>0</v>
      </c>
      <c r="BO91" s="73">
        <f t="shared" si="263"/>
        <v>0</v>
      </c>
      <c r="BP91" s="73">
        <f t="shared" si="263"/>
        <v>0</v>
      </c>
      <c r="BQ91" s="73">
        <f t="shared" si="264"/>
        <v>0</v>
      </c>
      <c r="BR91" s="72">
        <f t="shared" si="265"/>
        <v>0</v>
      </c>
      <c r="BS91" s="73">
        <f t="shared" si="266"/>
        <v>0</v>
      </c>
      <c r="BT91" s="73">
        <f t="shared" si="266"/>
        <v>0</v>
      </c>
      <c r="BU91" s="275">
        <f t="shared" si="266"/>
        <v>0</v>
      </c>
      <c r="BV91" s="73">
        <f t="shared" si="266"/>
        <v>0</v>
      </c>
      <c r="BW91" s="73">
        <f t="shared" si="266"/>
        <v>0</v>
      </c>
      <c r="BX91" s="73">
        <f t="shared" si="266"/>
        <v>0</v>
      </c>
      <c r="BY91" s="73">
        <f t="shared" si="266"/>
        <v>0</v>
      </c>
      <c r="BZ91" s="73">
        <f t="shared" si="266"/>
        <v>0</v>
      </c>
      <c r="CA91" s="73">
        <f t="shared" si="266"/>
        <v>0</v>
      </c>
      <c r="CB91" s="73">
        <f t="shared" si="266"/>
        <v>0</v>
      </c>
      <c r="CC91" s="73">
        <f t="shared" si="267"/>
        <v>0</v>
      </c>
      <c r="CD91" s="72">
        <f t="shared" si="268"/>
        <v>0</v>
      </c>
    </row>
    <row r="92" spans="1:82" x14ac:dyDescent="0.3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C92" si="269">SUM(E87:E91)</f>
        <v>0</v>
      </c>
      <c r="F92" s="170">
        <f t="shared" si="269"/>
        <v>0</v>
      </c>
      <c r="G92" s="170">
        <f t="shared" si="269"/>
        <v>0</v>
      </c>
      <c r="H92" s="170">
        <f t="shared" si="269"/>
        <v>0</v>
      </c>
      <c r="I92" s="170">
        <f t="shared" si="269"/>
        <v>0</v>
      </c>
      <c r="J92" s="170">
        <f t="shared" si="269"/>
        <v>0</v>
      </c>
      <c r="K92" s="170">
        <f t="shared" si="269"/>
        <v>0</v>
      </c>
      <c r="L92" s="170">
        <f t="shared" si="269"/>
        <v>0</v>
      </c>
      <c r="M92" s="170">
        <f t="shared" si="269"/>
        <v>0</v>
      </c>
      <c r="N92" s="171">
        <f t="shared" si="269"/>
        <v>0</v>
      </c>
      <c r="O92" s="170">
        <f t="shared" si="269"/>
        <v>0</v>
      </c>
      <c r="P92" s="170">
        <f t="shared" si="269"/>
        <v>0</v>
      </c>
      <c r="Q92" s="170">
        <f t="shared" si="269"/>
        <v>0</v>
      </c>
      <c r="R92" s="170">
        <f t="shared" si="269"/>
        <v>0</v>
      </c>
      <c r="S92" s="170">
        <f t="shared" si="269"/>
        <v>0</v>
      </c>
      <c r="T92" s="170">
        <f t="shared" si="269"/>
        <v>0</v>
      </c>
      <c r="U92" s="170">
        <f t="shared" si="269"/>
        <v>0</v>
      </c>
      <c r="V92" s="170">
        <f t="shared" ref="V92" si="270">SUM(V87:V91)</f>
        <v>0</v>
      </c>
      <c r="W92" s="170">
        <f t="shared" ref="W92:X92" si="271">SUM(W87:W91)</f>
        <v>0</v>
      </c>
      <c r="X92" s="172">
        <f t="shared" si="271"/>
        <v>0</v>
      </c>
      <c r="Y92" s="170">
        <f t="shared" ref="Y92:Z92" si="272">SUM(Y87:Y91)</f>
        <v>0</v>
      </c>
      <c r="Z92" s="170">
        <f t="shared" si="272"/>
        <v>0</v>
      </c>
      <c r="AA92" s="170">
        <f t="shared" ref="AA92:AB92" si="273">SUM(AA87:AA91)</f>
        <v>0</v>
      </c>
      <c r="AB92" s="170">
        <f t="shared" si="273"/>
        <v>0</v>
      </c>
      <c r="AC92" s="170">
        <f t="shared" ref="AC92" si="274">SUM(AC87:AC91)</f>
        <v>0</v>
      </c>
      <c r="AD92" s="170">
        <f t="shared" ref="AD92:AF92" si="275">SUM(AD87:AD91)</f>
        <v>0</v>
      </c>
      <c r="AE92" s="170">
        <v>0</v>
      </c>
      <c r="AF92" s="170">
        <f t="shared" si="275"/>
        <v>0</v>
      </c>
      <c r="AG92" s="170">
        <f t="shared" ref="AG92:AI92" si="276">SUM(AG87:AG91)</f>
        <v>0</v>
      </c>
      <c r="AH92" s="170">
        <f t="shared" si="276"/>
        <v>0</v>
      </c>
      <c r="AI92" s="170">
        <f t="shared" si="276"/>
        <v>0</v>
      </c>
      <c r="AJ92" s="172">
        <f t="shared" ref="AJ92:AP92" si="277">SUM(AJ87:AJ91)</f>
        <v>0</v>
      </c>
      <c r="AK92" s="170">
        <f t="shared" si="277"/>
        <v>0</v>
      </c>
      <c r="AL92" s="170">
        <f t="shared" si="277"/>
        <v>0</v>
      </c>
      <c r="AM92" s="170">
        <f t="shared" si="277"/>
        <v>0</v>
      </c>
      <c r="AN92" s="170">
        <f t="shared" si="277"/>
        <v>0</v>
      </c>
      <c r="AO92" s="170">
        <f t="shared" si="277"/>
        <v>0</v>
      </c>
      <c r="AP92" s="170">
        <f t="shared" si="277"/>
        <v>0</v>
      </c>
      <c r="AQ92" s="170">
        <v>0</v>
      </c>
      <c r="AR92" s="170">
        <f t="shared" ref="AR92:AV92" si="278">SUM(AR87:AR91)</f>
        <v>0</v>
      </c>
      <c r="AS92" s="170">
        <f t="shared" si="278"/>
        <v>0</v>
      </c>
      <c r="AT92" s="170">
        <f t="shared" si="278"/>
        <v>0</v>
      </c>
      <c r="AU92" s="170">
        <f t="shared" si="278"/>
        <v>0</v>
      </c>
      <c r="AV92" s="172">
        <f t="shared" si="278"/>
        <v>0</v>
      </c>
      <c r="AW92" s="170">
        <f t="shared" si="269"/>
        <v>0</v>
      </c>
      <c r="AX92" s="170">
        <f t="shared" si="269"/>
        <v>0</v>
      </c>
      <c r="AY92" s="170">
        <f t="shared" si="269"/>
        <v>0</v>
      </c>
      <c r="AZ92" s="170">
        <f t="shared" si="269"/>
        <v>0</v>
      </c>
      <c r="BA92" s="170">
        <f t="shared" si="269"/>
        <v>0</v>
      </c>
      <c r="BB92" s="170">
        <f t="shared" si="269"/>
        <v>0</v>
      </c>
      <c r="BC92" s="170">
        <f t="shared" si="269"/>
        <v>0</v>
      </c>
      <c r="BD92" s="170">
        <f t="shared" ref="BD92:BE92" si="279">SUM(BD87:BD91)</f>
        <v>0</v>
      </c>
      <c r="BE92" s="170">
        <f t="shared" si="279"/>
        <v>0</v>
      </c>
      <c r="BF92" s="232">
        <f t="shared" ref="BF92:BG92" si="280">SUM(BF87:BF91)</f>
        <v>0</v>
      </c>
      <c r="BG92" s="170">
        <f t="shared" si="280"/>
        <v>0</v>
      </c>
      <c r="BH92" s="170">
        <f t="shared" ref="BH92:BI92" si="281">SUM(BH87:BH91)</f>
        <v>0</v>
      </c>
      <c r="BI92" s="170">
        <f t="shared" si="281"/>
        <v>0</v>
      </c>
      <c r="BJ92" s="170">
        <f t="shared" ref="BJ92:BK92" si="282">SUM(BJ87:BJ91)</f>
        <v>0</v>
      </c>
      <c r="BK92" s="170">
        <f t="shared" si="282"/>
        <v>0</v>
      </c>
      <c r="BL92" s="170">
        <f t="shared" ref="BL92:BM92" si="283">SUM(BL87:BL91)</f>
        <v>0</v>
      </c>
      <c r="BM92" s="170">
        <f t="shared" si="283"/>
        <v>0</v>
      </c>
      <c r="BN92" s="170">
        <f t="shared" ref="BN92:BO92" si="284">SUM(BN87:BN91)</f>
        <v>0</v>
      </c>
      <c r="BO92" s="170">
        <f t="shared" si="284"/>
        <v>0</v>
      </c>
      <c r="BP92" s="170">
        <f t="shared" ref="BP92" si="285">SUM(BP87:BP91)</f>
        <v>0</v>
      </c>
      <c r="BQ92" s="170">
        <f t="shared" ref="BQ92:CB92" si="286">SUM(BQ87:BQ91)</f>
        <v>0</v>
      </c>
      <c r="BR92" s="173">
        <f t="shared" si="286"/>
        <v>0</v>
      </c>
      <c r="BS92" s="170">
        <f t="shared" si="286"/>
        <v>0</v>
      </c>
      <c r="BT92" s="170">
        <f t="shared" ref="BT92:BU92" si="287">SUM(BT87:BT91)</f>
        <v>0</v>
      </c>
      <c r="BU92" s="288">
        <f t="shared" si="287"/>
        <v>0</v>
      </c>
      <c r="BV92" s="170">
        <f t="shared" si="286"/>
        <v>0</v>
      </c>
      <c r="BW92" s="170">
        <f t="shared" si="286"/>
        <v>0</v>
      </c>
      <c r="BX92" s="170">
        <f t="shared" si="286"/>
        <v>0</v>
      </c>
      <c r="BY92" s="170">
        <f t="shared" si="286"/>
        <v>0</v>
      </c>
      <c r="BZ92" s="170">
        <f t="shared" si="286"/>
        <v>0</v>
      </c>
      <c r="CA92" s="170">
        <f t="shared" si="286"/>
        <v>0</v>
      </c>
      <c r="CB92" s="170">
        <f t="shared" si="286"/>
        <v>0</v>
      </c>
      <c r="CC92" s="170">
        <f t="shared" ref="CC92:CD92" si="288">SUM(CC87:CC91)</f>
        <v>0</v>
      </c>
      <c r="CD92" s="173">
        <f t="shared" si="288"/>
        <v>0</v>
      </c>
    </row>
    <row r="93" spans="1:82" x14ac:dyDescent="0.3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82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165"/>
      <c r="AW93" s="75"/>
      <c r="AX93" s="83"/>
      <c r="AY93" s="84"/>
      <c r="AZ93" s="84"/>
      <c r="BA93" s="84"/>
      <c r="BB93" s="84"/>
      <c r="BC93" s="84"/>
      <c r="BD93" s="84"/>
      <c r="BE93" s="84"/>
      <c r="BF93" s="233"/>
      <c r="BG93" s="227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5"/>
      <c r="BS93" s="227"/>
      <c r="BT93" s="84"/>
      <c r="BU93" s="279"/>
      <c r="BV93" s="84"/>
      <c r="BW93" s="84"/>
      <c r="BX93" s="84"/>
      <c r="BY93" s="84"/>
      <c r="BZ93" s="84"/>
      <c r="CA93" s="84"/>
      <c r="CB93" s="84"/>
      <c r="CC93" s="84"/>
      <c r="CD93" s="85"/>
    </row>
    <row r="94" spans="1:82" x14ac:dyDescent="0.3">
      <c r="A94" s="3"/>
      <c r="B94" s="29" t="s">
        <v>21</v>
      </c>
      <c r="C94" s="86">
        <f>C80+C87</f>
        <v>5934041.3400000017</v>
      </c>
      <c r="D94" s="87">
        <f t="shared" ref="D94:U98" si="289">D80+D87</f>
        <v>4446849.1900000004</v>
      </c>
      <c r="E94" s="87">
        <f t="shared" si="289"/>
        <v>2356538.0599999996</v>
      </c>
      <c r="F94" s="87">
        <f t="shared" si="289"/>
        <v>1253043.2300000002</v>
      </c>
      <c r="G94" s="87">
        <f t="shared" si="289"/>
        <v>816767.75</v>
      </c>
      <c r="H94" s="87">
        <f t="shared" si="289"/>
        <v>773199.4</v>
      </c>
      <c r="I94" s="87">
        <f t="shared" si="289"/>
        <v>853691.25000000012</v>
      </c>
      <c r="J94" s="87">
        <f t="shared" si="289"/>
        <v>1094695.3700000003</v>
      </c>
      <c r="K94" s="87">
        <f t="shared" si="289"/>
        <v>2953214.93</v>
      </c>
      <c r="L94" s="87">
        <f t="shared" si="289"/>
        <v>5235385.8000000017</v>
      </c>
      <c r="M94" s="87">
        <f t="shared" si="289"/>
        <v>6474770.4299999997</v>
      </c>
      <c r="N94" s="88">
        <f t="shared" si="289"/>
        <v>6343201.0199999996</v>
      </c>
      <c r="O94" s="87">
        <f t="shared" si="289"/>
        <v>4756563.13</v>
      </c>
      <c r="P94" s="87">
        <f t="shared" si="289"/>
        <v>3966145.63</v>
      </c>
      <c r="Q94" s="87">
        <f t="shared" si="289"/>
        <v>2927731.2800000003</v>
      </c>
      <c r="R94" s="87">
        <f t="shared" si="289"/>
        <v>1141837</v>
      </c>
      <c r="S94" s="87">
        <f t="shared" si="289"/>
        <v>852129.75999999989</v>
      </c>
      <c r="T94" s="87">
        <f t="shared" si="289"/>
        <v>774276.26</v>
      </c>
      <c r="U94" s="87">
        <f t="shared" si="289"/>
        <v>850935.16</v>
      </c>
      <c r="V94" s="76">
        <f t="shared" ref="V94:Y98" si="290">V80+V87</f>
        <v>1280645.96</v>
      </c>
      <c r="W94" s="76">
        <f t="shared" si="290"/>
        <v>2704619.32</v>
      </c>
      <c r="X94" s="166">
        <f t="shared" si="290"/>
        <v>4544940.2199999988</v>
      </c>
      <c r="Y94" s="78">
        <f t="shared" si="290"/>
        <v>6917516.6900000004</v>
      </c>
      <c r="Z94" s="76">
        <v>6891205.330000001</v>
      </c>
      <c r="AA94" s="76">
        <f t="shared" ref="AA94:AB98" si="291">AA80+AA87</f>
        <v>5797356.1000000006</v>
      </c>
      <c r="AB94" s="76">
        <f t="shared" si="291"/>
        <v>4163152.7799999993</v>
      </c>
      <c r="AC94" s="76">
        <f t="shared" ref="AC94:AD98" si="292">AC80+AC87</f>
        <v>2484203.19</v>
      </c>
      <c r="AD94" s="76">
        <f t="shared" si="292"/>
        <v>1228033.2400000002</v>
      </c>
      <c r="AE94" s="76">
        <f t="shared" ref="AE94:AF94" si="293">AE80+AE87</f>
        <v>959886.27</v>
      </c>
      <c r="AF94" s="76">
        <f t="shared" si="293"/>
        <v>867865.10999999987</v>
      </c>
      <c r="AG94" s="76">
        <f t="shared" ref="AG94:AI94" si="294">AG80+AG87</f>
        <v>941641.6</v>
      </c>
      <c r="AH94" s="76">
        <f t="shared" si="294"/>
        <v>1261622.29</v>
      </c>
      <c r="AI94" s="76">
        <f t="shared" si="294"/>
        <v>2982988.5</v>
      </c>
      <c r="AJ94" s="163">
        <f t="shared" ref="AJ94" si="295">AJ80+AJ87</f>
        <v>5896970.8399999989</v>
      </c>
      <c r="AK94" s="78">
        <f>AK80+AK87</f>
        <v>7832813.5</v>
      </c>
      <c r="AL94" s="78">
        <f>AL80+AL87</f>
        <v>8956275.5099999998</v>
      </c>
      <c r="AM94" s="76">
        <f>AM80+AM87</f>
        <v>6775852.54</v>
      </c>
      <c r="AN94" s="76">
        <f t="shared" ref="AM94:AV98" si="296">AN80+AN87</f>
        <v>0</v>
      </c>
      <c r="AO94" s="76">
        <f t="shared" si="296"/>
        <v>0</v>
      </c>
      <c r="AP94" s="76">
        <f t="shared" si="296"/>
        <v>0</v>
      </c>
      <c r="AQ94" s="76">
        <f t="shared" si="296"/>
        <v>0</v>
      </c>
      <c r="AR94" s="76">
        <f t="shared" si="296"/>
        <v>0</v>
      </c>
      <c r="AS94" s="76">
        <f t="shared" si="296"/>
        <v>0</v>
      </c>
      <c r="AT94" s="76">
        <f t="shared" si="296"/>
        <v>0</v>
      </c>
      <c r="AU94" s="76">
        <f t="shared" si="296"/>
        <v>0</v>
      </c>
      <c r="AV94" s="163">
        <f t="shared" si="296"/>
        <v>0</v>
      </c>
      <c r="AW94" s="78">
        <f t="shared" ref="AW94:BF98" si="297">C94-O94</f>
        <v>1177478.2100000018</v>
      </c>
      <c r="AX94" s="78">
        <f t="shared" si="297"/>
        <v>480703.56000000052</v>
      </c>
      <c r="AY94" s="78">
        <f t="shared" si="297"/>
        <v>-571193.22000000067</v>
      </c>
      <c r="AZ94" s="78">
        <f t="shared" si="297"/>
        <v>111206.23000000021</v>
      </c>
      <c r="BA94" s="78">
        <f t="shared" si="297"/>
        <v>-35362.009999999893</v>
      </c>
      <c r="BB94" s="78">
        <f t="shared" si="297"/>
        <v>-1076.859999999986</v>
      </c>
      <c r="BC94" s="78">
        <f t="shared" si="297"/>
        <v>2756.0900000000838</v>
      </c>
      <c r="BD94" s="78">
        <f t="shared" si="297"/>
        <v>-185950.58999999962</v>
      </c>
      <c r="BE94" s="78">
        <f t="shared" si="297"/>
        <v>248595.61000000034</v>
      </c>
      <c r="BF94" s="166">
        <f t="shared" si="297"/>
        <v>690445.58000000287</v>
      </c>
      <c r="BG94" s="78">
        <f t="shared" ref="BG94:BP98" si="298">M94-Y94</f>
        <v>-442746.26000000071</v>
      </c>
      <c r="BH94" s="78">
        <f t="shared" si="298"/>
        <v>-548004.31000000145</v>
      </c>
      <c r="BI94" s="78">
        <f t="shared" si="298"/>
        <v>-1040792.9700000007</v>
      </c>
      <c r="BJ94" s="78">
        <f t="shared" si="298"/>
        <v>-197007.14999999944</v>
      </c>
      <c r="BK94" s="78">
        <f t="shared" si="298"/>
        <v>443528.09000000032</v>
      </c>
      <c r="BL94" s="78">
        <f t="shared" si="298"/>
        <v>-86196.240000000224</v>
      </c>
      <c r="BM94" s="78">
        <f t="shared" si="298"/>
        <v>-107756.51000000013</v>
      </c>
      <c r="BN94" s="78">
        <f t="shared" si="298"/>
        <v>-93588.84999999986</v>
      </c>
      <c r="BO94" s="78">
        <f t="shared" si="298"/>
        <v>-90706.439999999944</v>
      </c>
      <c r="BP94" s="78">
        <f t="shared" si="298"/>
        <v>19023.669999999925</v>
      </c>
      <c r="BQ94" s="78">
        <f t="shared" ref="BQ94:BQ98" si="299">W94-AI94</f>
        <v>-278369.18000000017</v>
      </c>
      <c r="BR94" s="77">
        <f t="shared" ref="BR94:BR98" si="300">X94-AJ94</f>
        <v>-1352030.62</v>
      </c>
      <c r="BS94" s="78">
        <f t="shared" ref="BS94:BU98" si="301">Y94-AK94</f>
        <v>-915296.80999999959</v>
      </c>
      <c r="BT94" s="78">
        <f t="shared" si="301"/>
        <v>-2065070.1799999988</v>
      </c>
      <c r="BU94" s="277">
        <f t="shared" si="301"/>
        <v>-978496.43999999948</v>
      </c>
      <c r="BV94" s="78"/>
      <c r="BW94" s="78"/>
      <c r="BX94" s="78"/>
      <c r="BY94" s="78"/>
      <c r="BZ94" s="78"/>
      <c r="CA94" s="78"/>
      <c r="CB94" s="78"/>
      <c r="CC94" s="78"/>
      <c r="CD94" s="77"/>
    </row>
    <row r="95" spans="1:82" x14ac:dyDescent="0.3">
      <c r="A95" s="3"/>
      <c r="B95" s="29" t="s">
        <v>22</v>
      </c>
      <c r="C95" s="86">
        <f t="shared" ref="C95:R98" si="302">C81+C88</f>
        <v>996494.21</v>
      </c>
      <c r="D95" s="87">
        <f t="shared" si="302"/>
        <v>770813.80999999982</v>
      </c>
      <c r="E95" s="87">
        <f t="shared" si="302"/>
        <v>416480.91</v>
      </c>
      <c r="F95" s="87">
        <f t="shared" si="302"/>
        <v>221414.55</v>
      </c>
      <c r="G95" s="87">
        <f t="shared" si="302"/>
        <v>135238.40000000002</v>
      </c>
      <c r="H95" s="87">
        <f t="shared" si="302"/>
        <v>129206.03</v>
      </c>
      <c r="I95" s="87">
        <f t="shared" si="302"/>
        <v>109116.66</v>
      </c>
      <c r="J95" s="87">
        <f t="shared" si="302"/>
        <v>134966.23000000001</v>
      </c>
      <c r="K95" s="87">
        <f t="shared" si="302"/>
        <v>368024.75</v>
      </c>
      <c r="L95" s="87">
        <f t="shared" si="302"/>
        <v>677167.31000000017</v>
      </c>
      <c r="M95" s="87">
        <f t="shared" si="302"/>
        <v>847424.8600000001</v>
      </c>
      <c r="N95" s="88">
        <f t="shared" si="302"/>
        <v>891186.05000000016</v>
      </c>
      <c r="O95" s="87">
        <f t="shared" si="302"/>
        <v>704363.83000000007</v>
      </c>
      <c r="P95" s="87">
        <f t="shared" si="302"/>
        <v>578539.85</v>
      </c>
      <c r="Q95" s="87">
        <f t="shared" si="302"/>
        <v>459014.40999999992</v>
      </c>
      <c r="R95" s="87">
        <f t="shared" si="302"/>
        <v>175543</v>
      </c>
      <c r="S95" s="87">
        <f t="shared" si="289"/>
        <v>125597.31</v>
      </c>
      <c r="T95" s="87">
        <f t="shared" si="289"/>
        <v>117719.09999999998</v>
      </c>
      <c r="U95" s="87">
        <f t="shared" si="289"/>
        <v>114387.27000000002</v>
      </c>
      <c r="V95" s="76">
        <f t="shared" ref="V95" si="303">V81+V88</f>
        <v>173710.13999999998</v>
      </c>
      <c r="W95" s="76">
        <f t="shared" si="290"/>
        <v>359282.86</v>
      </c>
      <c r="X95" s="166">
        <f t="shared" si="290"/>
        <v>599662.14999999991</v>
      </c>
      <c r="Y95" s="78">
        <f t="shared" si="290"/>
        <v>948415.7</v>
      </c>
      <c r="Z95" s="76">
        <v>978315.63</v>
      </c>
      <c r="AA95" s="76">
        <f t="shared" ref="AA95" si="304">AA81+AA88</f>
        <v>878451.09000000008</v>
      </c>
      <c r="AB95" s="76">
        <f t="shared" si="291"/>
        <v>637856.41</v>
      </c>
      <c r="AC95" s="76">
        <f t="shared" si="292"/>
        <v>396015.01999999996</v>
      </c>
      <c r="AD95" s="76">
        <f t="shared" si="292"/>
        <v>191604.28999999998</v>
      </c>
      <c r="AE95" s="76">
        <f t="shared" ref="AE95:AF95" si="305">AE81+AE88</f>
        <v>146899.79</v>
      </c>
      <c r="AF95" s="76">
        <f t="shared" si="305"/>
        <v>133584.25</v>
      </c>
      <c r="AG95" s="76">
        <f t="shared" ref="AG95:AI95" si="306">AG81+AG88</f>
        <v>141303.57999999999</v>
      </c>
      <c r="AH95" s="76">
        <f t="shared" si="306"/>
        <v>182287.25000000003</v>
      </c>
      <c r="AI95" s="76">
        <f t="shared" si="306"/>
        <v>415884.52</v>
      </c>
      <c r="AJ95" s="163">
        <f t="shared" ref="AJ95:AK95" si="307">AJ81+AJ88</f>
        <v>797356.49</v>
      </c>
      <c r="AK95" s="78">
        <f t="shared" si="307"/>
        <v>1055269.57</v>
      </c>
      <c r="AL95" s="78">
        <f t="shared" ref="AL95" si="308">AL81+AL88</f>
        <v>1281696.4000000001</v>
      </c>
      <c r="AM95" s="76">
        <f t="shared" si="296"/>
        <v>1031961.9099999999</v>
      </c>
      <c r="AN95" s="76">
        <f t="shared" si="296"/>
        <v>0</v>
      </c>
      <c r="AO95" s="76">
        <f t="shared" si="296"/>
        <v>0</v>
      </c>
      <c r="AP95" s="76">
        <f t="shared" si="296"/>
        <v>0</v>
      </c>
      <c r="AQ95" s="76">
        <f t="shared" si="296"/>
        <v>0</v>
      </c>
      <c r="AR95" s="76">
        <f t="shared" si="296"/>
        <v>0</v>
      </c>
      <c r="AS95" s="76">
        <f t="shared" si="296"/>
        <v>0</v>
      </c>
      <c r="AT95" s="76">
        <f t="shared" si="296"/>
        <v>0</v>
      </c>
      <c r="AU95" s="76">
        <f t="shared" si="296"/>
        <v>0</v>
      </c>
      <c r="AV95" s="163">
        <f t="shared" si="296"/>
        <v>0</v>
      </c>
      <c r="AW95" s="78">
        <f t="shared" si="297"/>
        <v>292130.37999999989</v>
      </c>
      <c r="AX95" s="78">
        <f t="shared" si="297"/>
        <v>192273.95999999985</v>
      </c>
      <c r="AY95" s="78">
        <f t="shared" si="297"/>
        <v>-42533.499999999942</v>
      </c>
      <c r="AZ95" s="78">
        <f t="shared" si="297"/>
        <v>45871.549999999988</v>
      </c>
      <c r="BA95" s="78">
        <f t="shared" si="297"/>
        <v>9641.0900000000256</v>
      </c>
      <c r="BB95" s="78">
        <f t="shared" si="297"/>
        <v>11486.930000000022</v>
      </c>
      <c r="BC95" s="78">
        <f t="shared" si="297"/>
        <v>-5270.6100000000151</v>
      </c>
      <c r="BD95" s="78">
        <f t="shared" si="297"/>
        <v>-38743.909999999974</v>
      </c>
      <c r="BE95" s="78">
        <f t="shared" si="297"/>
        <v>8741.890000000014</v>
      </c>
      <c r="BF95" s="166">
        <f t="shared" si="297"/>
        <v>77505.160000000265</v>
      </c>
      <c r="BG95" s="78">
        <f t="shared" si="298"/>
        <v>-100990.83999999985</v>
      </c>
      <c r="BH95" s="78">
        <f t="shared" si="298"/>
        <v>-87129.579999999842</v>
      </c>
      <c r="BI95" s="78">
        <f t="shared" si="298"/>
        <v>-174087.26</v>
      </c>
      <c r="BJ95" s="78">
        <f t="shared" si="298"/>
        <v>-59316.560000000056</v>
      </c>
      <c r="BK95" s="78">
        <f t="shared" si="298"/>
        <v>62999.389999999956</v>
      </c>
      <c r="BL95" s="78">
        <f t="shared" si="298"/>
        <v>-16061.289999999979</v>
      </c>
      <c r="BM95" s="78">
        <f t="shared" si="298"/>
        <v>-21302.48000000001</v>
      </c>
      <c r="BN95" s="78">
        <f t="shared" si="298"/>
        <v>-15865.150000000023</v>
      </c>
      <c r="BO95" s="78">
        <f t="shared" si="298"/>
        <v>-26916.309999999969</v>
      </c>
      <c r="BP95" s="78">
        <f t="shared" si="298"/>
        <v>-8577.1100000000442</v>
      </c>
      <c r="BQ95" s="78">
        <f t="shared" si="299"/>
        <v>-56601.660000000033</v>
      </c>
      <c r="BR95" s="77">
        <f t="shared" si="300"/>
        <v>-197694.34000000008</v>
      </c>
      <c r="BS95" s="78">
        <f t="shared" si="301"/>
        <v>-106853.87000000011</v>
      </c>
      <c r="BT95" s="78">
        <f t="shared" si="301"/>
        <v>-303380.77000000014</v>
      </c>
      <c r="BU95" s="277">
        <f t="shared" si="301"/>
        <v>-153510.81999999983</v>
      </c>
      <c r="BV95" s="78"/>
      <c r="BW95" s="78"/>
      <c r="BX95" s="78"/>
      <c r="BY95" s="78"/>
      <c r="BZ95" s="78"/>
      <c r="CA95" s="78"/>
      <c r="CB95" s="78"/>
      <c r="CC95" s="78"/>
      <c r="CD95" s="77"/>
    </row>
    <row r="96" spans="1:82" x14ac:dyDescent="0.3">
      <c r="A96" s="3"/>
      <c r="B96" s="29" t="s">
        <v>23</v>
      </c>
      <c r="C96" s="86">
        <f t="shared" si="302"/>
        <v>1984452.81</v>
      </c>
      <c r="D96" s="87">
        <f t="shared" si="289"/>
        <v>1412079.06</v>
      </c>
      <c r="E96" s="87">
        <f t="shared" si="289"/>
        <v>733967.41999999993</v>
      </c>
      <c r="F96" s="87">
        <f t="shared" si="289"/>
        <v>386638.75</v>
      </c>
      <c r="G96" s="87">
        <f t="shared" si="289"/>
        <v>259828.02</v>
      </c>
      <c r="H96" s="87">
        <f t="shared" si="289"/>
        <v>257636.22000000003</v>
      </c>
      <c r="I96" s="87">
        <f t="shared" si="289"/>
        <v>266392.20000000007</v>
      </c>
      <c r="J96" s="87">
        <f t="shared" si="289"/>
        <v>321162.51</v>
      </c>
      <c r="K96" s="87">
        <f t="shared" si="289"/>
        <v>839690.91</v>
      </c>
      <c r="L96" s="87">
        <f t="shared" si="289"/>
        <v>1598915.5199999998</v>
      </c>
      <c r="M96" s="87">
        <f t="shared" si="289"/>
        <v>2012602.4</v>
      </c>
      <c r="N96" s="88">
        <f t="shared" si="289"/>
        <v>1946288.4600000002</v>
      </c>
      <c r="O96" s="87">
        <f t="shared" si="289"/>
        <v>1462824.28</v>
      </c>
      <c r="P96" s="87">
        <f t="shared" si="289"/>
        <v>1084271.82</v>
      </c>
      <c r="Q96" s="87">
        <f t="shared" si="289"/>
        <v>722093.11</v>
      </c>
      <c r="R96" s="87">
        <f t="shared" si="289"/>
        <v>268127</v>
      </c>
      <c r="S96" s="87">
        <f t="shared" si="289"/>
        <v>217061.50999999998</v>
      </c>
      <c r="T96" s="87">
        <f t="shared" si="289"/>
        <v>206316.17</v>
      </c>
      <c r="U96" s="87">
        <f t="shared" si="289"/>
        <v>233579.72000000003</v>
      </c>
      <c r="V96" s="76">
        <f t="shared" ref="V96" si="309">V82+V89</f>
        <v>323829.01</v>
      </c>
      <c r="W96" s="76">
        <f t="shared" si="290"/>
        <v>721314.1100000001</v>
      </c>
      <c r="X96" s="166">
        <f t="shared" si="290"/>
        <v>1265762.5499999998</v>
      </c>
      <c r="Y96" s="78">
        <f t="shared" si="290"/>
        <v>2047935.3700000003</v>
      </c>
      <c r="Z96" s="76">
        <v>2419946.71</v>
      </c>
      <c r="AA96" s="76">
        <f t="shared" ref="AA96" si="310">AA82+AA89</f>
        <v>1484326.18</v>
      </c>
      <c r="AB96" s="76">
        <f t="shared" si="291"/>
        <v>1191759.5599999998</v>
      </c>
      <c r="AC96" s="76">
        <f t="shared" si="292"/>
        <v>649152.49999999988</v>
      </c>
      <c r="AD96" s="76">
        <f t="shared" si="292"/>
        <v>323750.51999999996</v>
      </c>
      <c r="AE96" s="76">
        <f t="shared" ref="AE96:AF96" si="311">AE82+AE89</f>
        <v>271602.57</v>
      </c>
      <c r="AF96" s="76">
        <f t="shared" si="311"/>
        <v>247240.97</v>
      </c>
      <c r="AG96" s="76">
        <f t="shared" ref="AG96:AI96" si="312">AG82+AG89</f>
        <v>278130.99</v>
      </c>
      <c r="AH96" s="76">
        <f t="shared" si="312"/>
        <v>355044.81</v>
      </c>
      <c r="AI96" s="76">
        <f t="shared" si="312"/>
        <v>796066.24000000022</v>
      </c>
      <c r="AJ96" s="163">
        <f t="shared" ref="AJ96:AK96" si="313">AJ82+AJ89</f>
        <v>1699005.1300000001</v>
      </c>
      <c r="AK96" s="78">
        <f t="shared" si="313"/>
        <v>2273413.2600000002</v>
      </c>
      <c r="AL96" s="78">
        <f t="shared" ref="AL96" si="314">AL82+AL89</f>
        <v>2682813.2199999997</v>
      </c>
      <c r="AM96" s="76">
        <f t="shared" si="296"/>
        <v>2180065.4000000004</v>
      </c>
      <c r="AN96" s="76">
        <f t="shared" si="296"/>
        <v>0</v>
      </c>
      <c r="AO96" s="76">
        <f t="shared" si="296"/>
        <v>0</v>
      </c>
      <c r="AP96" s="76">
        <f t="shared" si="296"/>
        <v>0</v>
      </c>
      <c r="AQ96" s="76">
        <f t="shared" si="296"/>
        <v>0</v>
      </c>
      <c r="AR96" s="76">
        <f t="shared" si="296"/>
        <v>0</v>
      </c>
      <c r="AS96" s="76">
        <f t="shared" si="296"/>
        <v>0</v>
      </c>
      <c r="AT96" s="76">
        <f t="shared" si="296"/>
        <v>0</v>
      </c>
      <c r="AU96" s="76">
        <f t="shared" si="296"/>
        <v>0</v>
      </c>
      <c r="AV96" s="163">
        <f t="shared" si="296"/>
        <v>0</v>
      </c>
      <c r="AW96" s="78">
        <f t="shared" si="297"/>
        <v>521628.53</v>
      </c>
      <c r="AX96" s="78">
        <f t="shared" si="297"/>
        <v>327807.24</v>
      </c>
      <c r="AY96" s="78">
        <f t="shared" si="297"/>
        <v>11874.309999999939</v>
      </c>
      <c r="AZ96" s="78">
        <f t="shared" si="297"/>
        <v>118511.75</v>
      </c>
      <c r="BA96" s="78">
        <f t="shared" si="297"/>
        <v>42766.510000000009</v>
      </c>
      <c r="BB96" s="78">
        <f t="shared" si="297"/>
        <v>51320.050000000017</v>
      </c>
      <c r="BC96" s="78">
        <f t="shared" si="297"/>
        <v>32812.48000000004</v>
      </c>
      <c r="BD96" s="78">
        <f t="shared" si="297"/>
        <v>-2666.5</v>
      </c>
      <c r="BE96" s="78">
        <f t="shared" si="297"/>
        <v>118376.79999999993</v>
      </c>
      <c r="BF96" s="166">
        <f t="shared" si="297"/>
        <v>333152.96999999997</v>
      </c>
      <c r="BG96" s="78">
        <f t="shared" si="298"/>
        <v>-35332.970000000438</v>
      </c>
      <c r="BH96" s="78">
        <f t="shared" si="298"/>
        <v>-473658.24999999977</v>
      </c>
      <c r="BI96" s="78">
        <f t="shared" si="298"/>
        <v>-21501.899999999907</v>
      </c>
      <c r="BJ96" s="78">
        <f t="shared" si="298"/>
        <v>-107487.73999999976</v>
      </c>
      <c r="BK96" s="78">
        <f t="shared" si="298"/>
        <v>72940.610000000102</v>
      </c>
      <c r="BL96" s="78">
        <f t="shared" si="298"/>
        <v>-55623.51999999996</v>
      </c>
      <c r="BM96" s="78">
        <f t="shared" si="298"/>
        <v>-54541.060000000027</v>
      </c>
      <c r="BN96" s="78">
        <f t="shared" si="298"/>
        <v>-40924.799999999988</v>
      </c>
      <c r="BO96" s="78">
        <f t="shared" si="298"/>
        <v>-44551.26999999996</v>
      </c>
      <c r="BP96" s="78">
        <f t="shared" si="298"/>
        <v>-31215.799999999988</v>
      </c>
      <c r="BQ96" s="78">
        <f t="shared" si="299"/>
        <v>-74752.130000000121</v>
      </c>
      <c r="BR96" s="77">
        <f t="shared" si="300"/>
        <v>-433242.58000000031</v>
      </c>
      <c r="BS96" s="78">
        <f t="shared" si="301"/>
        <v>-225477.8899999999</v>
      </c>
      <c r="BT96" s="78">
        <f t="shared" si="301"/>
        <v>-262866.50999999978</v>
      </c>
      <c r="BU96" s="277">
        <f t="shared" si="301"/>
        <v>-695739.22000000044</v>
      </c>
      <c r="BV96" s="78"/>
      <c r="BW96" s="78"/>
      <c r="BX96" s="78"/>
      <c r="BY96" s="78"/>
      <c r="BZ96" s="78"/>
      <c r="CA96" s="78"/>
      <c r="CB96" s="78"/>
      <c r="CC96" s="78"/>
      <c r="CD96" s="77"/>
    </row>
    <row r="97" spans="1:82" x14ac:dyDescent="0.3">
      <c r="A97" s="3"/>
      <c r="B97" s="29" t="s">
        <v>24</v>
      </c>
      <c r="C97" s="86">
        <f t="shared" si="302"/>
        <v>1374412.3299999998</v>
      </c>
      <c r="D97" s="87">
        <f t="shared" si="289"/>
        <v>961600.66999999993</v>
      </c>
      <c r="E97" s="87">
        <f t="shared" si="289"/>
        <v>562633.15999999992</v>
      </c>
      <c r="F97" s="87">
        <f t="shared" si="289"/>
        <v>289928.04000000004</v>
      </c>
      <c r="G97" s="87">
        <f t="shared" si="289"/>
        <v>208475.19</v>
      </c>
      <c r="H97" s="87">
        <f t="shared" si="289"/>
        <v>195806.91</v>
      </c>
      <c r="I97" s="87">
        <f t="shared" si="289"/>
        <v>222021.13</v>
      </c>
      <c r="J97" s="87">
        <f t="shared" si="289"/>
        <v>323606.07</v>
      </c>
      <c r="K97" s="87">
        <f t="shared" si="289"/>
        <v>741687.36</v>
      </c>
      <c r="L97" s="87">
        <f t="shared" si="289"/>
        <v>1226200.9700000002</v>
      </c>
      <c r="M97" s="87">
        <f t="shared" si="289"/>
        <v>1415476.1099999999</v>
      </c>
      <c r="N97" s="88">
        <f t="shared" si="289"/>
        <v>1300432.7500000002</v>
      </c>
      <c r="O97" s="87">
        <f t="shared" si="289"/>
        <v>1020993.02</v>
      </c>
      <c r="P97" s="87">
        <f t="shared" si="289"/>
        <v>788595.68</v>
      </c>
      <c r="Q97" s="87">
        <f t="shared" si="289"/>
        <v>500934.64999999997</v>
      </c>
      <c r="R97" s="87">
        <f t="shared" si="289"/>
        <v>199890</v>
      </c>
      <c r="S97" s="87">
        <f t="shared" si="289"/>
        <v>165137.59999999998</v>
      </c>
      <c r="T97" s="87">
        <f t="shared" si="289"/>
        <v>155140.32</v>
      </c>
      <c r="U97" s="87">
        <f t="shared" si="289"/>
        <v>203507.39</v>
      </c>
      <c r="V97" s="76">
        <f t="shared" ref="V97" si="315">V83+V90</f>
        <v>329385.29000000004</v>
      </c>
      <c r="W97" s="76">
        <f t="shared" si="290"/>
        <v>656595.47000000009</v>
      </c>
      <c r="X97" s="166">
        <f t="shared" si="290"/>
        <v>1028298.0900000001</v>
      </c>
      <c r="Y97" s="78">
        <f t="shared" si="290"/>
        <v>1469226.99</v>
      </c>
      <c r="Z97" s="76">
        <v>1450838.23</v>
      </c>
      <c r="AA97" s="76">
        <f t="shared" ref="AA97" si="316">AA83+AA90</f>
        <v>1229321.46</v>
      </c>
      <c r="AB97" s="76">
        <f t="shared" si="291"/>
        <v>860258.59</v>
      </c>
      <c r="AC97" s="76">
        <f t="shared" si="292"/>
        <v>490439.25</v>
      </c>
      <c r="AD97" s="76">
        <f t="shared" si="292"/>
        <v>268636.50000000006</v>
      </c>
      <c r="AE97" s="76">
        <f t="shared" ref="AE97:AF97" si="317">AE83+AE90</f>
        <v>217878.91</v>
      </c>
      <c r="AF97" s="76">
        <f t="shared" si="317"/>
        <v>201619.02000000002</v>
      </c>
      <c r="AG97" s="76">
        <f t="shared" ref="AG97:AI97" si="318">AG83+AG90</f>
        <v>241749.38000000003</v>
      </c>
      <c r="AH97" s="76">
        <f t="shared" si="318"/>
        <v>366450.92</v>
      </c>
      <c r="AI97" s="76">
        <f t="shared" si="318"/>
        <v>643940.99</v>
      </c>
      <c r="AJ97" s="163">
        <f t="shared" ref="AJ97:AK97" si="319">AJ83+AJ90</f>
        <v>1440783.76</v>
      </c>
      <c r="AK97" s="78">
        <f t="shared" si="319"/>
        <v>1635306.83</v>
      </c>
      <c r="AL97" s="78">
        <f t="shared" ref="AL97" si="320">AL83+AL90</f>
        <v>1382433.61</v>
      </c>
      <c r="AM97" s="76">
        <f t="shared" si="296"/>
        <v>1959020.01</v>
      </c>
      <c r="AN97" s="76">
        <f t="shared" si="296"/>
        <v>0</v>
      </c>
      <c r="AO97" s="76">
        <f t="shared" si="296"/>
        <v>0</v>
      </c>
      <c r="AP97" s="76">
        <f t="shared" si="296"/>
        <v>0</v>
      </c>
      <c r="AQ97" s="76">
        <f t="shared" si="296"/>
        <v>0</v>
      </c>
      <c r="AR97" s="76">
        <f t="shared" si="296"/>
        <v>0</v>
      </c>
      <c r="AS97" s="76">
        <f t="shared" si="296"/>
        <v>0</v>
      </c>
      <c r="AT97" s="76">
        <f t="shared" si="296"/>
        <v>0</v>
      </c>
      <c r="AU97" s="76">
        <f t="shared" si="296"/>
        <v>0</v>
      </c>
      <c r="AV97" s="163">
        <f t="shared" si="296"/>
        <v>0</v>
      </c>
      <c r="AW97" s="78">
        <f t="shared" si="297"/>
        <v>353419.30999999982</v>
      </c>
      <c r="AX97" s="78">
        <f t="shared" si="297"/>
        <v>173004.98999999987</v>
      </c>
      <c r="AY97" s="78">
        <f t="shared" si="297"/>
        <v>61698.509999999951</v>
      </c>
      <c r="AZ97" s="78">
        <f t="shared" si="297"/>
        <v>90038.040000000037</v>
      </c>
      <c r="BA97" s="78">
        <f t="shared" si="297"/>
        <v>43337.590000000026</v>
      </c>
      <c r="BB97" s="78">
        <f t="shared" si="297"/>
        <v>40666.589999999997</v>
      </c>
      <c r="BC97" s="78">
        <f t="shared" si="297"/>
        <v>18513.739999999991</v>
      </c>
      <c r="BD97" s="78">
        <f t="shared" si="297"/>
        <v>-5779.2200000000303</v>
      </c>
      <c r="BE97" s="78">
        <f t="shared" si="297"/>
        <v>85091.889999999898</v>
      </c>
      <c r="BF97" s="166">
        <f t="shared" si="297"/>
        <v>197902.88000000012</v>
      </c>
      <c r="BG97" s="78">
        <f t="shared" si="298"/>
        <v>-53750.880000000121</v>
      </c>
      <c r="BH97" s="78">
        <f t="shared" si="298"/>
        <v>-150405.47999999975</v>
      </c>
      <c r="BI97" s="78">
        <f t="shared" si="298"/>
        <v>-208328.43999999994</v>
      </c>
      <c r="BJ97" s="78">
        <f t="shared" si="298"/>
        <v>-71662.909999999916</v>
      </c>
      <c r="BK97" s="78">
        <f t="shared" si="298"/>
        <v>10495.399999999965</v>
      </c>
      <c r="BL97" s="78">
        <f t="shared" si="298"/>
        <v>-68746.500000000058</v>
      </c>
      <c r="BM97" s="78">
        <f t="shared" si="298"/>
        <v>-52741.310000000027</v>
      </c>
      <c r="BN97" s="78">
        <f t="shared" si="298"/>
        <v>-46478.700000000012</v>
      </c>
      <c r="BO97" s="78">
        <f t="shared" si="298"/>
        <v>-38241.99000000002</v>
      </c>
      <c r="BP97" s="78">
        <f t="shared" si="298"/>
        <v>-37065.629999999946</v>
      </c>
      <c r="BQ97" s="78">
        <f t="shared" si="299"/>
        <v>12654.480000000098</v>
      </c>
      <c r="BR97" s="77">
        <f t="shared" si="300"/>
        <v>-412485.66999999993</v>
      </c>
      <c r="BS97" s="78">
        <f t="shared" si="301"/>
        <v>-166079.84000000008</v>
      </c>
      <c r="BT97" s="78">
        <f t="shared" si="301"/>
        <v>68404.619999999879</v>
      </c>
      <c r="BU97" s="277">
        <f t="shared" si="301"/>
        <v>-729698.55</v>
      </c>
      <c r="BV97" s="78"/>
      <c r="BW97" s="78"/>
      <c r="BX97" s="78"/>
      <c r="BY97" s="78"/>
      <c r="BZ97" s="78"/>
      <c r="CA97" s="78"/>
      <c r="CB97" s="78"/>
      <c r="CC97" s="78"/>
      <c r="CD97" s="77"/>
    </row>
    <row r="98" spans="1:82" x14ac:dyDescent="0.3">
      <c r="A98" s="3"/>
      <c r="B98" s="29" t="s">
        <v>25</v>
      </c>
      <c r="C98" s="86">
        <f t="shared" si="302"/>
        <v>1719686.33</v>
      </c>
      <c r="D98" s="87">
        <f t="shared" si="289"/>
        <v>1266320.46</v>
      </c>
      <c r="E98" s="87">
        <f t="shared" si="289"/>
        <v>962052.32</v>
      </c>
      <c r="F98" s="87">
        <f t="shared" si="289"/>
        <v>856323.51</v>
      </c>
      <c r="G98" s="87">
        <f t="shared" si="289"/>
        <v>792076.52</v>
      </c>
      <c r="H98" s="87">
        <f t="shared" si="289"/>
        <v>764230.44000000006</v>
      </c>
      <c r="I98" s="87">
        <f t="shared" si="289"/>
        <v>817019.10999999987</v>
      </c>
      <c r="J98" s="87">
        <f t="shared" si="289"/>
        <v>929392.16999999993</v>
      </c>
      <c r="K98" s="87">
        <f t="shared" si="289"/>
        <v>1225999.6300000001</v>
      </c>
      <c r="L98" s="87">
        <f t="shared" si="289"/>
        <v>1444715.71</v>
      </c>
      <c r="M98" s="87">
        <f t="shared" si="289"/>
        <v>1495019.5100000002</v>
      </c>
      <c r="N98" s="88">
        <f t="shared" si="289"/>
        <v>1396118.1500000001</v>
      </c>
      <c r="O98" s="87">
        <f t="shared" si="289"/>
        <v>1253207.9400000002</v>
      </c>
      <c r="P98" s="87">
        <f t="shared" si="289"/>
        <v>1111364.5899999999</v>
      </c>
      <c r="Q98" s="87">
        <f t="shared" si="289"/>
        <v>973758.44</v>
      </c>
      <c r="R98" s="87">
        <f t="shared" si="289"/>
        <v>705979</v>
      </c>
      <c r="S98" s="87">
        <f t="shared" si="289"/>
        <v>761926.46</v>
      </c>
      <c r="T98" s="87">
        <f t="shared" si="289"/>
        <v>771451.05</v>
      </c>
      <c r="U98" s="87">
        <f t="shared" si="289"/>
        <v>818013.84</v>
      </c>
      <c r="V98" s="76">
        <f t="shared" ref="V98" si="321">V84+V91</f>
        <v>1005296.46</v>
      </c>
      <c r="W98" s="76">
        <f t="shared" si="290"/>
        <v>1202069.54</v>
      </c>
      <c r="X98" s="166">
        <f t="shared" si="290"/>
        <v>1339896.17</v>
      </c>
      <c r="Y98" s="78">
        <f t="shared" si="290"/>
        <v>1539926.66</v>
      </c>
      <c r="Z98" s="76">
        <v>1466379.8199999998</v>
      </c>
      <c r="AA98" s="76">
        <f t="shared" ref="AA98" si="322">AA84+AA91</f>
        <v>1387118.33</v>
      </c>
      <c r="AB98" s="76">
        <f t="shared" si="291"/>
        <v>1269612.3500000001</v>
      </c>
      <c r="AC98" s="76">
        <f t="shared" si="292"/>
        <v>968261.92999999993</v>
      </c>
      <c r="AD98" s="76">
        <f t="shared" si="292"/>
        <v>841568.67</v>
      </c>
      <c r="AE98" s="76">
        <f t="shared" ref="AE98:AF98" si="323">AE84+AE91</f>
        <v>826110.65</v>
      </c>
      <c r="AF98" s="76">
        <f t="shared" si="323"/>
        <v>796531.63000000012</v>
      </c>
      <c r="AG98" s="76">
        <f t="shared" ref="AG98:AI98" si="324">AG84+AG91</f>
        <v>846610.63</v>
      </c>
      <c r="AH98" s="76">
        <f t="shared" si="324"/>
        <v>974881.71</v>
      </c>
      <c r="AI98" s="76">
        <f t="shared" si="324"/>
        <v>1191215.45</v>
      </c>
      <c r="AJ98" s="163">
        <f t="shared" ref="AJ98:AK98" si="325">AJ84+AJ91</f>
        <v>1464935.5799999998</v>
      </c>
      <c r="AK98" s="78">
        <f t="shared" si="325"/>
        <v>1497601.98</v>
      </c>
      <c r="AL98" s="78">
        <f t="shared" ref="AL98" si="326">AL84+AL91</f>
        <v>1456566.78</v>
      </c>
      <c r="AM98" s="76">
        <f t="shared" si="296"/>
        <v>1775808.9200000002</v>
      </c>
      <c r="AN98" s="76">
        <f t="shared" si="296"/>
        <v>0</v>
      </c>
      <c r="AO98" s="76">
        <f t="shared" si="296"/>
        <v>0</v>
      </c>
      <c r="AP98" s="76">
        <f t="shared" si="296"/>
        <v>0</v>
      </c>
      <c r="AQ98" s="76">
        <f t="shared" si="296"/>
        <v>0</v>
      </c>
      <c r="AR98" s="76">
        <f t="shared" si="296"/>
        <v>0</v>
      </c>
      <c r="AS98" s="76">
        <f t="shared" si="296"/>
        <v>0</v>
      </c>
      <c r="AT98" s="76">
        <f t="shared" si="296"/>
        <v>0</v>
      </c>
      <c r="AU98" s="76">
        <f t="shared" si="296"/>
        <v>0</v>
      </c>
      <c r="AV98" s="163">
        <f t="shared" si="296"/>
        <v>0</v>
      </c>
      <c r="AW98" s="78">
        <f t="shared" si="297"/>
        <v>466478.3899999999</v>
      </c>
      <c r="AX98" s="78">
        <f t="shared" si="297"/>
        <v>154955.87000000011</v>
      </c>
      <c r="AY98" s="78">
        <f t="shared" si="297"/>
        <v>-11706.119999999995</v>
      </c>
      <c r="AZ98" s="78">
        <f t="shared" si="297"/>
        <v>150344.51</v>
      </c>
      <c r="BA98" s="78">
        <f t="shared" si="297"/>
        <v>30150.060000000056</v>
      </c>
      <c r="BB98" s="78">
        <f t="shared" si="297"/>
        <v>-7220.609999999986</v>
      </c>
      <c r="BC98" s="78">
        <f t="shared" si="297"/>
        <v>-994.73000000009779</v>
      </c>
      <c r="BD98" s="78">
        <f t="shared" si="297"/>
        <v>-75904.290000000037</v>
      </c>
      <c r="BE98" s="78">
        <f t="shared" si="297"/>
        <v>23930.090000000084</v>
      </c>
      <c r="BF98" s="166">
        <f t="shared" si="297"/>
        <v>104819.54000000004</v>
      </c>
      <c r="BG98" s="78">
        <f t="shared" si="298"/>
        <v>-44907.149999999674</v>
      </c>
      <c r="BH98" s="78">
        <f t="shared" si="298"/>
        <v>-70261.669999999693</v>
      </c>
      <c r="BI98" s="78">
        <f t="shared" si="298"/>
        <v>-133910.3899999999</v>
      </c>
      <c r="BJ98" s="78">
        <f t="shared" si="298"/>
        <v>-158247.76000000024</v>
      </c>
      <c r="BK98" s="78">
        <f t="shared" si="298"/>
        <v>5496.5100000000093</v>
      </c>
      <c r="BL98" s="78">
        <f t="shared" si="298"/>
        <v>-135589.67000000004</v>
      </c>
      <c r="BM98" s="78">
        <f t="shared" si="298"/>
        <v>-64184.190000000061</v>
      </c>
      <c r="BN98" s="78">
        <f t="shared" si="298"/>
        <v>-25080.580000000075</v>
      </c>
      <c r="BO98" s="78">
        <f t="shared" si="298"/>
        <v>-28596.790000000037</v>
      </c>
      <c r="BP98" s="78">
        <f t="shared" si="298"/>
        <v>30414.75</v>
      </c>
      <c r="BQ98" s="78">
        <f t="shared" si="299"/>
        <v>10854.090000000084</v>
      </c>
      <c r="BR98" s="77">
        <f t="shared" si="300"/>
        <v>-125039.40999999992</v>
      </c>
      <c r="BS98" s="78">
        <f t="shared" si="301"/>
        <v>42324.679999999935</v>
      </c>
      <c r="BT98" s="78">
        <f t="shared" si="301"/>
        <v>9813.0399999998044</v>
      </c>
      <c r="BU98" s="277">
        <f t="shared" si="301"/>
        <v>-388690.59000000008</v>
      </c>
      <c r="BV98" s="78"/>
      <c r="BW98" s="78"/>
      <c r="BX98" s="78"/>
      <c r="BY98" s="78"/>
      <c r="BZ98" s="78"/>
      <c r="CA98" s="78"/>
      <c r="CB98" s="78"/>
      <c r="CC98" s="78"/>
      <c r="CD98" s="77"/>
    </row>
    <row r="99" spans="1:82" ht="15" thickBot="1" x14ac:dyDescent="0.35">
      <c r="A99" s="3"/>
      <c r="B99" s="31" t="s">
        <v>26</v>
      </c>
      <c r="C99" s="89">
        <f>SUM(C94:C98)</f>
        <v>12009087.020000001</v>
      </c>
      <c r="D99" s="143">
        <f t="shared" ref="D99:U99" si="327">SUM(D94:D98)</f>
        <v>8857663.1900000013</v>
      </c>
      <c r="E99" s="143">
        <f t="shared" si="327"/>
        <v>5031671.87</v>
      </c>
      <c r="F99" s="143">
        <f t="shared" si="327"/>
        <v>3007348.08</v>
      </c>
      <c r="G99" s="143">
        <f t="shared" si="327"/>
        <v>2212385.88</v>
      </c>
      <c r="H99" s="143">
        <f t="shared" si="327"/>
        <v>2120079</v>
      </c>
      <c r="I99" s="143">
        <f t="shared" si="327"/>
        <v>2268240.35</v>
      </c>
      <c r="J99" s="143">
        <f t="shared" si="327"/>
        <v>2803822.3500000006</v>
      </c>
      <c r="K99" s="143">
        <f t="shared" si="327"/>
        <v>6128617.5800000001</v>
      </c>
      <c r="L99" s="143">
        <f t="shared" si="327"/>
        <v>10182385.310000002</v>
      </c>
      <c r="M99" s="143">
        <f t="shared" si="327"/>
        <v>12245293.309999999</v>
      </c>
      <c r="N99" s="144">
        <f t="shared" si="327"/>
        <v>11877226.43</v>
      </c>
      <c r="O99" s="143">
        <f t="shared" si="327"/>
        <v>9197952.1999999993</v>
      </c>
      <c r="P99" s="143">
        <f t="shared" si="327"/>
        <v>7528917.5699999994</v>
      </c>
      <c r="Q99" s="143">
        <f t="shared" si="327"/>
        <v>5583531.8900000006</v>
      </c>
      <c r="R99" s="143">
        <f t="shared" si="327"/>
        <v>2491376</v>
      </c>
      <c r="S99" s="143">
        <f t="shared" si="327"/>
        <v>2121852.6399999997</v>
      </c>
      <c r="T99" s="143">
        <f t="shared" si="327"/>
        <v>2024902.9000000001</v>
      </c>
      <c r="U99" s="143">
        <f t="shared" si="327"/>
        <v>2220423.38</v>
      </c>
      <c r="V99" s="143">
        <f t="shared" ref="V99:X99" si="328">SUM(V94:V98)</f>
        <v>3112866.86</v>
      </c>
      <c r="W99" s="143">
        <f t="shared" si="328"/>
        <v>5643881.2999999998</v>
      </c>
      <c r="X99" s="159">
        <f t="shared" si="328"/>
        <v>8778559.1799999997</v>
      </c>
      <c r="Y99" s="143">
        <f t="shared" ref="Y99:AB99" si="329">SUM(Y94:Y98)</f>
        <v>12923021.410000002</v>
      </c>
      <c r="Z99" s="143">
        <f t="shared" si="329"/>
        <v>13206685.720000003</v>
      </c>
      <c r="AA99" s="143">
        <f t="shared" si="329"/>
        <v>10776573.16</v>
      </c>
      <c r="AB99" s="143">
        <f t="shared" si="329"/>
        <v>8122639.6899999995</v>
      </c>
      <c r="AC99" s="143">
        <f t="shared" ref="AC99" si="330">SUM(AC94:AC98)</f>
        <v>4988071.8899999997</v>
      </c>
      <c r="AD99" s="143">
        <f t="shared" ref="AD99:AF99" si="331">SUM(AD94:AD98)</f>
        <v>2853593.22</v>
      </c>
      <c r="AE99" s="143">
        <f t="shared" si="331"/>
        <v>2422378.19</v>
      </c>
      <c r="AF99" s="143">
        <f t="shared" si="331"/>
        <v>2246840.98</v>
      </c>
      <c r="AG99" s="143">
        <f t="shared" ref="AG99:AI99" si="332">SUM(AG94:AG98)</f>
        <v>2449436.1800000002</v>
      </c>
      <c r="AH99" s="143">
        <f t="shared" si="332"/>
        <v>3140286.98</v>
      </c>
      <c r="AI99" s="143">
        <f t="shared" si="332"/>
        <v>6030095.7000000002</v>
      </c>
      <c r="AJ99" s="159">
        <f t="shared" ref="AJ99:AU99" si="333">SUM(AJ94:AJ98)</f>
        <v>11299051.799999999</v>
      </c>
      <c r="AK99" s="143">
        <f t="shared" si="333"/>
        <v>14294405.140000001</v>
      </c>
      <c r="AL99" s="143">
        <f t="shared" si="333"/>
        <v>15759785.519999998</v>
      </c>
      <c r="AM99" s="143">
        <f t="shared" si="333"/>
        <v>13722708.780000001</v>
      </c>
      <c r="AN99" s="143">
        <f t="shared" si="333"/>
        <v>0</v>
      </c>
      <c r="AO99" s="143">
        <f t="shared" si="333"/>
        <v>0</v>
      </c>
      <c r="AP99" s="143">
        <f t="shared" si="333"/>
        <v>0</v>
      </c>
      <c r="AQ99" s="143">
        <f t="shared" si="333"/>
        <v>0</v>
      </c>
      <c r="AR99" s="143">
        <f t="shared" si="333"/>
        <v>0</v>
      </c>
      <c r="AS99" s="143">
        <f t="shared" si="333"/>
        <v>0</v>
      </c>
      <c r="AT99" s="143">
        <f t="shared" si="333"/>
        <v>0</v>
      </c>
      <c r="AU99" s="143">
        <f t="shared" si="333"/>
        <v>0</v>
      </c>
      <c r="AV99" s="159">
        <f t="shared" ref="AV99" si="334">SUM(AV94:AV98)</f>
        <v>0</v>
      </c>
      <c r="AW99" s="71">
        <f>SUM(AW94:AW98)</f>
        <v>2811134.8200000012</v>
      </c>
      <c r="AX99" s="71">
        <f>SUM(AX94:AX98)</f>
        <v>1328745.6200000003</v>
      </c>
      <c r="AY99" s="71">
        <f t="shared" ref="AY99:BC99" si="335">SUM(AY94:AY98)</f>
        <v>-551860.02000000083</v>
      </c>
      <c r="AZ99" s="71">
        <f t="shared" si="335"/>
        <v>515972.08000000025</v>
      </c>
      <c r="BA99" s="71">
        <f t="shared" si="335"/>
        <v>90533.240000000224</v>
      </c>
      <c r="BB99" s="71">
        <f t="shared" si="335"/>
        <v>95176.100000000064</v>
      </c>
      <c r="BC99" s="71">
        <f t="shared" si="335"/>
        <v>47816.97</v>
      </c>
      <c r="BD99" s="71">
        <f t="shared" ref="BD99:BE99" si="336">SUM(BD94:BD98)</f>
        <v>-309044.50999999966</v>
      </c>
      <c r="BE99" s="71">
        <f t="shared" si="336"/>
        <v>484736.28000000026</v>
      </c>
      <c r="BF99" s="229">
        <f t="shared" ref="BF99:BG99" si="337">SUM(BF94:BF98)</f>
        <v>1403826.1300000034</v>
      </c>
      <c r="BG99" s="71">
        <f t="shared" si="337"/>
        <v>-677728.10000000079</v>
      </c>
      <c r="BH99" s="71">
        <f t="shared" ref="BH99:BI99" si="338">SUM(BH94:BH98)</f>
        <v>-1329459.2900000005</v>
      </c>
      <c r="BI99" s="71">
        <f t="shared" si="338"/>
        <v>-1578620.9600000004</v>
      </c>
      <c r="BJ99" s="71">
        <f t="shared" ref="BJ99:BK99" si="339">SUM(BJ94:BJ98)</f>
        <v>-593722.11999999941</v>
      </c>
      <c r="BK99" s="71">
        <f t="shared" si="339"/>
        <v>595460.00000000023</v>
      </c>
      <c r="BL99" s="71">
        <f t="shared" ref="BL99:BM99" si="340">SUM(BL94:BL98)</f>
        <v>-362217.22000000026</v>
      </c>
      <c r="BM99" s="71">
        <f t="shared" si="340"/>
        <v>-300525.55000000028</v>
      </c>
      <c r="BN99" s="71">
        <f t="shared" ref="BN99:BO99" si="341">SUM(BN94:BN98)</f>
        <v>-221938.07999999996</v>
      </c>
      <c r="BO99" s="71">
        <f t="shared" si="341"/>
        <v>-229012.79999999993</v>
      </c>
      <c r="BP99" s="71">
        <f t="shared" ref="BP99" si="342">SUM(BP94:BP98)</f>
        <v>-27420.120000000054</v>
      </c>
      <c r="BQ99" s="71">
        <f t="shared" ref="BQ99:CB99" si="343">SUM(BQ94:BQ98)</f>
        <v>-386214.40000000014</v>
      </c>
      <c r="BR99" s="70">
        <f t="shared" si="343"/>
        <v>-2520492.62</v>
      </c>
      <c r="BS99" s="71">
        <f t="shared" si="343"/>
        <v>-1371383.7299999997</v>
      </c>
      <c r="BT99" s="71">
        <f t="shared" ref="BT99:BU99" si="344">SUM(BT94:BT98)</f>
        <v>-2553099.7999999989</v>
      </c>
      <c r="BU99" s="274">
        <f t="shared" si="344"/>
        <v>-2946135.62</v>
      </c>
      <c r="BV99" s="71">
        <f t="shared" si="343"/>
        <v>0</v>
      </c>
      <c r="BW99" s="71">
        <f t="shared" si="343"/>
        <v>0</v>
      </c>
      <c r="BX99" s="71">
        <f t="shared" si="343"/>
        <v>0</v>
      </c>
      <c r="BY99" s="71">
        <f t="shared" si="343"/>
        <v>0</v>
      </c>
      <c r="BZ99" s="71">
        <f t="shared" si="343"/>
        <v>0</v>
      </c>
      <c r="CA99" s="71">
        <f t="shared" si="343"/>
        <v>0</v>
      </c>
      <c r="CB99" s="71">
        <f t="shared" si="343"/>
        <v>0</v>
      </c>
      <c r="CC99" s="71">
        <f t="shared" ref="CC99:CD99" si="345">SUM(CC94:CC98)</f>
        <v>0</v>
      </c>
      <c r="CD99" s="70">
        <f t="shared" si="345"/>
        <v>0</v>
      </c>
    </row>
    <row r="100" spans="1:82" ht="16.2" x14ac:dyDescent="0.3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145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216"/>
      <c r="AW100" s="153"/>
      <c r="AX100" s="93"/>
      <c r="AY100" s="94"/>
      <c r="AZ100" s="94"/>
      <c r="BA100" s="94"/>
      <c r="BB100" s="94"/>
      <c r="BC100" s="94"/>
      <c r="BD100" s="94"/>
      <c r="BE100" s="94"/>
      <c r="BF100" s="234"/>
      <c r="BG100" s="228"/>
      <c r="BH100" s="94"/>
      <c r="BI100" s="94"/>
      <c r="BJ100" s="94"/>
      <c r="BK100" s="94"/>
      <c r="BL100" s="94"/>
      <c r="BM100" s="94"/>
      <c r="BN100" s="94"/>
      <c r="BO100" s="94"/>
      <c r="BP100" s="94"/>
      <c r="BQ100" s="94"/>
      <c r="BR100" s="95"/>
      <c r="BS100" s="228"/>
      <c r="BT100" s="94"/>
      <c r="BU100" s="280"/>
      <c r="BV100" s="94"/>
      <c r="BW100" s="94"/>
      <c r="BX100" s="94"/>
      <c r="BY100" s="94"/>
      <c r="BZ100" s="94"/>
      <c r="CA100" s="94"/>
      <c r="CB100" s="94"/>
      <c r="CC100" s="94"/>
      <c r="CD100" s="95"/>
    </row>
    <row r="101" spans="1:82" x14ac:dyDescent="0.3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242">
        <v>5507322</v>
      </c>
      <c r="AL101" s="259">
        <v>6668039</v>
      </c>
      <c r="AM101" s="259">
        <v>7306990</v>
      </c>
      <c r="AN101" s="259"/>
      <c r="AO101" s="259"/>
      <c r="AP101" s="259"/>
      <c r="AQ101" s="259"/>
      <c r="AR101" s="259"/>
      <c r="AS101" s="259"/>
      <c r="AT101" s="259"/>
      <c r="AU101" s="259"/>
      <c r="AV101" s="260"/>
      <c r="AW101" s="78">
        <f t="shared" ref="AW101:BF105" si="346">C101-O101</f>
        <v>939656</v>
      </c>
      <c r="AX101" s="78">
        <f t="shared" si="346"/>
        <v>989693</v>
      </c>
      <c r="AY101" s="78">
        <f t="shared" si="346"/>
        <v>497346</v>
      </c>
      <c r="AZ101" s="78">
        <f t="shared" si="346"/>
        <v>-194373</v>
      </c>
      <c r="BA101" s="78">
        <f t="shared" si="346"/>
        <v>343245</v>
      </c>
      <c r="BB101" s="78">
        <f t="shared" si="346"/>
        <v>207299</v>
      </c>
      <c r="BC101" s="78">
        <f t="shared" si="346"/>
        <v>97232</v>
      </c>
      <c r="BD101" s="78">
        <f t="shared" si="346"/>
        <v>136939</v>
      </c>
      <c r="BE101" s="78">
        <f t="shared" si="346"/>
        <v>-34017</v>
      </c>
      <c r="BF101" s="166">
        <f t="shared" si="346"/>
        <v>499730</v>
      </c>
      <c r="BG101" s="78">
        <f t="shared" ref="BG101:BP105" si="347">M101-Y101</f>
        <v>338116</v>
      </c>
      <c r="BH101" s="78">
        <f t="shared" si="347"/>
        <v>-173616</v>
      </c>
      <c r="BI101" s="78">
        <f t="shared" si="347"/>
        <v>-951007</v>
      </c>
      <c r="BJ101" s="78">
        <f t="shared" si="347"/>
        <v>-209312</v>
      </c>
      <c r="BK101" s="78">
        <f t="shared" si="347"/>
        <v>158110</v>
      </c>
      <c r="BL101" s="78">
        <f t="shared" si="347"/>
        <v>138916</v>
      </c>
      <c r="BM101" s="78">
        <f t="shared" si="347"/>
        <v>-201290</v>
      </c>
      <c r="BN101" s="78">
        <f t="shared" si="347"/>
        <v>-431154</v>
      </c>
      <c r="BO101" s="78">
        <f t="shared" si="347"/>
        <v>-366668.23</v>
      </c>
      <c r="BP101" s="78">
        <f t="shared" si="347"/>
        <v>-353036.35000000009</v>
      </c>
      <c r="BQ101" s="78">
        <f t="shared" ref="BQ101:BQ105" si="348">W101-AI101</f>
        <v>-461438</v>
      </c>
      <c r="BR101" s="77">
        <f t="shared" ref="BR101:BR105" si="349">X101-AJ101</f>
        <v>-836526.04</v>
      </c>
      <c r="BS101" s="78">
        <f t="shared" ref="BS101:BU105" si="350">Y101-AK101</f>
        <v>-843728</v>
      </c>
      <c r="BT101" s="78">
        <f t="shared" si="350"/>
        <v>-1538050</v>
      </c>
      <c r="BU101" s="277">
        <f t="shared" si="350"/>
        <v>-943330</v>
      </c>
      <c r="BV101" s="78"/>
      <c r="BW101" s="78"/>
      <c r="BX101" s="78"/>
      <c r="BY101" s="78"/>
      <c r="BZ101" s="78"/>
      <c r="CA101" s="78"/>
      <c r="CB101" s="78"/>
      <c r="CC101" s="78"/>
      <c r="CD101" s="77"/>
    </row>
    <row r="102" spans="1:82" x14ac:dyDescent="0.3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242">
        <v>202419</v>
      </c>
      <c r="AL102" s="259">
        <v>274233</v>
      </c>
      <c r="AM102" s="259">
        <v>335367</v>
      </c>
      <c r="AN102" s="259"/>
      <c r="AO102" s="259"/>
      <c r="AP102" s="259"/>
      <c r="AQ102" s="259"/>
      <c r="AR102" s="259"/>
      <c r="AS102" s="259"/>
      <c r="AT102" s="259"/>
      <c r="AU102" s="259"/>
      <c r="AV102" s="260"/>
      <c r="AW102" s="78">
        <f t="shared" si="346"/>
        <v>138615</v>
      </c>
      <c r="AX102" s="78">
        <f t="shared" si="346"/>
        <v>53148</v>
      </c>
      <c r="AY102" s="78">
        <f t="shared" si="346"/>
        <v>46843</v>
      </c>
      <c r="AZ102" s="78">
        <f t="shared" si="346"/>
        <v>35654</v>
      </c>
      <c r="BA102" s="78">
        <f t="shared" si="346"/>
        <v>47811</v>
      </c>
      <c r="BB102" s="78">
        <f t="shared" si="346"/>
        <v>108785</v>
      </c>
      <c r="BC102" s="78">
        <f t="shared" si="346"/>
        <v>93861</v>
      </c>
      <c r="BD102" s="78">
        <f t="shared" si="346"/>
        <v>101761</v>
      </c>
      <c r="BE102" s="78">
        <f t="shared" si="346"/>
        <v>25418</v>
      </c>
      <c r="BF102" s="217">
        <f t="shared" si="346"/>
        <v>22737</v>
      </c>
      <c r="BG102" s="78">
        <f t="shared" si="347"/>
        <v>-20390</v>
      </c>
      <c r="BH102" s="78">
        <f t="shared" si="347"/>
        <v>-76563</v>
      </c>
      <c r="BI102" s="78">
        <f t="shared" si="347"/>
        <v>-220164</v>
      </c>
      <c r="BJ102" s="78">
        <f t="shared" si="347"/>
        <v>-14707</v>
      </c>
      <c r="BK102" s="78">
        <f t="shared" si="347"/>
        <v>15340</v>
      </c>
      <c r="BL102" s="78">
        <f t="shared" si="347"/>
        <v>-13760</v>
      </c>
      <c r="BM102" s="78">
        <f t="shared" si="347"/>
        <v>-17388</v>
      </c>
      <c r="BN102" s="78">
        <f t="shared" si="347"/>
        <v>-31612</v>
      </c>
      <c r="BO102" s="78">
        <f t="shared" si="347"/>
        <v>-36151.459999999992</v>
      </c>
      <c r="BP102" s="78">
        <f t="shared" si="347"/>
        <v>-31175.850000000006</v>
      </c>
      <c r="BQ102" s="78">
        <f t="shared" si="348"/>
        <v>-4595</v>
      </c>
      <c r="BR102" s="77">
        <f t="shared" si="349"/>
        <v>24086.809999999998</v>
      </c>
      <c r="BS102" s="78">
        <f t="shared" si="350"/>
        <v>76185</v>
      </c>
      <c r="BT102" s="78">
        <f t="shared" si="350"/>
        <v>37169</v>
      </c>
      <c r="BU102" s="277">
        <f t="shared" si="350"/>
        <v>115227</v>
      </c>
      <c r="BV102" s="78"/>
      <c r="BW102" s="78"/>
      <c r="BX102" s="78"/>
      <c r="BY102" s="78"/>
      <c r="BZ102" s="78"/>
      <c r="CA102" s="78"/>
      <c r="CB102" s="78"/>
      <c r="CC102" s="78"/>
      <c r="CD102" s="77"/>
    </row>
    <row r="103" spans="1:82" x14ac:dyDescent="0.3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242">
        <v>263750</v>
      </c>
      <c r="AL103" s="259">
        <v>2359274</v>
      </c>
      <c r="AM103" s="246">
        <v>2935924</v>
      </c>
      <c r="AN103" s="246"/>
      <c r="AO103" s="246"/>
      <c r="AP103" s="246"/>
      <c r="AQ103" s="246"/>
      <c r="AR103" s="246"/>
      <c r="AS103" s="246"/>
      <c r="AT103" s="246"/>
      <c r="AU103" s="246"/>
      <c r="AV103" s="260"/>
      <c r="AW103" s="78">
        <f t="shared" si="346"/>
        <v>578142</v>
      </c>
      <c r="AX103" s="78">
        <f t="shared" si="346"/>
        <v>878527</v>
      </c>
      <c r="AY103" s="78">
        <f t="shared" si="346"/>
        <v>133412</v>
      </c>
      <c r="AZ103" s="78">
        <f t="shared" si="346"/>
        <v>-62751</v>
      </c>
      <c r="BA103" s="78">
        <f t="shared" si="346"/>
        <v>129091</v>
      </c>
      <c r="BB103" s="78">
        <f t="shared" si="346"/>
        <v>75538</v>
      </c>
      <c r="BC103" s="78">
        <f t="shared" si="346"/>
        <v>-19973</v>
      </c>
      <c r="BD103" s="78">
        <f t="shared" si="346"/>
        <v>53569</v>
      </c>
      <c r="BE103" s="78">
        <f t="shared" si="346"/>
        <v>2831</v>
      </c>
      <c r="BF103" s="163">
        <f t="shared" si="346"/>
        <v>272203</v>
      </c>
      <c r="BG103" s="78">
        <f t="shared" si="347"/>
        <v>233150</v>
      </c>
      <c r="BH103" s="78">
        <f t="shared" si="347"/>
        <v>-55199</v>
      </c>
      <c r="BI103" s="78">
        <f t="shared" si="347"/>
        <v>-416367</v>
      </c>
      <c r="BJ103" s="78">
        <f t="shared" si="347"/>
        <v>-311725</v>
      </c>
      <c r="BK103" s="78">
        <f t="shared" si="347"/>
        <v>55045</v>
      </c>
      <c r="BL103" s="78">
        <f t="shared" si="347"/>
        <v>73569</v>
      </c>
      <c r="BM103" s="78">
        <f t="shared" si="347"/>
        <v>-34824</v>
      </c>
      <c r="BN103" s="78">
        <f t="shared" si="347"/>
        <v>-61989</v>
      </c>
      <c r="BO103" s="78">
        <f t="shared" si="347"/>
        <v>27293.109999999986</v>
      </c>
      <c r="BP103" s="78">
        <f t="shared" si="347"/>
        <v>-47674.559999999998</v>
      </c>
      <c r="BQ103" s="78">
        <f t="shared" si="348"/>
        <v>-83805</v>
      </c>
      <c r="BR103" s="68">
        <f t="shared" si="349"/>
        <v>-356176.41999999993</v>
      </c>
      <c r="BS103" s="78">
        <f t="shared" si="350"/>
        <v>1313341</v>
      </c>
      <c r="BT103" s="78">
        <f t="shared" si="350"/>
        <v>-460064</v>
      </c>
      <c r="BU103" s="277">
        <f t="shared" si="350"/>
        <v>-585101</v>
      </c>
      <c r="BV103" s="78"/>
      <c r="BW103" s="78"/>
      <c r="BX103" s="78"/>
      <c r="BY103" s="78"/>
      <c r="BZ103" s="78"/>
      <c r="CA103" s="78"/>
      <c r="CB103" s="78"/>
      <c r="CC103" s="78"/>
      <c r="CD103" s="68"/>
    </row>
    <row r="104" spans="1:82" x14ac:dyDescent="0.3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242">
        <v>1317008</v>
      </c>
      <c r="AL104" s="259">
        <v>1525676</v>
      </c>
      <c r="AM104" s="246">
        <v>1990449</v>
      </c>
      <c r="AN104" s="246"/>
      <c r="AO104" s="246"/>
      <c r="AP104" s="246"/>
      <c r="AQ104" s="246"/>
      <c r="AR104" s="246"/>
      <c r="AS104" s="246"/>
      <c r="AT104" s="246"/>
      <c r="AU104" s="246"/>
      <c r="AV104" s="260"/>
      <c r="AW104" s="78">
        <f t="shared" si="346"/>
        <v>109029</v>
      </c>
      <c r="AX104" s="78">
        <f t="shared" si="346"/>
        <v>840892</v>
      </c>
      <c r="AY104" s="78">
        <f t="shared" si="346"/>
        <v>97973</v>
      </c>
      <c r="AZ104" s="78">
        <f t="shared" si="346"/>
        <v>-13307</v>
      </c>
      <c r="BA104" s="78">
        <f t="shared" si="346"/>
        <v>82562</v>
      </c>
      <c r="BB104" s="78">
        <f t="shared" si="346"/>
        <v>50177</v>
      </c>
      <c r="BC104" s="78">
        <f t="shared" si="346"/>
        <v>35470</v>
      </c>
      <c r="BD104" s="78">
        <f t="shared" si="346"/>
        <v>1449</v>
      </c>
      <c r="BE104" s="78">
        <f t="shared" si="346"/>
        <v>38781</v>
      </c>
      <c r="BF104" s="163">
        <f t="shared" si="346"/>
        <v>152206</v>
      </c>
      <c r="BG104" s="78">
        <f t="shared" si="347"/>
        <v>208857</v>
      </c>
      <c r="BH104" s="78">
        <f t="shared" si="347"/>
        <v>46142</v>
      </c>
      <c r="BI104" s="78">
        <f t="shared" si="347"/>
        <v>-397021</v>
      </c>
      <c r="BJ104" s="78">
        <f t="shared" si="347"/>
        <v>-284950</v>
      </c>
      <c r="BK104" s="78">
        <f t="shared" si="347"/>
        <v>73208</v>
      </c>
      <c r="BL104" s="78">
        <f t="shared" si="347"/>
        <v>80750</v>
      </c>
      <c r="BM104" s="78">
        <f t="shared" si="347"/>
        <v>8092</v>
      </c>
      <c r="BN104" s="78">
        <f t="shared" si="347"/>
        <v>-62508</v>
      </c>
      <c r="BO104" s="78">
        <f t="shared" si="347"/>
        <v>-8963</v>
      </c>
      <c r="BP104" s="78">
        <f t="shared" si="347"/>
        <v>-22207.700000000012</v>
      </c>
      <c r="BQ104" s="78">
        <f t="shared" si="348"/>
        <v>-83690</v>
      </c>
      <c r="BR104" s="88">
        <f t="shared" si="349"/>
        <v>-223832.19999999995</v>
      </c>
      <c r="BS104" s="78">
        <f t="shared" si="350"/>
        <v>-348469</v>
      </c>
      <c r="BT104" s="78">
        <f t="shared" si="350"/>
        <v>-170062</v>
      </c>
      <c r="BU104" s="277">
        <f t="shared" si="350"/>
        <v>-321971</v>
      </c>
      <c r="BV104" s="78"/>
      <c r="BW104" s="78"/>
      <c r="BX104" s="78"/>
      <c r="BY104" s="78"/>
      <c r="BZ104" s="78"/>
      <c r="CA104" s="78"/>
      <c r="CB104" s="78"/>
      <c r="CC104" s="78"/>
      <c r="CD104" s="88"/>
    </row>
    <row r="105" spans="1:82" x14ac:dyDescent="0.3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242">
        <v>1432208</v>
      </c>
      <c r="AL105" s="259">
        <v>1358857</v>
      </c>
      <c r="AM105" s="246">
        <v>1966543</v>
      </c>
      <c r="AN105" s="246"/>
      <c r="AO105" s="246"/>
      <c r="AP105" s="246"/>
      <c r="AQ105" s="246"/>
      <c r="AR105" s="246"/>
      <c r="AS105" s="246"/>
      <c r="AT105" s="246"/>
      <c r="AU105" s="246"/>
      <c r="AV105" s="260"/>
      <c r="AW105" s="78">
        <f t="shared" si="346"/>
        <v>-327194</v>
      </c>
      <c r="AX105" s="78">
        <f t="shared" si="346"/>
        <v>627134</v>
      </c>
      <c r="AY105" s="78">
        <f t="shared" si="346"/>
        <v>377262</v>
      </c>
      <c r="AZ105" s="78">
        <f t="shared" si="346"/>
        <v>-394274</v>
      </c>
      <c r="BA105" s="78">
        <f t="shared" si="346"/>
        <v>576203</v>
      </c>
      <c r="BB105" s="78">
        <f t="shared" si="346"/>
        <v>441356</v>
      </c>
      <c r="BC105" s="78">
        <f t="shared" si="346"/>
        <v>-449430</v>
      </c>
      <c r="BD105" s="78">
        <f t="shared" si="346"/>
        <v>125808</v>
      </c>
      <c r="BE105" s="78">
        <f t="shared" si="346"/>
        <v>-205042</v>
      </c>
      <c r="BF105" s="163">
        <f t="shared" si="346"/>
        <v>-12667</v>
      </c>
      <c r="BG105" s="78">
        <f t="shared" si="347"/>
        <v>290433</v>
      </c>
      <c r="BH105" s="78">
        <f t="shared" si="347"/>
        <v>-301859</v>
      </c>
      <c r="BI105" s="78">
        <f t="shared" si="347"/>
        <v>191412</v>
      </c>
      <c r="BJ105" s="78">
        <f t="shared" si="347"/>
        <v>-405132</v>
      </c>
      <c r="BK105" s="78">
        <f t="shared" si="347"/>
        <v>-209450</v>
      </c>
      <c r="BL105" s="78">
        <f t="shared" si="347"/>
        <v>-74535</v>
      </c>
      <c r="BM105" s="78">
        <f t="shared" si="347"/>
        <v>25817</v>
      </c>
      <c r="BN105" s="78">
        <f t="shared" si="347"/>
        <v>-209585</v>
      </c>
      <c r="BO105" s="78">
        <f t="shared" si="347"/>
        <v>175289.68000000005</v>
      </c>
      <c r="BP105" s="78">
        <f t="shared" si="347"/>
        <v>170092.72999999998</v>
      </c>
      <c r="BQ105" s="78">
        <f t="shared" si="348"/>
        <v>-806687</v>
      </c>
      <c r="BR105" s="88">
        <f t="shared" si="349"/>
        <v>-300859.53000000003</v>
      </c>
      <c r="BS105" s="78">
        <f t="shared" si="350"/>
        <v>84262</v>
      </c>
      <c r="BT105" s="78">
        <f t="shared" si="350"/>
        <v>252766</v>
      </c>
      <c r="BU105" s="277">
        <f t="shared" si="350"/>
        <v>-641567</v>
      </c>
      <c r="BV105" s="78"/>
      <c r="BW105" s="78"/>
      <c r="BX105" s="78"/>
      <c r="BY105" s="78"/>
      <c r="BZ105" s="78"/>
      <c r="CA105" s="78"/>
      <c r="CB105" s="78"/>
      <c r="CC105" s="78"/>
      <c r="CD105" s="88"/>
    </row>
    <row r="106" spans="1:82" x14ac:dyDescent="0.3">
      <c r="A106" s="3"/>
      <c r="B106" s="29" t="s">
        <v>26</v>
      </c>
      <c r="C106" s="96">
        <f>SUM(C101:C105)</f>
        <v>11803632</v>
      </c>
      <c r="D106" s="69">
        <f t="shared" ref="D106:BC106" si="351">SUM(D101:D105)</f>
        <v>11482437</v>
      </c>
      <c r="E106" s="97">
        <f t="shared" si="351"/>
        <v>8006442</v>
      </c>
      <c r="F106" s="97">
        <f t="shared" si="351"/>
        <v>4512200</v>
      </c>
      <c r="G106" s="69">
        <f t="shared" si="351"/>
        <v>4216037</v>
      </c>
      <c r="H106" s="97">
        <f t="shared" si="351"/>
        <v>3572070</v>
      </c>
      <c r="I106" s="97">
        <f t="shared" si="351"/>
        <v>2825853</v>
      </c>
      <c r="J106" s="97">
        <f t="shared" si="351"/>
        <v>3324641</v>
      </c>
      <c r="K106" s="97">
        <f t="shared" si="351"/>
        <v>3790720</v>
      </c>
      <c r="L106" s="69">
        <f t="shared" si="351"/>
        <v>6750061</v>
      </c>
      <c r="M106" s="69">
        <f t="shared" si="351"/>
        <v>10054464</v>
      </c>
      <c r="N106" s="88">
        <f t="shared" si="351"/>
        <v>9746743</v>
      </c>
      <c r="O106" s="97">
        <f t="shared" si="351"/>
        <v>10365384</v>
      </c>
      <c r="P106" s="87">
        <f t="shared" si="351"/>
        <v>8093043</v>
      </c>
      <c r="Q106" s="97">
        <f>SUM(Q101:Q105)</f>
        <v>6853606</v>
      </c>
      <c r="R106" s="87">
        <f t="shared" si="351"/>
        <v>5141251</v>
      </c>
      <c r="S106" s="97">
        <f t="shared" si="351"/>
        <v>3037125</v>
      </c>
      <c r="T106" s="69">
        <f t="shared" si="351"/>
        <v>2688915</v>
      </c>
      <c r="U106" s="69">
        <f t="shared" si="351"/>
        <v>3068693</v>
      </c>
      <c r="V106" s="69">
        <f t="shared" ref="V106" si="352">SUM(V101:V105)</f>
        <v>2905115</v>
      </c>
      <c r="W106" s="69">
        <f t="shared" ref="W106:AF106" si="353">SUM(W101:W105)</f>
        <v>3962749</v>
      </c>
      <c r="X106" s="158">
        <f t="shared" si="353"/>
        <v>5815852</v>
      </c>
      <c r="Y106" s="69">
        <f t="shared" si="353"/>
        <v>9004298</v>
      </c>
      <c r="Z106" s="69">
        <f t="shared" si="353"/>
        <v>10307838</v>
      </c>
      <c r="AA106" s="69">
        <f t="shared" si="353"/>
        <v>12158531</v>
      </c>
      <c r="AB106" s="69">
        <f t="shared" si="353"/>
        <v>9318869</v>
      </c>
      <c r="AC106" s="69">
        <f t="shared" si="353"/>
        <v>6761353</v>
      </c>
      <c r="AD106" s="69">
        <f t="shared" si="353"/>
        <v>4936311</v>
      </c>
      <c r="AE106" s="69">
        <f t="shared" si="353"/>
        <v>3256718</v>
      </c>
      <c r="AF106" s="69">
        <f t="shared" si="353"/>
        <v>3485763</v>
      </c>
      <c r="AG106" s="69">
        <f t="shared" ref="AG106:AI106" si="354">SUM(AG101:AG105)</f>
        <v>3277892.9</v>
      </c>
      <c r="AH106" s="69">
        <f t="shared" si="354"/>
        <v>3189116.7300000004</v>
      </c>
      <c r="AI106" s="69">
        <f t="shared" si="354"/>
        <v>5402964</v>
      </c>
      <c r="AJ106" s="217">
        <f>SUM(AJ101:AJ105)</f>
        <v>7509159.3800000008</v>
      </c>
      <c r="AK106" s="69">
        <f t="shared" ref="AK106:AU106" si="355">SUM(AK101:AK105)</f>
        <v>8722707</v>
      </c>
      <c r="AL106" s="69">
        <f t="shared" si="355"/>
        <v>12186079</v>
      </c>
      <c r="AM106" s="69">
        <f t="shared" si="355"/>
        <v>14535273</v>
      </c>
      <c r="AN106" s="69">
        <f t="shared" si="355"/>
        <v>0</v>
      </c>
      <c r="AO106" s="69">
        <f t="shared" si="355"/>
        <v>0</v>
      </c>
      <c r="AP106" s="69">
        <f t="shared" si="355"/>
        <v>0</v>
      </c>
      <c r="AQ106" s="69">
        <f t="shared" si="355"/>
        <v>0</v>
      </c>
      <c r="AR106" s="69">
        <f t="shared" si="355"/>
        <v>0</v>
      </c>
      <c r="AS106" s="69">
        <f t="shared" si="355"/>
        <v>0</v>
      </c>
      <c r="AT106" s="69">
        <f t="shared" si="355"/>
        <v>0</v>
      </c>
      <c r="AU106" s="69">
        <f t="shared" si="355"/>
        <v>0</v>
      </c>
      <c r="AV106" s="217">
        <f>SUM(AV101:AV105)</f>
        <v>0</v>
      </c>
      <c r="AW106" s="97">
        <f t="shared" si="351"/>
        <v>1438248</v>
      </c>
      <c r="AX106" s="69">
        <f t="shared" si="351"/>
        <v>3389394</v>
      </c>
      <c r="AY106" s="67">
        <f t="shared" si="351"/>
        <v>1152836</v>
      </c>
      <c r="AZ106" s="67">
        <f t="shared" si="351"/>
        <v>-629051</v>
      </c>
      <c r="BA106" s="67">
        <f t="shared" si="351"/>
        <v>1178912</v>
      </c>
      <c r="BB106" s="97">
        <f t="shared" si="351"/>
        <v>883155</v>
      </c>
      <c r="BC106" s="97">
        <f t="shared" si="351"/>
        <v>-242840</v>
      </c>
      <c r="BD106" s="97">
        <f t="shared" ref="BD106:BE106" si="356">SUM(BD101:BD105)</f>
        <v>419526</v>
      </c>
      <c r="BE106" s="97">
        <f t="shared" si="356"/>
        <v>-172029</v>
      </c>
      <c r="BF106" s="158">
        <f t="shared" ref="BF106:BG106" si="357">SUM(BF101:BF105)</f>
        <v>934209</v>
      </c>
      <c r="BG106" s="97">
        <f t="shared" si="357"/>
        <v>1050166</v>
      </c>
      <c r="BH106" s="97">
        <f t="shared" ref="BH106:BI106" si="358">SUM(BH101:BH105)</f>
        <v>-561095</v>
      </c>
      <c r="BI106" s="97">
        <f t="shared" si="358"/>
        <v>-1793147</v>
      </c>
      <c r="BJ106" s="97">
        <f t="shared" ref="BJ106:BK106" si="359">SUM(BJ101:BJ105)</f>
        <v>-1225826</v>
      </c>
      <c r="BK106" s="97">
        <f t="shared" si="359"/>
        <v>92253</v>
      </c>
      <c r="BL106" s="97">
        <f t="shared" ref="BL106:BM106" si="360">SUM(BL101:BL105)</f>
        <v>204940</v>
      </c>
      <c r="BM106" s="97">
        <f t="shared" si="360"/>
        <v>-219593</v>
      </c>
      <c r="BN106" s="97">
        <f t="shared" ref="BN106:BO106" si="361">SUM(BN101:BN105)</f>
        <v>-796848</v>
      </c>
      <c r="BO106" s="97">
        <f t="shared" si="361"/>
        <v>-209199.89999999991</v>
      </c>
      <c r="BP106" s="97">
        <f t="shared" ref="BP106" si="362">SUM(BP101:BP105)</f>
        <v>-284001.7300000001</v>
      </c>
      <c r="BQ106" s="97">
        <f t="shared" ref="BQ106:CB106" si="363">SUM(BQ101:BQ105)</f>
        <v>-1440215</v>
      </c>
      <c r="BR106" s="98">
        <f t="shared" si="363"/>
        <v>-1693307.38</v>
      </c>
      <c r="BS106" s="97">
        <f t="shared" si="363"/>
        <v>281591</v>
      </c>
      <c r="BT106" s="97">
        <f t="shared" ref="BT106:BU106" si="364">SUM(BT101:BT105)</f>
        <v>-1878241</v>
      </c>
      <c r="BU106" s="281">
        <f t="shared" si="364"/>
        <v>-2376742</v>
      </c>
      <c r="BV106" s="97">
        <f t="shared" si="363"/>
        <v>0</v>
      </c>
      <c r="BW106" s="97">
        <f t="shared" si="363"/>
        <v>0</v>
      </c>
      <c r="BX106" s="97">
        <f t="shared" si="363"/>
        <v>0</v>
      </c>
      <c r="BY106" s="97">
        <f t="shared" si="363"/>
        <v>0</v>
      </c>
      <c r="BZ106" s="97">
        <f t="shared" si="363"/>
        <v>0</v>
      </c>
      <c r="CA106" s="97">
        <f t="shared" si="363"/>
        <v>0</v>
      </c>
      <c r="CB106" s="97">
        <f t="shared" si="363"/>
        <v>0</v>
      </c>
      <c r="CC106" s="97">
        <f t="shared" ref="CC106:CD106" si="365">SUM(CC101:CC105)</f>
        <v>0</v>
      </c>
      <c r="CD106" s="98">
        <f t="shared" si="365"/>
        <v>0</v>
      </c>
    </row>
    <row r="107" spans="1:82" ht="16.2" x14ac:dyDescent="0.3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100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167"/>
      <c r="AW107" s="100"/>
      <c r="AX107" s="102"/>
      <c r="AY107" s="103"/>
      <c r="AZ107" s="103"/>
      <c r="BA107" s="103"/>
      <c r="BB107" s="103"/>
      <c r="BC107" s="103"/>
      <c r="BD107" s="103"/>
      <c r="BE107" s="103"/>
      <c r="BF107" s="236"/>
      <c r="BG107" s="235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4"/>
      <c r="BS107" s="235"/>
      <c r="BT107" s="103"/>
      <c r="BU107" s="282"/>
      <c r="BV107" s="103"/>
      <c r="BW107" s="103"/>
      <c r="BX107" s="103"/>
      <c r="BY107" s="103"/>
      <c r="BZ107" s="103"/>
      <c r="CA107" s="103"/>
      <c r="CB107" s="103"/>
      <c r="CC107" s="103"/>
      <c r="CD107" s="104"/>
    </row>
    <row r="108" spans="1:82" x14ac:dyDescent="0.3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243">
        <v>22570</v>
      </c>
      <c r="AL108" s="261">
        <v>22175</v>
      </c>
      <c r="AM108" s="246">
        <v>23528</v>
      </c>
      <c r="AN108" s="246"/>
      <c r="AO108" s="246"/>
      <c r="AP108" s="246"/>
      <c r="AQ108" s="246"/>
      <c r="AR108" s="246"/>
      <c r="AS108" s="246"/>
      <c r="AT108" s="246"/>
      <c r="AU108" s="246"/>
      <c r="AV108" s="247"/>
      <c r="AW108" s="106">
        <f t="shared" ref="AW108:BF112" si="366">C108-O108</f>
        <v>386</v>
      </c>
      <c r="AX108" s="106">
        <f t="shared" si="366"/>
        <v>575</v>
      </c>
      <c r="AY108" s="106">
        <f t="shared" si="366"/>
        <v>1085</v>
      </c>
      <c r="AZ108" s="106">
        <f t="shared" si="366"/>
        <v>-1557</v>
      </c>
      <c r="BA108" s="106">
        <f t="shared" si="366"/>
        <v>1187</v>
      </c>
      <c r="BB108" s="106">
        <f t="shared" si="366"/>
        <v>273</v>
      </c>
      <c r="BC108" s="106">
        <f t="shared" si="366"/>
        <v>-375</v>
      </c>
      <c r="BD108" s="106">
        <f t="shared" si="366"/>
        <v>330</v>
      </c>
      <c r="BE108" s="106">
        <f t="shared" si="366"/>
        <v>-410</v>
      </c>
      <c r="BF108" s="237">
        <f t="shared" si="366"/>
        <v>693</v>
      </c>
      <c r="BG108" s="106">
        <f t="shared" ref="BG108:BP112" si="367">M108-Y108</f>
        <v>300</v>
      </c>
      <c r="BH108" s="106">
        <f t="shared" si="367"/>
        <v>137</v>
      </c>
      <c r="BI108" s="106">
        <f t="shared" si="367"/>
        <v>-757</v>
      </c>
      <c r="BJ108" s="106">
        <f t="shared" si="367"/>
        <v>617</v>
      </c>
      <c r="BK108" s="106">
        <f t="shared" si="367"/>
        <v>256</v>
      </c>
      <c r="BL108" s="106">
        <f t="shared" si="367"/>
        <v>396</v>
      </c>
      <c r="BM108" s="106">
        <f t="shared" si="367"/>
        <v>105</v>
      </c>
      <c r="BN108" s="106">
        <f t="shared" si="367"/>
        <v>-470</v>
      </c>
      <c r="BO108" s="106">
        <f t="shared" si="367"/>
        <v>-480</v>
      </c>
      <c r="BP108" s="106">
        <f t="shared" si="367"/>
        <v>-520</v>
      </c>
      <c r="BQ108" s="106">
        <f t="shared" ref="BQ108:BQ112" si="368">W108-AI108</f>
        <v>-1717</v>
      </c>
      <c r="BR108" s="107">
        <f t="shared" ref="BR108:BR112" si="369">X108-AJ108</f>
        <v>-1234</v>
      </c>
      <c r="BS108" s="106">
        <f t="shared" ref="BS108:BU112" si="370">Y108-AK108</f>
        <v>-719</v>
      </c>
      <c r="BT108" s="106">
        <f t="shared" si="370"/>
        <v>-1272</v>
      </c>
      <c r="BU108" s="283">
        <f t="shared" si="370"/>
        <v>-234</v>
      </c>
      <c r="BV108" s="106"/>
      <c r="BW108" s="106"/>
      <c r="BX108" s="106"/>
      <c r="BY108" s="106"/>
      <c r="BZ108" s="106"/>
      <c r="CA108" s="106"/>
      <c r="CB108" s="106"/>
      <c r="CC108" s="106"/>
      <c r="CD108" s="107"/>
    </row>
    <row r="109" spans="1:82" x14ac:dyDescent="0.3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243">
        <v>1386</v>
      </c>
      <c r="AL109" s="261">
        <v>1676</v>
      </c>
      <c r="AM109" s="246">
        <v>1833</v>
      </c>
      <c r="AN109" s="246"/>
      <c r="AO109" s="246"/>
      <c r="AP109" s="246"/>
      <c r="AQ109" s="246"/>
      <c r="AR109" s="246"/>
      <c r="AS109" s="246"/>
      <c r="AT109" s="246"/>
      <c r="AU109" s="246"/>
      <c r="AV109" s="262"/>
      <c r="AW109" s="106">
        <f t="shared" si="366"/>
        <v>547</v>
      </c>
      <c r="AX109" s="106">
        <f t="shared" si="366"/>
        <v>159</v>
      </c>
      <c r="AY109" s="106">
        <f t="shared" si="366"/>
        <v>217</v>
      </c>
      <c r="AZ109" s="106">
        <f t="shared" si="366"/>
        <v>261</v>
      </c>
      <c r="BA109" s="106">
        <f t="shared" si="366"/>
        <v>385</v>
      </c>
      <c r="BB109" s="106">
        <f t="shared" si="366"/>
        <v>498</v>
      </c>
      <c r="BC109" s="106">
        <f t="shared" si="366"/>
        <v>306</v>
      </c>
      <c r="BD109" s="106">
        <f t="shared" si="366"/>
        <v>255</v>
      </c>
      <c r="BE109" s="106">
        <f t="shared" si="366"/>
        <v>107</v>
      </c>
      <c r="BF109" s="237">
        <f t="shared" si="366"/>
        <v>23</v>
      </c>
      <c r="BG109" s="106">
        <f t="shared" si="367"/>
        <v>-148</v>
      </c>
      <c r="BH109" s="106">
        <f t="shared" si="367"/>
        <v>-466</v>
      </c>
      <c r="BI109" s="106">
        <f t="shared" si="367"/>
        <v>-905</v>
      </c>
      <c r="BJ109" s="106">
        <f t="shared" si="367"/>
        <v>-118</v>
      </c>
      <c r="BK109" s="106">
        <f t="shared" si="367"/>
        <v>14</v>
      </c>
      <c r="BL109" s="106">
        <f t="shared" si="367"/>
        <v>-25</v>
      </c>
      <c r="BM109" s="106">
        <f t="shared" si="367"/>
        <v>-28</v>
      </c>
      <c r="BN109" s="106">
        <f t="shared" si="367"/>
        <v>43</v>
      </c>
      <c r="BO109" s="106">
        <f t="shared" si="367"/>
        <v>77</v>
      </c>
      <c r="BP109" s="106">
        <f t="shared" si="367"/>
        <v>106</v>
      </c>
      <c r="BQ109" s="106">
        <f t="shared" si="368"/>
        <v>111</v>
      </c>
      <c r="BR109" s="107">
        <f t="shared" si="369"/>
        <v>454</v>
      </c>
      <c r="BS109" s="106">
        <f t="shared" si="370"/>
        <v>743</v>
      </c>
      <c r="BT109" s="106">
        <f t="shared" si="370"/>
        <v>485</v>
      </c>
      <c r="BU109" s="283">
        <f t="shared" si="370"/>
        <v>715</v>
      </c>
      <c r="BV109" s="106"/>
      <c r="BW109" s="106"/>
      <c r="BX109" s="106"/>
      <c r="BY109" s="106"/>
      <c r="BZ109" s="106"/>
      <c r="CA109" s="106"/>
      <c r="CB109" s="106"/>
      <c r="CC109" s="106"/>
      <c r="CD109" s="107"/>
    </row>
    <row r="110" spans="1:82" x14ac:dyDescent="0.3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243">
        <v>630</v>
      </c>
      <c r="AL110" s="261">
        <v>3437</v>
      </c>
      <c r="AM110" s="246">
        <v>3839</v>
      </c>
      <c r="AN110" s="246"/>
      <c r="AO110" s="246"/>
      <c r="AP110" s="246"/>
      <c r="AQ110" s="246"/>
      <c r="AR110" s="246"/>
      <c r="AS110" s="246"/>
      <c r="AT110" s="246"/>
      <c r="AU110" s="246"/>
      <c r="AV110" s="262"/>
      <c r="AW110" s="106">
        <f t="shared" si="366"/>
        <v>67</v>
      </c>
      <c r="AX110" s="106">
        <f t="shared" si="366"/>
        <v>566</v>
      </c>
      <c r="AY110" s="106">
        <f t="shared" si="366"/>
        <v>178</v>
      </c>
      <c r="AZ110" s="106">
        <f t="shared" si="366"/>
        <v>-211</v>
      </c>
      <c r="BA110" s="106">
        <f t="shared" si="366"/>
        <v>423</v>
      </c>
      <c r="BB110" s="106">
        <f t="shared" si="366"/>
        <v>113</v>
      </c>
      <c r="BC110" s="106">
        <f t="shared" si="366"/>
        <v>-149</v>
      </c>
      <c r="BD110" s="106">
        <f t="shared" si="366"/>
        <v>91</v>
      </c>
      <c r="BE110" s="106">
        <f t="shared" si="366"/>
        <v>0</v>
      </c>
      <c r="BF110" s="237">
        <f t="shared" si="366"/>
        <v>173</v>
      </c>
      <c r="BG110" s="106">
        <f t="shared" si="367"/>
        <v>116</v>
      </c>
      <c r="BH110" s="106">
        <f t="shared" si="367"/>
        <v>-82</v>
      </c>
      <c r="BI110" s="106">
        <f t="shared" si="367"/>
        <v>-213</v>
      </c>
      <c r="BJ110" s="106">
        <f t="shared" si="367"/>
        <v>-310</v>
      </c>
      <c r="BK110" s="106">
        <f t="shared" si="367"/>
        <v>-89</v>
      </c>
      <c r="BL110" s="106">
        <f t="shared" si="367"/>
        <v>-80</v>
      </c>
      <c r="BM110" s="106">
        <f t="shared" si="367"/>
        <v>-64</v>
      </c>
      <c r="BN110" s="106">
        <f t="shared" si="367"/>
        <v>-59</v>
      </c>
      <c r="BO110" s="106">
        <f t="shared" si="367"/>
        <v>211</v>
      </c>
      <c r="BP110" s="106">
        <f t="shared" si="367"/>
        <v>-99</v>
      </c>
      <c r="BQ110" s="106">
        <f t="shared" si="368"/>
        <v>-121</v>
      </c>
      <c r="BR110" s="107">
        <f t="shared" si="369"/>
        <v>-171</v>
      </c>
      <c r="BS110" s="106">
        <f t="shared" si="370"/>
        <v>2862</v>
      </c>
      <c r="BT110" s="106">
        <f t="shared" si="370"/>
        <v>27</v>
      </c>
      <c r="BU110" s="283">
        <f t="shared" si="370"/>
        <v>-41</v>
      </c>
      <c r="BV110" s="106"/>
      <c r="BW110" s="106"/>
      <c r="BX110" s="106"/>
      <c r="BY110" s="106"/>
      <c r="BZ110" s="106"/>
      <c r="CA110" s="106"/>
      <c r="CB110" s="106"/>
      <c r="CC110" s="106"/>
      <c r="CD110" s="107"/>
    </row>
    <row r="111" spans="1:82" x14ac:dyDescent="0.3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243">
        <v>462</v>
      </c>
      <c r="AL111" s="261">
        <v>461</v>
      </c>
      <c r="AM111" s="246">
        <v>517</v>
      </c>
      <c r="AN111" s="246"/>
      <c r="AO111" s="246"/>
      <c r="AP111" s="246"/>
      <c r="AQ111" s="246"/>
      <c r="AR111" s="246"/>
      <c r="AS111" s="246"/>
      <c r="AT111" s="246"/>
      <c r="AU111" s="246"/>
      <c r="AV111" s="262"/>
      <c r="AW111" s="106">
        <f t="shared" si="366"/>
        <v>-64</v>
      </c>
      <c r="AX111" s="106">
        <f t="shared" si="366"/>
        <v>96</v>
      </c>
      <c r="AY111" s="106">
        <f t="shared" si="366"/>
        <v>21</v>
      </c>
      <c r="AZ111" s="106">
        <f t="shared" si="366"/>
        <v>-25</v>
      </c>
      <c r="BA111" s="106">
        <f t="shared" si="366"/>
        <v>46</v>
      </c>
      <c r="BB111" s="106">
        <f t="shared" si="366"/>
        <v>-2</v>
      </c>
      <c r="BC111" s="106">
        <f t="shared" si="366"/>
        <v>-2</v>
      </c>
      <c r="BD111" s="106">
        <f t="shared" si="366"/>
        <v>11</v>
      </c>
      <c r="BE111" s="106">
        <f t="shared" si="366"/>
        <v>33</v>
      </c>
      <c r="BF111" s="237">
        <f t="shared" si="366"/>
        <v>24</v>
      </c>
      <c r="BG111" s="106">
        <f t="shared" si="367"/>
        <v>20</v>
      </c>
      <c r="BH111" s="106">
        <f t="shared" si="367"/>
        <v>7</v>
      </c>
      <c r="BI111" s="106">
        <f t="shared" si="367"/>
        <v>-28</v>
      </c>
      <c r="BJ111" s="106">
        <f t="shared" si="367"/>
        <v>-79</v>
      </c>
      <c r="BK111" s="106">
        <f t="shared" si="367"/>
        <v>-7</v>
      </c>
      <c r="BL111" s="106">
        <f t="shared" si="367"/>
        <v>-11</v>
      </c>
      <c r="BM111" s="106">
        <f t="shared" si="367"/>
        <v>0</v>
      </c>
      <c r="BN111" s="106">
        <f t="shared" si="367"/>
        <v>-17</v>
      </c>
      <c r="BO111" s="106">
        <f t="shared" si="367"/>
        <v>21</v>
      </c>
      <c r="BP111" s="106">
        <f t="shared" si="367"/>
        <v>16</v>
      </c>
      <c r="BQ111" s="106">
        <f t="shared" si="368"/>
        <v>-19</v>
      </c>
      <c r="BR111" s="107">
        <f t="shared" si="369"/>
        <v>-16</v>
      </c>
      <c r="BS111" s="106">
        <f t="shared" si="370"/>
        <v>3</v>
      </c>
      <c r="BT111" s="106">
        <f t="shared" si="370"/>
        <v>9</v>
      </c>
      <c r="BU111" s="283">
        <f t="shared" si="370"/>
        <v>-8</v>
      </c>
      <c r="BV111" s="106"/>
      <c r="BW111" s="106"/>
      <c r="BX111" s="106"/>
      <c r="BY111" s="106"/>
      <c r="BZ111" s="106"/>
      <c r="CA111" s="106"/>
      <c r="CB111" s="106"/>
      <c r="CC111" s="106"/>
      <c r="CD111" s="107"/>
    </row>
    <row r="112" spans="1:82" x14ac:dyDescent="0.3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243">
        <v>83</v>
      </c>
      <c r="AL112" s="261">
        <v>90</v>
      </c>
      <c r="AM112" s="246">
        <v>100</v>
      </c>
      <c r="AN112" s="246"/>
      <c r="AO112" s="246"/>
      <c r="AP112" s="246"/>
      <c r="AQ112" s="246"/>
      <c r="AR112" s="246"/>
      <c r="AS112" s="246"/>
      <c r="AT112" s="246"/>
      <c r="AU112" s="246"/>
      <c r="AV112" s="262"/>
      <c r="AW112" s="106">
        <f t="shared" si="366"/>
        <v>-31</v>
      </c>
      <c r="AX112" s="106">
        <f t="shared" si="366"/>
        <v>21</v>
      </c>
      <c r="AY112" s="106">
        <f t="shared" si="366"/>
        <v>7</v>
      </c>
      <c r="AZ112" s="106">
        <f t="shared" si="366"/>
        <v>-5</v>
      </c>
      <c r="BA112" s="106">
        <f t="shared" si="366"/>
        <v>3</v>
      </c>
      <c r="BB112" s="106">
        <f t="shared" si="366"/>
        <v>3</v>
      </c>
      <c r="BC112" s="106">
        <f t="shared" si="366"/>
        <v>7</v>
      </c>
      <c r="BD112" s="106">
        <f t="shared" si="366"/>
        <v>7</v>
      </c>
      <c r="BE112" s="106">
        <f t="shared" si="366"/>
        <v>13</v>
      </c>
      <c r="BF112" s="237">
        <f t="shared" si="366"/>
        <v>1</v>
      </c>
      <c r="BG112" s="106">
        <f t="shared" si="367"/>
        <v>10</v>
      </c>
      <c r="BH112" s="106">
        <f t="shared" si="367"/>
        <v>2</v>
      </c>
      <c r="BI112" s="106">
        <f t="shared" si="367"/>
        <v>11</v>
      </c>
      <c r="BJ112" s="106">
        <f t="shared" si="367"/>
        <v>-19</v>
      </c>
      <c r="BK112" s="106">
        <f t="shared" si="367"/>
        <v>-2</v>
      </c>
      <c r="BL112" s="106">
        <f t="shared" si="367"/>
        <v>-6</v>
      </c>
      <c r="BM112" s="106">
        <f t="shared" si="367"/>
        <v>6</v>
      </c>
      <c r="BN112" s="106">
        <f t="shared" si="367"/>
        <v>-4</v>
      </c>
      <c r="BO112" s="106">
        <f t="shared" si="367"/>
        <v>-2</v>
      </c>
      <c r="BP112" s="106">
        <f t="shared" si="367"/>
        <v>7</v>
      </c>
      <c r="BQ112" s="106">
        <f t="shared" si="368"/>
        <v>-14</v>
      </c>
      <c r="BR112" s="107">
        <f t="shared" si="369"/>
        <v>-13</v>
      </c>
      <c r="BS112" s="106">
        <f t="shared" si="370"/>
        <v>5</v>
      </c>
      <c r="BT112" s="106">
        <f t="shared" si="370"/>
        <v>-2</v>
      </c>
      <c r="BU112" s="283">
        <f t="shared" si="370"/>
        <v>-23</v>
      </c>
      <c r="BV112" s="106"/>
      <c r="BW112" s="106"/>
      <c r="BX112" s="106"/>
      <c r="BY112" s="106"/>
      <c r="BZ112" s="106"/>
      <c r="CA112" s="106"/>
      <c r="CB112" s="106"/>
      <c r="CC112" s="106"/>
      <c r="CD112" s="107"/>
    </row>
    <row r="113" spans="1:82" ht="15" thickBot="1" x14ac:dyDescent="0.35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C113" si="371">SUM(E108:E112)</f>
        <v>28404</v>
      </c>
      <c r="F113" s="50">
        <f t="shared" si="371"/>
        <v>25883</v>
      </c>
      <c r="G113" s="50">
        <f t="shared" si="371"/>
        <v>27864</v>
      </c>
      <c r="H113" s="50">
        <f t="shared" si="371"/>
        <v>26357</v>
      </c>
      <c r="I113" s="50">
        <f t="shared" si="371"/>
        <v>25425</v>
      </c>
      <c r="J113" s="50">
        <f t="shared" si="371"/>
        <v>26917</v>
      </c>
      <c r="K113" s="50">
        <f t="shared" si="371"/>
        <v>25538</v>
      </c>
      <c r="L113" s="50">
        <f t="shared" si="371"/>
        <v>27026</v>
      </c>
      <c r="M113" s="50">
        <f t="shared" si="371"/>
        <v>28323</v>
      </c>
      <c r="N113" s="147">
        <f t="shared" si="371"/>
        <v>26684</v>
      </c>
      <c r="O113" s="50">
        <f t="shared" si="371"/>
        <v>28334</v>
      </c>
      <c r="P113" s="50">
        <f t="shared" si="371"/>
        <v>27349</v>
      </c>
      <c r="Q113" s="50">
        <f>SUM(Q108:Q112)</f>
        <v>26896</v>
      </c>
      <c r="R113" s="50">
        <f t="shared" si="371"/>
        <v>27420</v>
      </c>
      <c r="S113" s="50">
        <f t="shared" si="371"/>
        <v>25820</v>
      </c>
      <c r="T113" s="50">
        <f t="shared" si="371"/>
        <v>25472</v>
      </c>
      <c r="U113" s="50">
        <f t="shared" si="371"/>
        <v>25638</v>
      </c>
      <c r="V113" s="50">
        <f t="shared" ref="V113:X113" si="372">SUM(V108:V112)</f>
        <v>26223</v>
      </c>
      <c r="W113" s="50">
        <f t="shared" si="372"/>
        <v>25795</v>
      </c>
      <c r="X113" s="156">
        <f t="shared" si="372"/>
        <v>26112</v>
      </c>
      <c r="Y113" s="50">
        <f t="shared" ref="Y113:AB113" si="373">SUM(Y108:Y112)</f>
        <v>28025</v>
      </c>
      <c r="Z113" s="50">
        <f t="shared" si="373"/>
        <v>27086</v>
      </c>
      <c r="AA113" s="50">
        <f t="shared" si="373"/>
        <v>30226</v>
      </c>
      <c r="AB113" s="50">
        <f t="shared" si="373"/>
        <v>27258</v>
      </c>
      <c r="AC113" s="50">
        <f t="shared" ref="AC113:AF113" si="374">SUM(AC108:AC112)</f>
        <v>26724</v>
      </c>
      <c r="AD113" s="50">
        <f t="shared" si="374"/>
        <v>27146</v>
      </c>
      <c r="AE113" s="50">
        <f t="shared" si="374"/>
        <v>25801</v>
      </c>
      <c r="AF113" s="50">
        <f t="shared" si="374"/>
        <v>25979</v>
      </c>
      <c r="AG113" s="50">
        <f t="shared" ref="AG113:AI113" si="375">SUM(AG108:AG112)</f>
        <v>25811</v>
      </c>
      <c r="AH113" s="50">
        <f t="shared" si="375"/>
        <v>26713</v>
      </c>
      <c r="AI113" s="50">
        <f t="shared" si="375"/>
        <v>27555</v>
      </c>
      <c r="AJ113" s="156">
        <f t="shared" ref="AJ113:AU113" si="376">SUM(AJ108:AJ112)</f>
        <v>27092</v>
      </c>
      <c r="AK113" s="50">
        <f t="shared" si="376"/>
        <v>25131</v>
      </c>
      <c r="AL113" s="50">
        <f t="shared" si="376"/>
        <v>27839</v>
      </c>
      <c r="AM113" s="50">
        <f t="shared" si="376"/>
        <v>29817</v>
      </c>
      <c r="AN113" s="50">
        <f t="shared" si="376"/>
        <v>0</v>
      </c>
      <c r="AO113" s="50">
        <f t="shared" si="376"/>
        <v>0</v>
      </c>
      <c r="AP113" s="50">
        <f t="shared" si="376"/>
        <v>0</v>
      </c>
      <c r="AQ113" s="50">
        <f t="shared" si="376"/>
        <v>0</v>
      </c>
      <c r="AR113" s="50">
        <f t="shared" si="376"/>
        <v>0</v>
      </c>
      <c r="AS113" s="50">
        <f t="shared" si="376"/>
        <v>0</v>
      </c>
      <c r="AT113" s="50">
        <f t="shared" si="376"/>
        <v>0</v>
      </c>
      <c r="AU113" s="50">
        <f t="shared" si="376"/>
        <v>0</v>
      </c>
      <c r="AV113" s="156">
        <f t="shared" ref="AV113" si="377">SUM(AV108:AV112)</f>
        <v>0</v>
      </c>
      <c r="AW113" s="50">
        <f t="shared" si="371"/>
        <v>905</v>
      </c>
      <c r="AX113" s="50">
        <f t="shared" si="371"/>
        <v>1417</v>
      </c>
      <c r="AY113" s="50">
        <f t="shared" si="371"/>
        <v>1508</v>
      </c>
      <c r="AZ113" s="50">
        <f t="shared" si="371"/>
        <v>-1537</v>
      </c>
      <c r="BA113" s="50">
        <f t="shared" si="371"/>
        <v>2044</v>
      </c>
      <c r="BB113" s="50">
        <f t="shared" si="371"/>
        <v>885</v>
      </c>
      <c r="BC113" s="50">
        <f t="shared" si="371"/>
        <v>-213</v>
      </c>
      <c r="BD113" s="50">
        <f t="shared" ref="BD113:BE113" si="378">SUM(BD108:BD112)</f>
        <v>694</v>
      </c>
      <c r="BE113" s="50">
        <f t="shared" si="378"/>
        <v>-257</v>
      </c>
      <c r="BF113" s="156">
        <f t="shared" ref="BF113:BG113" si="379">SUM(BF108:BF112)</f>
        <v>914</v>
      </c>
      <c r="BG113" s="50">
        <f t="shared" si="379"/>
        <v>298</v>
      </c>
      <c r="BH113" s="50">
        <f t="shared" ref="BH113:BI113" si="380">SUM(BH108:BH112)</f>
        <v>-402</v>
      </c>
      <c r="BI113" s="50">
        <f t="shared" si="380"/>
        <v>-1892</v>
      </c>
      <c r="BJ113" s="50">
        <f t="shared" ref="BJ113:BK113" si="381">SUM(BJ108:BJ112)</f>
        <v>91</v>
      </c>
      <c r="BK113" s="50">
        <f t="shared" si="381"/>
        <v>172</v>
      </c>
      <c r="BL113" s="50">
        <f t="shared" ref="BL113:BM113" si="382">SUM(BL108:BL112)</f>
        <v>274</v>
      </c>
      <c r="BM113" s="50">
        <f t="shared" si="382"/>
        <v>19</v>
      </c>
      <c r="BN113" s="50">
        <f t="shared" ref="BN113:BO113" si="383">SUM(BN108:BN112)</f>
        <v>-507</v>
      </c>
      <c r="BO113" s="50">
        <f t="shared" si="383"/>
        <v>-173</v>
      </c>
      <c r="BP113" s="50">
        <f t="shared" ref="BP113" si="384">SUM(BP108:BP112)</f>
        <v>-490</v>
      </c>
      <c r="BQ113" s="50">
        <f t="shared" ref="BQ113:CB113" si="385">SUM(BQ108:BQ112)</f>
        <v>-1760</v>
      </c>
      <c r="BR113" s="49">
        <f t="shared" si="385"/>
        <v>-980</v>
      </c>
      <c r="BS113" s="50">
        <f t="shared" si="385"/>
        <v>2894</v>
      </c>
      <c r="BT113" s="50">
        <f t="shared" ref="BT113:BU113" si="386">SUM(BT108:BT112)</f>
        <v>-753</v>
      </c>
      <c r="BU113" s="267">
        <f t="shared" si="386"/>
        <v>409</v>
      </c>
      <c r="BV113" s="50">
        <f t="shared" si="385"/>
        <v>0</v>
      </c>
      <c r="BW113" s="50">
        <f t="shared" si="385"/>
        <v>0</v>
      </c>
      <c r="BX113" s="50">
        <f t="shared" si="385"/>
        <v>0</v>
      </c>
      <c r="BY113" s="50">
        <f t="shared" si="385"/>
        <v>0</v>
      </c>
      <c r="BZ113" s="50">
        <f t="shared" si="385"/>
        <v>0</v>
      </c>
      <c r="CA113" s="50">
        <f t="shared" si="385"/>
        <v>0</v>
      </c>
      <c r="CB113" s="50">
        <f t="shared" si="385"/>
        <v>0</v>
      </c>
      <c r="CC113" s="50">
        <f t="shared" ref="CC113:CD113" si="387">SUM(CC108:CC112)</f>
        <v>0</v>
      </c>
      <c r="CD113" s="49">
        <f t="shared" si="387"/>
        <v>0</v>
      </c>
    </row>
    <row r="114" spans="1:82" x14ac:dyDescent="0.3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111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218"/>
      <c r="AW114" s="111"/>
      <c r="AX114" s="113"/>
      <c r="AY114" s="114"/>
      <c r="AZ114" s="114"/>
      <c r="BA114" s="114"/>
      <c r="BB114" s="114"/>
      <c r="BC114" s="114"/>
      <c r="BD114" s="114"/>
      <c r="BE114" s="114"/>
      <c r="BF114" s="220"/>
      <c r="BG114" s="127"/>
      <c r="BH114" s="114"/>
      <c r="BI114" s="114"/>
      <c r="BJ114" s="114"/>
      <c r="BK114" s="114"/>
      <c r="BL114" s="114"/>
      <c r="BM114" s="114"/>
      <c r="BN114" s="114"/>
      <c r="BO114" s="114"/>
      <c r="BP114" s="114"/>
      <c r="BQ114" s="114"/>
      <c r="BR114" s="115"/>
      <c r="BS114" s="127"/>
      <c r="BT114" s="114"/>
      <c r="BU114" s="284"/>
      <c r="BV114" s="114"/>
      <c r="BW114" s="114"/>
      <c r="BX114" s="114"/>
      <c r="BY114" s="114"/>
      <c r="BZ114" s="114"/>
      <c r="CA114" s="114"/>
      <c r="CB114" s="114"/>
      <c r="CC114" s="114"/>
      <c r="CD114" s="115"/>
    </row>
    <row r="115" spans="1:82" x14ac:dyDescent="0.3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388">E94-E101</f>
        <v>-1555375.9400000004</v>
      </c>
      <c r="F115" s="78">
        <f t="shared" si="388"/>
        <v>-1132439.7699999998</v>
      </c>
      <c r="G115" s="78">
        <f t="shared" si="388"/>
        <v>-1159967.25</v>
      </c>
      <c r="H115" s="78">
        <f t="shared" si="388"/>
        <v>-768359.6</v>
      </c>
      <c r="I115" s="78">
        <f t="shared" si="388"/>
        <v>-575958.74999999988</v>
      </c>
      <c r="J115" s="78">
        <f t="shared" si="388"/>
        <v>-521692.62999999966</v>
      </c>
      <c r="K115" s="78">
        <f t="shared" si="388"/>
        <v>1089930.9300000002</v>
      </c>
      <c r="L115" s="78">
        <f t="shared" si="388"/>
        <v>1777208.8000000017</v>
      </c>
      <c r="M115" s="78">
        <f t="shared" si="388"/>
        <v>1473060.4299999997</v>
      </c>
      <c r="N115" s="77">
        <f t="shared" si="388"/>
        <v>1386828.0199999996</v>
      </c>
      <c r="O115" s="78">
        <f t="shared" si="388"/>
        <v>-656089.87000000011</v>
      </c>
      <c r="P115" s="78">
        <f t="shared" si="388"/>
        <v>-236518.37000000011</v>
      </c>
      <c r="Q115" s="78">
        <f>Q94-Q101</f>
        <v>-486836.71999999974</v>
      </c>
      <c r="R115" s="78">
        <f t="shared" si="388"/>
        <v>-1438019</v>
      </c>
      <c r="S115" s="78">
        <f t="shared" si="388"/>
        <v>-781360.24000000011</v>
      </c>
      <c r="T115" s="78">
        <f t="shared" si="388"/>
        <v>-559983.74</v>
      </c>
      <c r="U115" s="78">
        <f t="shared" si="388"/>
        <v>-481482.83999999997</v>
      </c>
      <c r="V115" s="78">
        <f t="shared" ref="V115" si="389">V94-V101</f>
        <v>-198803.04000000004</v>
      </c>
      <c r="W115" s="78">
        <f t="shared" ref="W115:Y119" si="390">W94-W101</f>
        <v>807318.31999999983</v>
      </c>
      <c r="X115" s="163">
        <f t="shared" si="390"/>
        <v>1586493.2199999988</v>
      </c>
      <c r="Y115" s="78">
        <f t="shared" si="390"/>
        <v>2253922.6900000004</v>
      </c>
      <c r="Z115" s="78">
        <f t="shared" ref="Z115:AB119" si="391">Z94-Z101</f>
        <v>1761216.330000001</v>
      </c>
      <c r="AA115" s="78">
        <f t="shared" si="391"/>
        <v>-566303.89999999944</v>
      </c>
      <c r="AB115" s="78">
        <f t="shared" si="391"/>
        <v>-248823.22000000067</v>
      </c>
      <c r="AC115" s="78">
        <f t="shared" ref="AC115:AD119" si="392">AC94-AC101</f>
        <v>-772254.81</v>
      </c>
      <c r="AD115" s="78">
        <f t="shared" si="392"/>
        <v>-1212906.7599999998</v>
      </c>
      <c r="AE115" s="78">
        <f t="shared" ref="AE115:AF115" si="393">AE94-AE101</f>
        <v>-874893.73</v>
      </c>
      <c r="AF115" s="78">
        <f t="shared" si="393"/>
        <v>-897548.89000000013</v>
      </c>
      <c r="AG115" s="78">
        <f t="shared" ref="AG115:AI115" si="394">AG94-AG101</f>
        <v>-757444.63</v>
      </c>
      <c r="AH115" s="78">
        <f t="shared" si="394"/>
        <v>-570863.06000000006</v>
      </c>
      <c r="AI115" s="78">
        <f t="shared" si="394"/>
        <v>624249.5</v>
      </c>
      <c r="AJ115" s="217">
        <f t="shared" ref="AJ115:AV119" si="395">AJ94-AJ101</f>
        <v>2101997.7999999989</v>
      </c>
      <c r="AK115" s="78">
        <f t="shared" si="395"/>
        <v>2325491.5</v>
      </c>
      <c r="AL115" s="78">
        <f t="shared" si="395"/>
        <v>2288236.5099999998</v>
      </c>
      <c r="AM115" s="78">
        <f t="shared" si="395"/>
        <v>-531137.46</v>
      </c>
      <c r="AN115" s="78">
        <f t="shared" si="395"/>
        <v>0</v>
      </c>
      <c r="AO115" s="78">
        <f t="shared" si="395"/>
        <v>0</v>
      </c>
      <c r="AP115" s="78">
        <f t="shared" si="395"/>
        <v>0</v>
      </c>
      <c r="AQ115" s="78">
        <f t="shared" si="395"/>
        <v>0</v>
      </c>
      <c r="AR115" s="78">
        <f t="shared" si="395"/>
        <v>0</v>
      </c>
      <c r="AS115" s="78">
        <f t="shared" si="395"/>
        <v>0</v>
      </c>
      <c r="AT115" s="78">
        <f t="shared" si="395"/>
        <v>0</v>
      </c>
      <c r="AU115" s="78">
        <f t="shared" si="395"/>
        <v>0</v>
      </c>
      <c r="AV115" s="217">
        <f t="shared" ref="AV115" si="396">AV94-AV101</f>
        <v>0</v>
      </c>
      <c r="AW115" s="78">
        <f t="shared" ref="AW115:BF119" si="397">C115-O115</f>
        <v>237822.21000000183</v>
      </c>
      <c r="AX115" s="78">
        <f t="shared" si="397"/>
        <v>-508989.43999999948</v>
      </c>
      <c r="AY115" s="78">
        <f t="shared" si="397"/>
        <v>-1068539.2200000007</v>
      </c>
      <c r="AZ115" s="78">
        <f t="shared" si="397"/>
        <v>305579.23000000021</v>
      </c>
      <c r="BA115" s="78">
        <f t="shared" si="397"/>
        <v>-378607.00999999989</v>
      </c>
      <c r="BB115" s="78">
        <f t="shared" si="397"/>
        <v>-208375.86</v>
      </c>
      <c r="BC115" s="78">
        <f t="shared" si="397"/>
        <v>-94475.909999999916</v>
      </c>
      <c r="BD115" s="78">
        <f t="shared" si="397"/>
        <v>-322889.58999999962</v>
      </c>
      <c r="BE115" s="78">
        <f t="shared" si="397"/>
        <v>282612.61000000034</v>
      </c>
      <c r="BF115" s="163">
        <f t="shared" si="397"/>
        <v>190715.58000000287</v>
      </c>
      <c r="BG115" s="78">
        <f t="shared" ref="BG115:BP119" si="398">M115-Y115</f>
        <v>-780862.26000000071</v>
      </c>
      <c r="BH115" s="78">
        <f t="shared" si="398"/>
        <v>-374388.31000000145</v>
      </c>
      <c r="BI115" s="78">
        <f t="shared" si="398"/>
        <v>-89785.970000000671</v>
      </c>
      <c r="BJ115" s="78">
        <f t="shared" si="398"/>
        <v>12304.850000000559</v>
      </c>
      <c r="BK115" s="78">
        <f t="shared" si="398"/>
        <v>285418.09000000032</v>
      </c>
      <c r="BL115" s="78">
        <f t="shared" si="398"/>
        <v>-225112.24000000022</v>
      </c>
      <c r="BM115" s="78">
        <f t="shared" si="398"/>
        <v>93533.489999999874</v>
      </c>
      <c r="BN115" s="78">
        <f t="shared" si="398"/>
        <v>337565.15000000014</v>
      </c>
      <c r="BO115" s="78">
        <f t="shared" si="398"/>
        <v>275961.79000000004</v>
      </c>
      <c r="BP115" s="78">
        <f t="shared" si="398"/>
        <v>372060.02</v>
      </c>
      <c r="BQ115" s="78">
        <f t="shared" ref="BQ115:BQ119" si="399">W115-AI115</f>
        <v>183068.81999999983</v>
      </c>
      <c r="BR115" s="77">
        <f t="shared" ref="BR115:BR119" si="400">X115-AJ115</f>
        <v>-515504.58000000007</v>
      </c>
      <c r="BS115" s="78">
        <f t="shared" ref="BS115:BU119" si="401">Y115-AK115</f>
        <v>-71568.80999999959</v>
      </c>
      <c r="BT115" s="78">
        <f t="shared" si="401"/>
        <v>-527020.17999999877</v>
      </c>
      <c r="BU115" s="277">
        <f t="shared" si="401"/>
        <v>-35166.439999999478</v>
      </c>
      <c r="BV115" s="78"/>
      <c r="BW115" s="78"/>
      <c r="BX115" s="78"/>
      <c r="BY115" s="78"/>
      <c r="BZ115" s="78"/>
      <c r="CA115" s="78"/>
      <c r="CB115" s="78"/>
      <c r="CC115" s="78"/>
      <c r="CD115" s="77"/>
    </row>
    <row r="116" spans="1:82" x14ac:dyDescent="0.3">
      <c r="A116" s="3"/>
      <c r="B116" s="29" t="s">
        <v>22</v>
      </c>
      <c r="C116" s="86">
        <f t="shared" ref="C116:D119" si="402">C95-C102</f>
        <v>627449.21</v>
      </c>
      <c r="D116" s="78">
        <f t="shared" si="402"/>
        <v>426920.80999999982</v>
      </c>
      <c r="E116" s="78">
        <f t="shared" ref="E116:U116" si="403">E95-E102</f>
        <v>103693.90999999997</v>
      </c>
      <c r="F116" s="78">
        <f t="shared" si="403"/>
        <v>-9970.4500000000116</v>
      </c>
      <c r="G116" s="78">
        <f t="shared" si="403"/>
        <v>-68817.599999999977</v>
      </c>
      <c r="H116" s="78">
        <f t="shared" si="403"/>
        <v>-101834.97</v>
      </c>
      <c r="I116" s="78">
        <f t="shared" si="403"/>
        <v>-105581.34</v>
      </c>
      <c r="J116" s="78">
        <f t="shared" si="403"/>
        <v>-81669.76999999999</v>
      </c>
      <c r="K116" s="78">
        <f t="shared" si="403"/>
        <v>208458.75</v>
      </c>
      <c r="L116" s="78">
        <f t="shared" si="403"/>
        <v>482162.31000000017</v>
      </c>
      <c r="M116" s="78">
        <f t="shared" si="403"/>
        <v>589210.8600000001</v>
      </c>
      <c r="N116" s="77">
        <f t="shared" si="403"/>
        <v>656347.05000000016</v>
      </c>
      <c r="O116" s="78">
        <f t="shared" si="403"/>
        <v>473933.83000000007</v>
      </c>
      <c r="P116" s="78">
        <f t="shared" si="403"/>
        <v>287794.84999999998</v>
      </c>
      <c r="Q116" s="78">
        <f>Q95-Q102</f>
        <v>193070.40999999992</v>
      </c>
      <c r="R116" s="78">
        <f t="shared" si="403"/>
        <v>-20188</v>
      </c>
      <c r="S116" s="78">
        <f t="shared" si="403"/>
        <v>-30647.690000000002</v>
      </c>
      <c r="T116" s="78">
        <f t="shared" si="403"/>
        <v>-4536.9000000000233</v>
      </c>
      <c r="U116" s="78">
        <f t="shared" si="403"/>
        <v>-6449.7299999999814</v>
      </c>
      <c r="V116" s="78">
        <f t="shared" ref="V116" si="404">V95-V102</f>
        <v>58835.139999999985</v>
      </c>
      <c r="W116" s="78">
        <f t="shared" ref="W116:X116" si="405">W95-W102</f>
        <v>225134.86</v>
      </c>
      <c r="X116" s="163">
        <f t="shared" si="405"/>
        <v>427394.14999999991</v>
      </c>
      <c r="Y116" s="78">
        <f t="shared" si="390"/>
        <v>669811.69999999995</v>
      </c>
      <c r="Z116" s="78">
        <f t="shared" ref="Z116:AA116" si="406">Z95-Z102</f>
        <v>666913.63</v>
      </c>
      <c r="AA116" s="78">
        <f t="shared" si="406"/>
        <v>427857.09000000008</v>
      </c>
      <c r="AB116" s="78">
        <f t="shared" si="391"/>
        <v>332404.41000000003</v>
      </c>
      <c r="AC116" s="78">
        <f t="shared" ref="AC116" si="407">AC95-AC102</f>
        <v>145411.01999999996</v>
      </c>
      <c r="AD116" s="78">
        <f t="shared" si="392"/>
        <v>-17886.710000000021</v>
      </c>
      <c r="AE116" s="78">
        <f t="shared" ref="AE116:AF116" si="408">AE95-AE102</f>
        <v>-26733.209999999992</v>
      </c>
      <c r="AF116" s="78">
        <f t="shared" si="408"/>
        <v>-20283.75</v>
      </c>
      <c r="AG116" s="78">
        <f t="shared" ref="AG116:AI116" si="409">AG95-AG102</f>
        <v>-15684.880000000005</v>
      </c>
      <c r="AH116" s="78">
        <f t="shared" si="409"/>
        <v>36236.400000000023</v>
      </c>
      <c r="AI116" s="78">
        <f t="shared" si="409"/>
        <v>277141.52</v>
      </c>
      <c r="AJ116" s="166">
        <f t="shared" ref="AJ116:AN116" si="410">AJ95-AJ102</f>
        <v>649175.30000000005</v>
      </c>
      <c r="AK116" s="78">
        <f t="shared" si="410"/>
        <v>852850.57000000007</v>
      </c>
      <c r="AL116" s="78">
        <f t="shared" si="410"/>
        <v>1007463.4000000001</v>
      </c>
      <c r="AM116" s="78">
        <f t="shared" si="410"/>
        <v>696594.90999999992</v>
      </c>
      <c r="AN116" s="78">
        <f t="shared" si="410"/>
        <v>0</v>
      </c>
      <c r="AO116" s="78">
        <f t="shared" si="395"/>
        <v>0</v>
      </c>
      <c r="AP116" s="78">
        <f t="shared" si="395"/>
        <v>0</v>
      </c>
      <c r="AQ116" s="78">
        <f t="shared" si="395"/>
        <v>0</v>
      </c>
      <c r="AR116" s="78">
        <f t="shared" si="395"/>
        <v>0</v>
      </c>
      <c r="AS116" s="78">
        <f t="shared" si="395"/>
        <v>0</v>
      </c>
      <c r="AT116" s="78">
        <f t="shared" si="395"/>
        <v>0</v>
      </c>
      <c r="AU116" s="78">
        <f t="shared" si="395"/>
        <v>0</v>
      </c>
      <c r="AV116" s="166">
        <f t="shared" si="395"/>
        <v>0</v>
      </c>
      <c r="AW116" s="78">
        <f t="shared" si="397"/>
        <v>153515.37999999989</v>
      </c>
      <c r="AX116" s="78">
        <f t="shared" si="397"/>
        <v>139125.95999999985</v>
      </c>
      <c r="AY116" s="78">
        <f t="shared" si="397"/>
        <v>-89376.499999999942</v>
      </c>
      <c r="AZ116" s="78">
        <f t="shared" si="397"/>
        <v>10217.549999999988</v>
      </c>
      <c r="BA116" s="78">
        <f t="shared" si="397"/>
        <v>-38169.909999999974</v>
      </c>
      <c r="BB116" s="78">
        <f t="shared" si="397"/>
        <v>-97298.069999999978</v>
      </c>
      <c r="BC116" s="78">
        <f t="shared" si="397"/>
        <v>-99131.610000000015</v>
      </c>
      <c r="BD116" s="78">
        <f t="shared" si="397"/>
        <v>-140504.90999999997</v>
      </c>
      <c r="BE116" s="78">
        <f t="shared" si="397"/>
        <v>-16676.109999999986</v>
      </c>
      <c r="BF116" s="163">
        <f t="shared" si="397"/>
        <v>54768.160000000265</v>
      </c>
      <c r="BG116" s="78">
        <f t="shared" si="398"/>
        <v>-80600.839999999851</v>
      </c>
      <c r="BH116" s="78">
        <f t="shared" si="398"/>
        <v>-10566.579999999842</v>
      </c>
      <c r="BI116" s="78">
        <f t="shared" si="398"/>
        <v>46076.739999999991</v>
      </c>
      <c r="BJ116" s="78">
        <f t="shared" si="398"/>
        <v>-44609.560000000056</v>
      </c>
      <c r="BK116" s="78">
        <f t="shared" si="398"/>
        <v>47659.389999999956</v>
      </c>
      <c r="BL116" s="78">
        <f t="shared" si="398"/>
        <v>-2301.289999999979</v>
      </c>
      <c r="BM116" s="78">
        <f t="shared" si="398"/>
        <v>-3914.4800000000105</v>
      </c>
      <c r="BN116" s="78">
        <f t="shared" si="398"/>
        <v>15746.849999999977</v>
      </c>
      <c r="BO116" s="78">
        <f t="shared" si="398"/>
        <v>9235.1500000000233</v>
      </c>
      <c r="BP116" s="78">
        <f t="shared" si="398"/>
        <v>22598.739999999962</v>
      </c>
      <c r="BQ116" s="78">
        <f t="shared" si="399"/>
        <v>-52006.660000000033</v>
      </c>
      <c r="BR116" s="77">
        <f t="shared" si="400"/>
        <v>-221781.15000000014</v>
      </c>
      <c r="BS116" s="78">
        <f t="shared" si="401"/>
        <v>-183038.87000000011</v>
      </c>
      <c r="BT116" s="78">
        <f t="shared" si="401"/>
        <v>-340549.77000000014</v>
      </c>
      <c r="BU116" s="277">
        <f t="shared" si="401"/>
        <v>-268737.81999999983</v>
      </c>
      <c r="BV116" s="78"/>
      <c r="BW116" s="78"/>
      <c r="BX116" s="78"/>
      <c r="BY116" s="78"/>
      <c r="BZ116" s="78"/>
      <c r="CA116" s="78"/>
      <c r="CB116" s="78"/>
      <c r="CC116" s="78"/>
      <c r="CD116" s="77"/>
    </row>
    <row r="117" spans="1:82" x14ac:dyDescent="0.3">
      <c r="A117" s="3"/>
      <c r="B117" s="29" t="s">
        <v>23</v>
      </c>
      <c r="C117" s="86">
        <f t="shared" si="402"/>
        <v>-528145.18999999994</v>
      </c>
      <c r="D117" s="78">
        <f t="shared" si="402"/>
        <v>-718225.94</v>
      </c>
      <c r="E117" s="78">
        <f t="shared" ref="E117:U117" si="411">E96-E103</f>
        <v>-532227.58000000007</v>
      </c>
      <c r="F117" s="78">
        <f t="shared" si="411"/>
        <v>-269377.25</v>
      </c>
      <c r="G117" s="78">
        <f t="shared" si="411"/>
        <v>-212849.98</v>
      </c>
      <c r="H117" s="78">
        <f t="shared" si="411"/>
        <v>-98718.77999999997</v>
      </c>
      <c r="I117" s="78">
        <f t="shared" si="411"/>
        <v>-48667.79999999993</v>
      </c>
      <c r="J117" s="78">
        <f t="shared" si="411"/>
        <v>-52182.489999999991</v>
      </c>
      <c r="K117" s="78">
        <f t="shared" si="411"/>
        <v>384700.91000000003</v>
      </c>
      <c r="L117" s="78">
        <f t="shared" si="411"/>
        <v>461183.51999999979</v>
      </c>
      <c r="M117" s="78">
        <f t="shared" si="411"/>
        <v>202361.39999999991</v>
      </c>
      <c r="N117" s="77">
        <f t="shared" si="411"/>
        <v>102277.4600000002</v>
      </c>
      <c r="O117" s="78">
        <f t="shared" si="411"/>
        <v>-471631.72</v>
      </c>
      <c r="P117" s="78">
        <f t="shared" si="411"/>
        <v>-167506.17999999993</v>
      </c>
      <c r="Q117" s="78">
        <f>Q96-Q103</f>
        <v>-410689.89</v>
      </c>
      <c r="R117" s="78">
        <f t="shared" si="411"/>
        <v>-450640</v>
      </c>
      <c r="S117" s="78">
        <f t="shared" si="411"/>
        <v>-126525.49000000002</v>
      </c>
      <c r="T117" s="78">
        <f t="shared" si="411"/>
        <v>-74500.829999999987</v>
      </c>
      <c r="U117" s="78">
        <f t="shared" si="411"/>
        <v>-101453.27999999997</v>
      </c>
      <c r="V117" s="78">
        <f t="shared" ref="V117" si="412">V96-V103</f>
        <v>4053.0100000000093</v>
      </c>
      <c r="W117" s="78">
        <f t="shared" ref="W117:X117" si="413">W96-W103</f>
        <v>269155.1100000001</v>
      </c>
      <c r="X117" s="163">
        <f t="shared" si="413"/>
        <v>400233.54999999981</v>
      </c>
      <c r="Y117" s="78">
        <f t="shared" si="390"/>
        <v>470844.37000000034</v>
      </c>
      <c r="Z117" s="78">
        <f t="shared" ref="Z117:AA117" si="414">Z96-Z103</f>
        <v>520736.70999999996</v>
      </c>
      <c r="AA117" s="78">
        <f t="shared" si="414"/>
        <v>-866496.82000000007</v>
      </c>
      <c r="AB117" s="78">
        <f t="shared" si="391"/>
        <v>-371743.44000000018</v>
      </c>
      <c r="AC117" s="78">
        <f t="shared" ref="AC117" si="415">AC96-AC103</f>
        <v>-428585.50000000012</v>
      </c>
      <c r="AD117" s="78">
        <f t="shared" si="392"/>
        <v>-321447.48000000004</v>
      </c>
      <c r="AE117" s="78">
        <f t="shared" ref="AE117:AF117" si="416">AE96-AE103</f>
        <v>-106808.43</v>
      </c>
      <c r="AF117" s="78">
        <f t="shared" si="416"/>
        <v>-95565.03</v>
      </c>
      <c r="AG117" s="78">
        <f t="shared" ref="AG117:AI117" si="417">AG96-AG103</f>
        <v>-29608.900000000023</v>
      </c>
      <c r="AH117" s="78">
        <f t="shared" si="417"/>
        <v>-12405.75</v>
      </c>
      <c r="AI117" s="78">
        <f t="shared" si="417"/>
        <v>260102.24000000022</v>
      </c>
      <c r="AJ117" s="166">
        <f t="shared" ref="AJ117:AN117" si="418">AJ96-AJ103</f>
        <v>477299.7100000002</v>
      </c>
      <c r="AK117" s="78">
        <f t="shared" si="418"/>
        <v>2009663.2600000002</v>
      </c>
      <c r="AL117" s="78">
        <f t="shared" si="418"/>
        <v>323539.21999999974</v>
      </c>
      <c r="AM117" s="78">
        <f t="shared" si="418"/>
        <v>-755858.59999999963</v>
      </c>
      <c r="AN117" s="78">
        <f t="shared" si="418"/>
        <v>0</v>
      </c>
      <c r="AO117" s="78">
        <f t="shared" si="395"/>
        <v>0</v>
      </c>
      <c r="AP117" s="78">
        <f t="shared" si="395"/>
        <v>0</v>
      </c>
      <c r="AQ117" s="78">
        <f t="shared" si="395"/>
        <v>0</v>
      </c>
      <c r="AR117" s="78">
        <f t="shared" si="395"/>
        <v>0</v>
      </c>
      <c r="AS117" s="78">
        <f t="shared" si="395"/>
        <v>0</v>
      </c>
      <c r="AT117" s="78">
        <f t="shared" si="395"/>
        <v>0</v>
      </c>
      <c r="AU117" s="78">
        <f t="shared" si="395"/>
        <v>0</v>
      </c>
      <c r="AV117" s="166">
        <f t="shared" si="395"/>
        <v>0</v>
      </c>
      <c r="AW117" s="78">
        <f t="shared" si="397"/>
        <v>-56513.469999999972</v>
      </c>
      <c r="AX117" s="78">
        <f t="shared" si="397"/>
        <v>-550719.76</v>
      </c>
      <c r="AY117" s="78">
        <f t="shared" si="397"/>
        <v>-121537.69000000006</v>
      </c>
      <c r="AZ117" s="78">
        <f t="shared" si="397"/>
        <v>181262.75</v>
      </c>
      <c r="BA117" s="78">
        <f t="shared" si="397"/>
        <v>-86324.489999999991</v>
      </c>
      <c r="BB117" s="78">
        <f t="shared" si="397"/>
        <v>-24217.949999999983</v>
      </c>
      <c r="BC117" s="78">
        <f t="shared" si="397"/>
        <v>52785.48000000004</v>
      </c>
      <c r="BD117" s="78">
        <f t="shared" si="397"/>
        <v>-56235.5</v>
      </c>
      <c r="BE117" s="78">
        <f t="shared" si="397"/>
        <v>115545.79999999993</v>
      </c>
      <c r="BF117" s="163">
        <f t="shared" si="397"/>
        <v>60949.969999999972</v>
      </c>
      <c r="BG117" s="78">
        <f t="shared" si="398"/>
        <v>-268482.97000000044</v>
      </c>
      <c r="BH117" s="78">
        <f t="shared" si="398"/>
        <v>-418459.24999999977</v>
      </c>
      <c r="BI117" s="78">
        <f t="shared" si="398"/>
        <v>394865.10000000009</v>
      </c>
      <c r="BJ117" s="78">
        <f t="shared" si="398"/>
        <v>204237.26000000024</v>
      </c>
      <c r="BK117" s="78">
        <f t="shared" si="398"/>
        <v>17895.610000000102</v>
      </c>
      <c r="BL117" s="78">
        <f t="shared" si="398"/>
        <v>-129192.51999999996</v>
      </c>
      <c r="BM117" s="78">
        <f t="shared" si="398"/>
        <v>-19717.060000000027</v>
      </c>
      <c r="BN117" s="78">
        <f t="shared" si="398"/>
        <v>21064.200000000012</v>
      </c>
      <c r="BO117" s="78">
        <f t="shared" si="398"/>
        <v>-71844.379999999946</v>
      </c>
      <c r="BP117" s="78">
        <f t="shared" si="398"/>
        <v>16458.760000000009</v>
      </c>
      <c r="BQ117" s="78">
        <f t="shared" si="399"/>
        <v>9052.8699999998789</v>
      </c>
      <c r="BR117" s="77">
        <f t="shared" si="400"/>
        <v>-77066.160000000382</v>
      </c>
      <c r="BS117" s="78">
        <f t="shared" si="401"/>
        <v>-1538818.89</v>
      </c>
      <c r="BT117" s="78">
        <f t="shared" si="401"/>
        <v>197197.49000000022</v>
      </c>
      <c r="BU117" s="277">
        <f t="shared" si="401"/>
        <v>-110638.22000000044</v>
      </c>
      <c r="BV117" s="78"/>
      <c r="BW117" s="78"/>
      <c r="BX117" s="78"/>
      <c r="BY117" s="78"/>
      <c r="BZ117" s="78"/>
      <c r="CA117" s="78"/>
      <c r="CB117" s="78"/>
      <c r="CC117" s="78"/>
      <c r="CD117" s="77"/>
    </row>
    <row r="118" spans="1:82" x14ac:dyDescent="0.3">
      <c r="A118" s="3"/>
      <c r="B118" s="29" t="s">
        <v>24</v>
      </c>
      <c r="C118" s="86">
        <f t="shared" si="402"/>
        <v>-6073.6700000001583</v>
      </c>
      <c r="D118" s="78">
        <f t="shared" si="402"/>
        <v>-774374.33000000007</v>
      </c>
      <c r="E118" s="78">
        <f t="shared" ref="E118:U118" si="419">E97-E104</f>
        <v>-323672.84000000008</v>
      </c>
      <c r="F118" s="78">
        <f t="shared" si="419"/>
        <v>-282698.95999999996</v>
      </c>
      <c r="G118" s="78">
        <f t="shared" si="419"/>
        <v>-151539.81</v>
      </c>
      <c r="H118" s="78">
        <f t="shared" si="419"/>
        <v>-44065.09</v>
      </c>
      <c r="I118" s="78">
        <f t="shared" si="419"/>
        <v>-11024.869999999995</v>
      </c>
      <c r="J118" s="78">
        <f t="shared" si="419"/>
        <v>82027.070000000007</v>
      </c>
      <c r="K118" s="78">
        <f t="shared" si="419"/>
        <v>381854.36</v>
      </c>
      <c r="L118" s="78">
        <f t="shared" si="419"/>
        <v>379397.9700000002</v>
      </c>
      <c r="M118" s="78">
        <f t="shared" si="419"/>
        <v>238080.10999999987</v>
      </c>
      <c r="N118" s="77">
        <f t="shared" si="419"/>
        <v>-101323.24999999977</v>
      </c>
      <c r="O118" s="78">
        <f t="shared" si="419"/>
        <v>-250463.97999999998</v>
      </c>
      <c r="P118" s="78">
        <f t="shared" si="419"/>
        <v>-106487.31999999995</v>
      </c>
      <c r="Q118" s="78">
        <f>Q97-Q104</f>
        <v>-287398.35000000003</v>
      </c>
      <c r="R118" s="78">
        <f t="shared" si="419"/>
        <v>-386044</v>
      </c>
      <c r="S118" s="78">
        <f t="shared" si="419"/>
        <v>-112315.40000000002</v>
      </c>
      <c r="T118" s="78">
        <f t="shared" si="419"/>
        <v>-34554.679999999993</v>
      </c>
      <c r="U118" s="78">
        <f t="shared" si="419"/>
        <v>5931.390000000014</v>
      </c>
      <c r="V118" s="78">
        <f t="shared" ref="V118" si="420">V97-V104</f>
        <v>89255.290000000037</v>
      </c>
      <c r="W118" s="78">
        <f t="shared" ref="W118:X118" si="421">W97-W104</f>
        <v>335543.47000000009</v>
      </c>
      <c r="X118" s="163">
        <f t="shared" si="421"/>
        <v>333701.09000000008</v>
      </c>
      <c r="Y118" s="78">
        <f t="shared" si="390"/>
        <v>500687.99</v>
      </c>
      <c r="Z118" s="78">
        <f t="shared" ref="Z118:AA118" si="422">Z97-Z104</f>
        <v>95224.229999999981</v>
      </c>
      <c r="AA118" s="78">
        <f t="shared" si="422"/>
        <v>-439156.54000000004</v>
      </c>
      <c r="AB118" s="78">
        <f t="shared" si="391"/>
        <v>-319774.41000000003</v>
      </c>
      <c r="AC118" s="78">
        <f t="shared" ref="AC118" si="423">AC97-AC104</f>
        <v>-224685.75</v>
      </c>
      <c r="AD118" s="78">
        <f t="shared" si="392"/>
        <v>-236547.49999999994</v>
      </c>
      <c r="AE118" s="78">
        <f t="shared" ref="AE118:AF118" si="424">AE97-AE104</f>
        <v>-51482.09</v>
      </c>
      <c r="AF118" s="78">
        <f t="shared" si="424"/>
        <v>-50583.979999999981</v>
      </c>
      <c r="AG118" s="78">
        <f t="shared" ref="AG118:AI118" si="425">AG97-AG104</f>
        <v>35210.380000000034</v>
      </c>
      <c r="AH118" s="78">
        <f t="shared" si="425"/>
        <v>104113.21999999997</v>
      </c>
      <c r="AI118" s="78">
        <f t="shared" si="425"/>
        <v>239198.99</v>
      </c>
      <c r="AJ118" s="166">
        <f t="shared" ref="AJ118:AN118" si="426">AJ97-AJ104</f>
        <v>522354.56000000006</v>
      </c>
      <c r="AK118" s="78">
        <f t="shared" si="426"/>
        <v>318298.83000000007</v>
      </c>
      <c r="AL118" s="78">
        <f t="shared" si="426"/>
        <v>-143242.3899999999</v>
      </c>
      <c r="AM118" s="78">
        <f t="shared" si="426"/>
        <v>-31428.989999999991</v>
      </c>
      <c r="AN118" s="78">
        <f t="shared" si="426"/>
        <v>0</v>
      </c>
      <c r="AO118" s="78">
        <f t="shared" si="395"/>
        <v>0</v>
      </c>
      <c r="AP118" s="78">
        <f t="shared" si="395"/>
        <v>0</v>
      </c>
      <c r="AQ118" s="78">
        <f t="shared" si="395"/>
        <v>0</v>
      </c>
      <c r="AR118" s="78">
        <f t="shared" si="395"/>
        <v>0</v>
      </c>
      <c r="AS118" s="78">
        <f t="shared" si="395"/>
        <v>0</v>
      </c>
      <c r="AT118" s="78">
        <f t="shared" si="395"/>
        <v>0</v>
      </c>
      <c r="AU118" s="78">
        <f t="shared" si="395"/>
        <v>0</v>
      </c>
      <c r="AV118" s="166">
        <f t="shared" si="395"/>
        <v>0</v>
      </c>
      <c r="AW118" s="78">
        <f t="shared" si="397"/>
        <v>244390.30999999982</v>
      </c>
      <c r="AX118" s="78">
        <f t="shared" si="397"/>
        <v>-667887.01000000013</v>
      </c>
      <c r="AY118" s="78">
        <f t="shared" si="397"/>
        <v>-36274.490000000049</v>
      </c>
      <c r="AZ118" s="78">
        <f t="shared" si="397"/>
        <v>103345.04000000004</v>
      </c>
      <c r="BA118" s="78">
        <f t="shared" si="397"/>
        <v>-39224.409999999974</v>
      </c>
      <c r="BB118" s="78">
        <f t="shared" si="397"/>
        <v>-9510.4100000000035</v>
      </c>
      <c r="BC118" s="78">
        <f t="shared" si="397"/>
        <v>-16956.260000000009</v>
      </c>
      <c r="BD118" s="78">
        <f t="shared" si="397"/>
        <v>-7228.2200000000303</v>
      </c>
      <c r="BE118" s="78">
        <f t="shared" si="397"/>
        <v>46310.889999999898</v>
      </c>
      <c r="BF118" s="163">
        <f t="shared" si="397"/>
        <v>45696.880000000121</v>
      </c>
      <c r="BG118" s="78">
        <f t="shared" si="398"/>
        <v>-262607.88000000012</v>
      </c>
      <c r="BH118" s="78">
        <f t="shared" si="398"/>
        <v>-196547.47999999975</v>
      </c>
      <c r="BI118" s="78">
        <f t="shared" si="398"/>
        <v>188692.56000000006</v>
      </c>
      <c r="BJ118" s="78">
        <f t="shared" si="398"/>
        <v>213287.09000000008</v>
      </c>
      <c r="BK118" s="78">
        <f t="shared" si="398"/>
        <v>-62712.600000000035</v>
      </c>
      <c r="BL118" s="78">
        <f t="shared" si="398"/>
        <v>-149496.50000000006</v>
      </c>
      <c r="BM118" s="78">
        <f t="shared" si="398"/>
        <v>-60833.310000000027</v>
      </c>
      <c r="BN118" s="78">
        <f t="shared" si="398"/>
        <v>16029.299999999988</v>
      </c>
      <c r="BO118" s="78">
        <f t="shared" si="398"/>
        <v>-29278.99000000002</v>
      </c>
      <c r="BP118" s="78">
        <f t="shared" si="398"/>
        <v>-14857.929999999935</v>
      </c>
      <c r="BQ118" s="78">
        <f t="shared" si="399"/>
        <v>96344.480000000098</v>
      </c>
      <c r="BR118" s="77">
        <f t="shared" si="400"/>
        <v>-188653.46999999997</v>
      </c>
      <c r="BS118" s="78">
        <f t="shared" si="401"/>
        <v>182389.15999999992</v>
      </c>
      <c r="BT118" s="78">
        <f t="shared" si="401"/>
        <v>238466.61999999988</v>
      </c>
      <c r="BU118" s="277">
        <f t="shared" si="401"/>
        <v>-407727.55000000005</v>
      </c>
      <c r="BV118" s="78"/>
      <c r="BW118" s="78"/>
      <c r="BX118" s="78"/>
      <c r="BY118" s="78"/>
      <c r="BZ118" s="78"/>
      <c r="CA118" s="78"/>
      <c r="CB118" s="78"/>
      <c r="CC118" s="78"/>
      <c r="CD118" s="77"/>
    </row>
    <row r="119" spans="1:82" x14ac:dyDescent="0.3">
      <c r="A119" s="3"/>
      <c r="B119" s="29" t="s">
        <v>25</v>
      </c>
      <c r="C119" s="86">
        <f t="shared" si="402"/>
        <v>530492.33000000007</v>
      </c>
      <c r="D119" s="78">
        <f t="shared" si="402"/>
        <v>-813586.54</v>
      </c>
      <c r="E119" s="78">
        <f t="shared" ref="E119:U119" si="427">E98-E105</f>
        <v>-667187.68000000005</v>
      </c>
      <c r="F119" s="78">
        <f t="shared" si="427"/>
        <v>189634.51</v>
      </c>
      <c r="G119" s="78">
        <f t="shared" si="427"/>
        <v>-410476.48</v>
      </c>
      <c r="H119" s="78">
        <f t="shared" si="427"/>
        <v>-439012.55999999994</v>
      </c>
      <c r="I119" s="78">
        <f t="shared" si="427"/>
        <v>183620.10999999987</v>
      </c>
      <c r="J119" s="78">
        <f t="shared" si="427"/>
        <v>52699.169999999925</v>
      </c>
      <c r="K119" s="78">
        <f t="shared" si="427"/>
        <v>272952.63000000012</v>
      </c>
      <c r="L119" s="78">
        <f t="shared" si="427"/>
        <v>332371.70999999996</v>
      </c>
      <c r="M119" s="78">
        <f t="shared" si="427"/>
        <v>-311883.48999999976</v>
      </c>
      <c r="N119" s="77">
        <f t="shared" si="427"/>
        <v>86354.15000000014</v>
      </c>
      <c r="O119" s="78">
        <f t="shared" si="427"/>
        <v>-263180.05999999982</v>
      </c>
      <c r="P119" s="78">
        <f t="shared" si="427"/>
        <v>-341408.41000000015</v>
      </c>
      <c r="Q119" s="78">
        <f>Q98-Q105</f>
        <v>-278219.56000000006</v>
      </c>
      <c r="R119" s="78">
        <f t="shared" si="427"/>
        <v>-354984</v>
      </c>
      <c r="S119" s="78">
        <f t="shared" si="427"/>
        <v>135576.45999999996</v>
      </c>
      <c r="T119" s="78">
        <f t="shared" si="427"/>
        <v>9564.0500000000466</v>
      </c>
      <c r="U119" s="78">
        <f t="shared" si="427"/>
        <v>-264815.16000000003</v>
      </c>
      <c r="V119" s="78">
        <f t="shared" ref="V119" si="428">V98-V105</f>
        <v>254411.45999999996</v>
      </c>
      <c r="W119" s="78">
        <f t="shared" ref="W119:X119" si="429">W98-W105</f>
        <v>43980.540000000037</v>
      </c>
      <c r="X119" s="163">
        <f t="shared" si="429"/>
        <v>214885.16999999993</v>
      </c>
      <c r="Y119" s="78">
        <f t="shared" si="390"/>
        <v>23456.659999999916</v>
      </c>
      <c r="Z119" s="78">
        <f t="shared" ref="Z119:AA119" si="430">Z98-Z105</f>
        <v>-145243.18000000017</v>
      </c>
      <c r="AA119" s="78">
        <f t="shared" si="430"/>
        <v>62142.330000000075</v>
      </c>
      <c r="AB119" s="78">
        <f t="shared" si="391"/>
        <v>-588292.64999999991</v>
      </c>
      <c r="AC119" s="78">
        <f t="shared" ref="AC119" si="431">AC98-AC105</f>
        <v>-493166.07000000007</v>
      </c>
      <c r="AD119" s="78">
        <f t="shared" si="392"/>
        <v>-293929.32999999996</v>
      </c>
      <c r="AE119" s="78">
        <f t="shared" ref="AE119:AF119" si="432">AE98-AE105</f>
        <v>225577.65000000002</v>
      </c>
      <c r="AF119" s="78">
        <f t="shared" si="432"/>
        <v>-174940.36999999988</v>
      </c>
      <c r="AG119" s="78">
        <f t="shared" ref="AG119:AI119" si="433">AG98-AG105</f>
        <v>-60928.689999999944</v>
      </c>
      <c r="AH119" s="78">
        <f t="shared" si="433"/>
        <v>394089.43999999994</v>
      </c>
      <c r="AI119" s="78">
        <f t="shared" si="433"/>
        <v>-773560.55</v>
      </c>
      <c r="AJ119" s="166">
        <f t="shared" ref="AJ119:AN119" si="434">AJ98-AJ105</f>
        <v>39065.049999999814</v>
      </c>
      <c r="AK119" s="78">
        <f t="shared" si="434"/>
        <v>65393.979999999981</v>
      </c>
      <c r="AL119" s="78">
        <f t="shared" si="434"/>
        <v>97709.780000000028</v>
      </c>
      <c r="AM119" s="78">
        <f t="shared" si="434"/>
        <v>-190734.07999999984</v>
      </c>
      <c r="AN119" s="78">
        <f t="shared" si="434"/>
        <v>0</v>
      </c>
      <c r="AO119" s="78">
        <f t="shared" si="395"/>
        <v>0</v>
      </c>
      <c r="AP119" s="78">
        <f t="shared" si="395"/>
        <v>0</v>
      </c>
      <c r="AQ119" s="78">
        <f t="shared" si="395"/>
        <v>0</v>
      </c>
      <c r="AR119" s="78">
        <f t="shared" si="395"/>
        <v>0</v>
      </c>
      <c r="AS119" s="78">
        <f t="shared" si="395"/>
        <v>0</v>
      </c>
      <c r="AT119" s="78">
        <f t="shared" si="395"/>
        <v>0</v>
      </c>
      <c r="AU119" s="78">
        <f t="shared" si="395"/>
        <v>0</v>
      </c>
      <c r="AV119" s="166">
        <f t="shared" si="395"/>
        <v>0</v>
      </c>
      <c r="AW119" s="78">
        <f t="shared" si="397"/>
        <v>793672.3899999999</v>
      </c>
      <c r="AX119" s="78">
        <f t="shared" si="397"/>
        <v>-472178.12999999989</v>
      </c>
      <c r="AY119" s="78">
        <f t="shared" si="397"/>
        <v>-388968.12</v>
      </c>
      <c r="AZ119" s="78">
        <f t="shared" si="397"/>
        <v>544618.51</v>
      </c>
      <c r="BA119" s="78">
        <f t="shared" si="397"/>
        <v>-546052.93999999994</v>
      </c>
      <c r="BB119" s="78">
        <f t="shared" si="397"/>
        <v>-448576.61</v>
      </c>
      <c r="BC119" s="78">
        <f t="shared" si="397"/>
        <v>448435.2699999999</v>
      </c>
      <c r="BD119" s="78">
        <f t="shared" si="397"/>
        <v>-201712.29000000004</v>
      </c>
      <c r="BE119" s="78">
        <f t="shared" si="397"/>
        <v>228972.09000000008</v>
      </c>
      <c r="BF119" s="163">
        <f t="shared" si="397"/>
        <v>117486.54000000004</v>
      </c>
      <c r="BG119" s="78">
        <f t="shared" si="398"/>
        <v>-335340.14999999967</v>
      </c>
      <c r="BH119" s="78">
        <f t="shared" si="398"/>
        <v>231597.33000000031</v>
      </c>
      <c r="BI119" s="78">
        <f t="shared" si="398"/>
        <v>-325322.3899999999</v>
      </c>
      <c r="BJ119" s="78">
        <f t="shared" si="398"/>
        <v>246884.23999999976</v>
      </c>
      <c r="BK119" s="78">
        <f t="shared" si="398"/>
        <v>214946.51</v>
      </c>
      <c r="BL119" s="78">
        <f t="shared" si="398"/>
        <v>-61054.670000000042</v>
      </c>
      <c r="BM119" s="78">
        <f t="shared" si="398"/>
        <v>-90001.190000000061</v>
      </c>
      <c r="BN119" s="78">
        <f t="shared" si="398"/>
        <v>184504.41999999993</v>
      </c>
      <c r="BO119" s="78">
        <f t="shared" si="398"/>
        <v>-203886.47000000009</v>
      </c>
      <c r="BP119" s="78">
        <f t="shared" si="398"/>
        <v>-139677.97999999998</v>
      </c>
      <c r="BQ119" s="78">
        <f t="shared" si="399"/>
        <v>817541.09000000008</v>
      </c>
      <c r="BR119" s="77">
        <f t="shared" si="400"/>
        <v>175820.12000000011</v>
      </c>
      <c r="BS119" s="78">
        <f t="shared" si="401"/>
        <v>-41937.320000000065</v>
      </c>
      <c r="BT119" s="78">
        <f t="shared" si="401"/>
        <v>-242952.9600000002</v>
      </c>
      <c r="BU119" s="277">
        <f t="shared" si="401"/>
        <v>252876.40999999992</v>
      </c>
      <c r="BV119" s="78"/>
      <c r="BW119" s="78"/>
      <c r="BX119" s="78"/>
      <c r="BY119" s="78"/>
      <c r="BZ119" s="78"/>
      <c r="CA119" s="78"/>
      <c r="CB119" s="78"/>
      <c r="CC119" s="78"/>
      <c r="CD119" s="77"/>
    </row>
    <row r="120" spans="1:82" ht="15" thickBot="1" x14ac:dyDescent="0.35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435">SUM(E115:E119)</f>
        <v>-2974770.1300000008</v>
      </c>
      <c r="F120" s="71">
        <f t="shared" si="435"/>
        <v>-1504851.9199999997</v>
      </c>
      <c r="G120" s="71">
        <f t="shared" si="435"/>
        <v>-2003651.12</v>
      </c>
      <c r="H120" s="71">
        <f t="shared" si="435"/>
        <v>-1451990.9999999998</v>
      </c>
      <c r="I120" s="71">
        <f t="shared" si="435"/>
        <v>-557612.64999999991</v>
      </c>
      <c r="J120" s="71">
        <f t="shared" si="435"/>
        <v>-520818.64999999967</v>
      </c>
      <c r="K120" s="71">
        <f t="shared" si="435"/>
        <v>2337897.58</v>
      </c>
      <c r="L120" s="71">
        <f t="shared" si="435"/>
        <v>3432324.3100000019</v>
      </c>
      <c r="M120" s="71">
        <f t="shared" si="435"/>
        <v>2190829.3099999996</v>
      </c>
      <c r="N120" s="70">
        <f t="shared" si="435"/>
        <v>2130483.4300000006</v>
      </c>
      <c r="O120" s="71">
        <f t="shared" si="435"/>
        <v>-1167431.7999999998</v>
      </c>
      <c r="P120" s="71">
        <f t="shared" si="435"/>
        <v>-564125.43000000017</v>
      </c>
      <c r="Q120" s="71">
        <f t="shared" si="435"/>
        <v>-1270074.1099999999</v>
      </c>
      <c r="R120" s="71">
        <f t="shared" si="435"/>
        <v>-2649875</v>
      </c>
      <c r="S120" s="71">
        <f t="shared" si="435"/>
        <v>-915272.36000000034</v>
      </c>
      <c r="T120" s="71">
        <f t="shared" si="435"/>
        <v>-664012.09999999986</v>
      </c>
      <c r="U120" s="71">
        <f t="shared" si="435"/>
        <v>-848269.61999999988</v>
      </c>
      <c r="V120" s="71">
        <f t="shared" ref="V120:X120" si="436">SUM(V115:V119)</f>
        <v>207751.85999999996</v>
      </c>
      <c r="W120" s="71">
        <f t="shared" si="436"/>
        <v>1681132.3000000003</v>
      </c>
      <c r="X120" s="159">
        <f t="shared" si="436"/>
        <v>2962707.1799999988</v>
      </c>
      <c r="Y120" s="71">
        <f t="shared" ref="Y120:AB120" si="437">SUM(Y115:Y119)</f>
        <v>3918723.4100000011</v>
      </c>
      <c r="Z120" s="71">
        <f t="shared" si="437"/>
        <v>2898847.7200000007</v>
      </c>
      <c r="AA120" s="71">
        <f t="shared" si="437"/>
        <v>-1381957.8399999994</v>
      </c>
      <c r="AB120" s="71">
        <f t="shared" si="437"/>
        <v>-1196229.3100000008</v>
      </c>
      <c r="AC120" s="71">
        <f t="shared" ref="AC120" si="438">SUM(AC115:AC119)</f>
        <v>-1773281.11</v>
      </c>
      <c r="AD120" s="71">
        <f t="shared" ref="AD120:AF120" si="439">SUM(AD115:AD119)</f>
        <v>-2082717.7799999998</v>
      </c>
      <c r="AE120" s="71">
        <f t="shared" si="439"/>
        <v>-834339.80999999994</v>
      </c>
      <c r="AF120" s="71">
        <f t="shared" si="439"/>
        <v>-1238922.02</v>
      </c>
      <c r="AG120" s="71">
        <f t="shared" ref="AG120:AI120" si="440">SUM(AG115:AG119)</f>
        <v>-828456.72</v>
      </c>
      <c r="AH120" s="71">
        <f t="shared" si="440"/>
        <v>-48829.750000000116</v>
      </c>
      <c r="AI120" s="71">
        <f t="shared" si="440"/>
        <v>627131.70000000019</v>
      </c>
      <c r="AJ120" s="159">
        <f t="shared" ref="AJ120:AU120" si="441">SUM(AJ115:AJ119)</f>
        <v>3789892.4199999985</v>
      </c>
      <c r="AK120" s="71">
        <f t="shared" si="441"/>
        <v>5571698.1400000006</v>
      </c>
      <c r="AL120" s="71">
        <f t="shared" si="441"/>
        <v>3573706.5200000005</v>
      </c>
      <c r="AM120" s="71">
        <f t="shared" si="441"/>
        <v>-812564.21999999951</v>
      </c>
      <c r="AN120" s="71">
        <f t="shared" si="441"/>
        <v>0</v>
      </c>
      <c r="AO120" s="71">
        <f t="shared" si="441"/>
        <v>0</v>
      </c>
      <c r="AP120" s="71">
        <f t="shared" si="441"/>
        <v>0</v>
      </c>
      <c r="AQ120" s="71">
        <f t="shared" si="441"/>
        <v>0</v>
      </c>
      <c r="AR120" s="71">
        <f t="shared" si="441"/>
        <v>0</v>
      </c>
      <c r="AS120" s="71">
        <f t="shared" si="441"/>
        <v>0</v>
      </c>
      <c r="AT120" s="71">
        <f t="shared" si="441"/>
        <v>0</v>
      </c>
      <c r="AU120" s="71">
        <f t="shared" si="441"/>
        <v>0</v>
      </c>
      <c r="AV120" s="159">
        <f t="shared" ref="AV120" si="442">SUM(AV115:AV119)</f>
        <v>0</v>
      </c>
      <c r="AW120" s="71">
        <f>SUM(AW115:AW119)</f>
        <v>1372886.8200000015</v>
      </c>
      <c r="AX120" s="71">
        <f t="shared" ref="AX120:BC120" si="443">SUM(AX115:AX119)</f>
        <v>-2060648.3799999997</v>
      </c>
      <c r="AY120" s="71">
        <f t="shared" si="443"/>
        <v>-1704696.0200000005</v>
      </c>
      <c r="AZ120" s="71">
        <f t="shared" si="443"/>
        <v>1145023.0800000003</v>
      </c>
      <c r="BA120" s="71">
        <f t="shared" si="443"/>
        <v>-1088378.7599999998</v>
      </c>
      <c r="BB120" s="71">
        <f t="shared" si="443"/>
        <v>-787978.89999999991</v>
      </c>
      <c r="BC120" s="71">
        <f t="shared" si="443"/>
        <v>290656.96999999997</v>
      </c>
      <c r="BD120" s="71">
        <f t="shared" ref="BD120:BE120" si="444">SUM(BD115:BD119)</f>
        <v>-728570.50999999966</v>
      </c>
      <c r="BE120" s="71">
        <f t="shared" si="444"/>
        <v>656765.28000000026</v>
      </c>
      <c r="BF120" s="159">
        <f t="shared" ref="BF120:BG120" si="445">SUM(BF115:BF119)</f>
        <v>469617.13000000326</v>
      </c>
      <c r="BG120" s="71">
        <f t="shared" si="445"/>
        <v>-1727894.1000000008</v>
      </c>
      <c r="BH120" s="71">
        <f t="shared" ref="BH120:BI120" si="446">SUM(BH115:BH119)</f>
        <v>-768364.2900000005</v>
      </c>
      <c r="BI120" s="71">
        <f t="shared" si="446"/>
        <v>214526.03999999957</v>
      </c>
      <c r="BJ120" s="71">
        <f t="shared" ref="BJ120:BK120" si="447">SUM(BJ115:BJ119)</f>
        <v>632103.88000000059</v>
      </c>
      <c r="BK120" s="71">
        <f t="shared" si="447"/>
        <v>503207.00000000035</v>
      </c>
      <c r="BL120" s="71">
        <f t="shared" ref="BL120:BM120" si="448">SUM(BL115:BL119)</f>
        <v>-567157.2200000002</v>
      </c>
      <c r="BM120" s="71">
        <f t="shared" si="448"/>
        <v>-80932.55000000025</v>
      </c>
      <c r="BN120" s="71">
        <f t="shared" ref="BN120:BO120" si="449">SUM(BN115:BN119)</f>
        <v>574909.92000000004</v>
      </c>
      <c r="BO120" s="71">
        <f t="shared" si="449"/>
        <v>-19812.899999999994</v>
      </c>
      <c r="BP120" s="71">
        <f t="shared" ref="BP120" si="450">SUM(BP115:BP119)</f>
        <v>256581.6100000001</v>
      </c>
      <c r="BQ120" s="71">
        <f t="shared" ref="BQ120:CB120" si="451">SUM(BQ115:BQ119)</f>
        <v>1054000.5999999999</v>
      </c>
      <c r="BR120" s="70">
        <f t="shared" si="451"/>
        <v>-827185.24000000046</v>
      </c>
      <c r="BS120" s="71">
        <f t="shared" si="451"/>
        <v>-1652974.7299999997</v>
      </c>
      <c r="BT120" s="71">
        <f t="shared" ref="BT120:BU120" si="452">SUM(BT115:BT119)</f>
        <v>-674858.799999999</v>
      </c>
      <c r="BU120" s="274">
        <f t="shared" si="452"/>
        <v>-569393.61999999988</v>
      </c>
      <c r="BV120" s="71">
        <f t="shared" si="451"/>
        <v>0</v>
      </c>
      <c r="BW120" s="71">
        <f t="shared" si="451"/>
        <v>0</v>
      </c>
      <c r="BX120" s="71">
        <f t="shared" si="451"/>
        <v>0</v>
      </c>
      <c r="BY120" s="71">
        <f t="shared" si="451"/>
        <v>0</v>
      </c>
      <c r="BZ120" s="71">
        <f t="shared" si="451"/>
        <v>0</v>
      </c>
      <c r="CA120" s="71">
        <f t="shared" si="451"/>
        <v>0</v>
      </c>
      <c r="CB120" s="71">
        <f t="shared" si="451"/>
        <v>0</v>
      </c>
      <c r="CC120" s="71">
        <f t="shared" ref="CC120:CD120" si="453">SUM(CC115:CC119)</f>
        <v>0</v>
      </c>
      <c r="CD120" s="70">
        <f t="shared" si="453"/>
        <v>0</v>
      </c>
    </row>
    <row r="121" spans="1:82" x14ac:dyDescent="0.3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54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196"/>
      <c r="AW121" s="54"/>
      <c r="AX121" s="55"/>
      <c r="AY121" s="56"/>
      <c r="AZ121" s="56"/>
      <c r="BA121" s="56"/>
      <c r="BB121" s="56"/>
      <c r="BC121" s="56"/>
      <c r="BD121" s="56"/>
      <c r="BE121" s="56"/>
      <c r="BF121" s="219"/>
      <c r="BG121" s="119"/>
      <c r="BH121" s="56"/>
      <c r="BI121" s="56"/>
      <c r="BJ121" s="56"/>
      <c r="BK121" s="56"/>
      <c r="BL121" s="56"/>
      <c r="BM121" s="56"/>
      <c r="BN121" s="56"/>
      <c r="BO121" s="56"/>
      <c r="BP121" s="56"/>
      <c r="BQ121" s="56"/>
      <c r="BR121" s="57"/>
      <c r="BS121" s="119"/>
      <c r="BT121" s="56"/>
      <c r="BU121" s="269"/>
      <c r="BV121" s="56"/>
      <c r="BW121" s="56"/>
      <c r="BX121" s="56"/>
      <c r="BY121" s="56"/>
      <c r="BZ121" s="56"/>
      <c r="CA121" s="56"/>
      <c r="CB121" s="56"/>
      <c r="CC121" s="56"/>
      <c r="CD121" s="57"/>
    </row>
    <row r="122" spans="1:82" x14ac:dyDescent="0.3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240"/>
      <c r="AL122" s="240"/>
      <c r="AM122" s="246"/>
      <c r="AN122" s="246"/>
      <c r="AO122" s="246"/>
      <c r="AP122" s="246"/>
      <c r="AQ122" s="246"/>
      <c r="AR122" s="246"/>
      <c r="AS122" s="246"/>
      <c r="AT122" s="246"/>
      <c r="AU122" s="246"/>
      <c r="AV122" s="247"/>
      <c r="AW122" s="48">
        <f t="shared" ref="AW122:BF126" si="454">C122-O122</f>
        <v>0</v>
      </c>
      <c r="AX122" s="48">
        <f t="shared" si="454"/>
        <v>0</v>
      </c>
      <c r="AY122" s="48">
        <f t="shared" si="454"/>
        <v>0</v>
      </c>
      <c r="AZ122" s="48">
        <f t="shared" si="454"/>
        <v>0</v>
      </c>
      <c r="BA122" s="48">
        <f t="shared" si="454"/>
        <v>0</v>
      </c>
      <c r="BB122" s="48">
        <f t="shared" si="454"/>
        <v>0</v>
      </c>
      <c r="BC122" s="48">
        <f t="shared" si="454"/>
        <v>0</v>
      </c>
      <c r="BD122" s="48">
        <f t="shared" si="454"/>
        <v>0</v>
      </c>
      <c r="BE122" s="48">
        <f t="shared" si="454"/>
        <v>0</v>
      </c>
      <c r="BF122" s="200">
        <f t="shared" si="454"/>
        <v>0</v>
      </c>
      <c r="BG122" s="48">
        <f t="shared" ref="BG122:BP126" si="455">M122-Y122</f>
        <v>0</v>
      </c>
      <c r="BH122" s="48">
        <f t="shared" si="455"/>
        <v>0</v>
      </c>
      <c r="BI122" s="48">
        <f t="shared" si="455"/>
        <v>0</v>
      </c>
      <c r="BJ122" s="48">
        <f t="shared" si="455"/>
        <v>0</v>
      </c>
      <c r="BK122" s="48">
        <f t="shared" si="455"/>
        <v>0</v>
      </c>
      <c r="BL122" s="48">
        <f t="shared" si="455"/>
        <v>0</v>
      </c>
      <c r="BM122" s="48">
        <f t="shared" si="455"/>
        <v>0</v>
      </c>
      <c r="BN122" s="48">
        <f t="shared" si="455"/>
        <v>0</v>
      </c>
      <c r="BO122" s="48">
        <f t="shared" si="455"/>
        <v>0</v>
      </c>
      <c r="BP122" s="48">
        <f t="shared" si="455"/>
        <v>0</v>
      </c>
      <c r="BQ122" s="48">
        <f t="shared" ref="BQ122:BQ126" si="456">W122-AI122</f>
        <v>0</v>
      </c>
      <c r="BR122" s="60">
        <f t="shared" ref="BR122:BR126" si="457">X122-AJ122</f>
        <v>0</v>
      </c>
      <c r="BS122" s="48">
        <f t="shared" ref="BS122:BU126" si="458">Y122-AK122</f>
        <v>0</v>
      </c>
      <c r="BT122" s="48">
        <f t="shared" si="458"/>
        <v>0</v>
      </c>
      <c r="BU122" s="266">
        <f t="shared" si="458"/>
        <v>0</v>
      </c>
      <c r="BV122" s="48"/>
      <c r="BW122" s="48"/>
      <c r="BX122" s="48"/>
      <c r="BY122" s="48"/>
      <c r="BZ122" s="48"/>
      <c r="CA122" s="48"/>
      <c r="CB122" s="48"/>
      <c r="CC122" s="48"/>
      <c r="CD122" s="60"/>
    </row>
    <row r="123" spans="1:82" x14ac:dyDescent="0.3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240">
        <v>100</v>
      </c>
      <c r="AL123" s="240">
        <v>79</v>
      </c>
      <c r="AM123" s="246">
        <v>96</v>
      </c>
      <c r="AN123" s="246"/>
      <c r="AO123" s="246"/>
      <c r="AP123" s="246"/>
      <c r="AQ123" s="246"/>
      <c r="AR123" s="246"/>
      <c r="AS123" s="246"/>
      <c r="AT123" s="246"/>
      <c r="AU123" s="246"/>
      <c r="AV123" s="247"/>
      <c r="AW123" s="48">
        <f t="shared" si="454"/>
        <v>5</v>
      </c>
      <c r="AX123" s="48">
        <f t="shared" si="454"/>
        <v>11</v>
      </c>
      <c r="AY123" s="48">
        <f t="shared" si="454"/>
        <v>64</v>
      </c>
      <c r="AZ123" s="48">
        <f t="shared" si="454"/>
        <v>63</v>
      </c>
      <c r="BA123" s="48">
        <f t="shared" si="454"/>
        <v>39</v>
      </c>
      <c r="BB123" s="48">
        <f t="shared" si="454"/>
        <v>35</v>
      </c>
      <c r="BC123" s="48">
        <f t="shared" si="454"/>
        <v>75</v>
      </c>
      <c r="BD123" s="48">
        <f t="shared" si="454"/>
        <v>63</v>
      </c>
      <c r="BE123" s="48">
        <f t="shared" si="454"/>
        <v>49</v>
      </c>
      <c r="BF123" s="200">
        <f t="shared" si="454"/>
        <v>39</v>
      </c>
      <c r="BG123" s="48">
        <f t="shared" si="455"/>
        <v>45</v>
      </c>
      <c r="BH123" s="48">
        <f t="shared" si="455"/>
        <v>30</v>
      </c>
      <c r="BI123" s="48">
        <f t="shared" si="455"/>
        <v>23</v>
      </c>
      <c r="BJ123" s="48">
        <f t="shared" si="455"/>
        <v>11</v>
      </c>
      <c r="BK123" s="48">
        <f t="shared" si="455"/>
        <v>-12</v>
      </c>
      <c r="BL123" s="48">
        <f t="shared" si="455"/>
        <v>-107</v>
      </c>
      <c r="BM123" s="48">
        <f t="shared" si="455"/>
        <v>-85</v>
      </c>
      <c r="BN123" s="48">
        <f t="shared" si="455"/>
        <v>-90</v>
      </c>
      <c r="BO123" s="48">
        <f t="shared" si="455"/>
        <v>-82</v>
      </c>
      <c r="BP123" s="48">
        <f t="shared" si="455"/>
        <v>-73</v>
      </c>
      <c r="BQ123" s="48">
        <f t="shared" si="456"/>
        <v>-52</v>
      </c>
      <c r="BR123" s="47">
        <f t="shared" si="457"/>
        <v>-37</v>
      </c>
      <c r="BS123" s="48">
        <f t="shared" si="458"/>
        <v>-14</v>
      </c>
      <c r="BT123" s="48">
        <f t="shared" si="458"/>
        <v>17</v>
      </c>
      <c r="BU123" s="266">
        <f t="shared" si="458"/>
        <v>7</v>
      </c>
      <c r="BV123" s="48"/>
      <c r="BW123" s="48"/>
      <c r="BX123" s="48"/>
      <c r="BY123" s="48"/>
      <c r="BZ123" s="48"/>
      <c r="CA123" s="48"/>
      <c r="CB123" s="48"/>
      <c r="CC123" s="48"/>
      <c r="CD123" s="47"/>
    </row>
    <row r="124" spans="1:82" x14ac:dyDescent="0.3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240"/>
      <c r="AL124" s="240"/>
      <c r="AM124" s="246"/>
      <c r="AN124" s="246"/>
      <c r="AO124" s="246"/>
      <c r="AP124" s="246"/>
      <c r="AQ124" s="246"/>
      <c r="AR124" s="246"/>
      <c r="AS124" s="246"/>
      <c r="AT124" s="246"/>
      <c r="AU124" s="246"/>
      <c r="AV124" s="247"/>
      <c r="AW124" s="48">
        <f t="shared" si="454"/>
        <v>0</v>
      </c>
      <c r="AX124" s="48">
        <f t="shared" si="454"/>
        <v>0</v>
      </c>
      <c r="AY124" s="48">
        <f t="shared" si="454"/>
        <v>0</v>
      </c>
      <c r="AZ124" s="48">
        <f t="shared" si="454"/>
        <v>0</v>
      </c>
      <c r="BA124" s="48">
        <f t="shared" si="454"/>
        <v>0</v>
      </c>
      <c r="BB124" s="48">
        <f t="shared" si="454"/>
        <v>0</v>
      </c>
      <c r="BC124" s="48">
        <f t="shared" si="454"/>
        <v>0</v>
      </c>
      <c r="BD124" s="48">
        <f t="shared" si="454"/>
        <v>0</v>
      </c>
      <c r="BE124" s="48">
        <f t="shared" si="454"/>
        <v>0</v>
      </c>
      <c r="BF124" s="200">
        <f t="shared" si="454"/>
        <v>0</v>
      </c>
      <c r="BG124" s="48">
        <f t="shared" si="455"/>
        <v>0</v>
      </c>
      <c r="BH124" s="48">
        <f t="shared" si="455"/>
        <v>0</v>
      </c>
      <c r="BI124" s="48">
        <f t="shared" si="455"/>
        <v>0</v>
      </c>
      <c r="BJ124" s="48">
        <f t="shared" si="455"/>
        <v>0</v>
      </c>
      <c r="BK124" s="48">
        <f t="shared" si="455"/>
        <v>0</v>
      </c>
      <c r="BL124" s="48">
        <f t="shared" si="455"/>
        <v>0</v>
      </c>
      <c r="BM124" s="48">
        <f t="shared" si="455"/>
        <v>0</v>
      </c>
      <c r="BN124" s="48">
        <f t="shared" si="455"/>
        <v>0</v>
      </c>
      <c r="BO124" s="48">
        <f t="shared" si="455"/>
        <v>0</v>
      </c>
      <c r="BP124" s="48">
        <f t="shared" si="455"/>
        <v>0</v>
      </c>
      <c r="BQ124" s="48">
        <f t="shared" si="456"/>
        <v>0</v>
      </c>
      <c r="BR124" s="47">
        <f t="shared" si="457"/>
        <v>0</v>
      </c>
      <c r="BS124" s="48">
        <f t="shared" si="458"/>
        <v>0</v>
      </c>
      <c r="BT124" s="48">
        <f t="shared" si="458"/>
        <v>0</v>
      </c>
      <c r="BU124" s="266">
        <f t="shared" si="458"/>
        <v>0</v>
      </c>
      <c r="BV124" s="48"/>
      <c r="BW124" s="48"/>
      <c r="BX124" s="48"/>
      <c r="BY124" s="48"/>
      <c r="BZ124" s="48"/>
      <c r="CA124" s="48"/>
      <c r="CB124" s="48"/>
      <c r="CC124" s="48"/>
      <c r="CD124" s="47"/>
    </row>
    <row r="125" spans="1:82" x14ac:dyDescent="0.3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240"/>
      <c r="AL125" s="240"/>
      <c r="AM125" s="246"/>
      <c r="AN125" s="246"/>
      <c r="AO125" s="246"/>
      <c r="AP125" s="246"/>
      <c r="AQ125" s="246"/>
      <c r="AR125" s="246"/>
      <c r="AS125" s="246"/>
      <c r="AT125" s="246"/>
      <c r="AU125" s="246"/>
      <c r="AV125" s="247"/>
      <c r="AW125" s="48">
        <f t="shared" si="454"/>
        <v>0</v>
      </c>
      <c r="AX125" s="48">
        <f t="shared" si="454"/>
        <v>0</v>
      </c>
      <c r="AY125" s="48">
        <f t="shared" si="454"/>
        <v>0</v>
      </c>
      <c r="AZ125" s="48">
        <f t="shared" si="454"/>
        <v>0</v>
      </c>
      <c r="BA125" s="48">
        <f t="shared" si="454"/>
        <v>0</v>
      </c>
      <c r="BB125" s="48">
        <f t="shared" si="454"/>
        <v>0</v>
      </c>
      <c r="BC125" s="48">
        <f t="shared" si="454"/>
        <v>0</v>
      </c>
      <c r="BD125" s="48">
        <f t="shared" si="454"/>
        <v>0</v>
      </c>
      <c r="BE125" s="48">
        <f t="shared" si="454"/>
        <v>0</v>
      </c>
      <c r="BF125" s="200">
        <f t="shared" si="454"/>
        <v>0</v>
      </c>
      <c r="BG125" s="48">
        <f t="shared" si="455"/>
        <v>0</v>
      </c>
      <c r="BH125" s="48">
        <f t="shared" si="455"/>
        <v>0</v>
      </c>
      <c r="BI125" s="48">
        <f t="shared" si="455"/>
        <v>0</v>
      </c>
      <c r="BJ125" s="48">
        <f t="shared" si="455"/>
        <v>0</v>
      </c>
      <c r="BK125" s="48">
        <f t="shared" si="455"/>
        <v>0</v>
      </c>
      <c r="BL125" s="48">
        <f t="shared" si="455"/>
        <v>0</v>
      </c>
      <c r="BM125" s="48">
        <f t="shared" si="455"/>
        <v>0</v>
      </c>
      <c r="BN125" s="48">
        <f t="shared" si="455"/>
        <v>0</v>
      </c>
      <c r="BO125" s="48">
        <f t="shared" si="455"/>
        <v>0</v>
      </c>
      <c r="BP125" s="48">
        <f t="shared" si="455"/>
        <v>0</v>
      </c>
      <c r="BQ125" s="48">
        <f t="shared" si="456"/>
        <v>0</v>
      </c>
      <c r="BR125" s="47">
        <f t="shared" si="457"/>
        <v>0</v>
      </c>
      <c r="BS125" s="48">
        <f t="shared" si="458"/>
        <v>0</v>
      </c>
      <c r="BT125" s="48">
        <f t="shared" si="458"/>
        <v>0</v>
      </c>
      <c r="BU125" s="266">
        <f t="shared" si="458"/>
        <v>0</v>
      </c>
      <c r="BV125" s="48"/>
      <c r="BW125" s="48"/>
      <c r="BX125" s="48"/>
      <c r="BY125" s="48"/>
      <c r="BZ125" s="48"/>
      <c r="CA125" s="48"/>
      <c r="CB125" s="48"/>
      <c r="CC125" s="48"/>
      <c r="CD125" s="47"/>
    </row>
    <row r="126" spans="1:82" x14ac:dyDescent="0.3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240"/>
      <c r="AL126" s="240"/>
      <c r="AM126" s="246"/>
      <c r="AN126" s="246"/>
      <c r="AO126" s="246"/>
      <c r="AP126" s="246"/>
      <c r="AQ126" s="246"/>
      <c r="AR126" s="246"/>
      <c r="AS126" s="246"/>
      <c r="AT126" s="246"/>
      <c r="AU126" s="246"/>
      <c r="AV126" s="247"/>
      <c r="AW126" s="48">
        <f t="shared" si="454"/>
        <v>0</v>
      </c>
      <c r="AX126" s="48">
        <f t="shared" si="454"/>
        <v>0</v>
      </c>
      <c r="AY126" s="48">
        <f t="shared" si="454"/>
        <v>0</v>
      </c>
      <c r="AZ126" s="48">
        <f t="shared" si="454"/>
        <v>0</v>
      </c>
      <c r="BA126" s="48">
        <f t="shared" si="454"/>
        <v>0</v>
      </c>
      <c r="BB126" s="48">
        <f t="shared" si="454"/>
        <v>0</v>
      </c>
      <c r="BC126" s="48">
        <f t="shared" si="454"/>
        <v>0</v>
      </c>
      <c r="BD126" s="48">
        <f t="shared" si="454"/>
        <v>0</v>
      </c>
      <c r="BE126" s="48">
        <f t="shared" si="454"/>
        <v>0</v>
      </c>
      <c r="BF126" s="200">
        <f t="shared" si="454"/>
        <v>0</v>
      </c>
      <c r="BG126" s="48">
        <f t="shared" si="455"/>
        <v>0</v>
      </c>
      <c r="BH126" s="48">
        <f t="shared" si="455"/>
        <v>0</v>
      </c>
      <c r="BI126" s="48">
        <f t="shared" si="455"/>
        <v>0</v>
      </c>
      <c r="BJ126" s="48">
        <f t="shared" si="455"/>
        <v>0</v>
      </c>
      <c r="BK126" s="48">
        <f t="shared" si="455"/>
        <v>0</v>
      </c>
      <c r="BL126" s="48">
        <f t="shared" si="455"/>
        <v>0</v>
      </c>
      <c r="BM126" s="48">
        <f t="shared" si="455"/>
        <v>0</v>
      </c>
      <c r="BN126" s="48">
        <f t="shared" si="455"/>
        <v>0</v>
      </c>
      <c r="BO126" s="48">
        <f t="shared" si="455"/>
        <v>0</v>
      </c>
      <c r="BP126" s="48">
        <f t="shared" si="455"/>
        <v>0</v>
      </c>
      <c r="BQ126" s="48">
        <f t="shared" si="456"/>
        <v>0</v>
      </c>
      <c r="BR126" s="47">
        <f t="shared" si="457"/>
        <v>0</v>
      </c>
      <c r="BS126" s="48">
        <f t="shared" si="458"/>
        <v>0</v>
      </c>
      <c r="BT126" s="48">
        <f t="shared" si="458"/>
        <v>0</v>
      </c>
      <c r="BU126" s="266">
        <f t="shared" si="458"/>
        <v>0</v>
      </c>
      <c r="BV126" s="48"/>
      <c r="BW126" s="48"/>
      <c r="BX126" s="48"/>
      <c r="BY126" s="48"/>
      <c r="BZ126" s="48"/>
      <c r="CA126" s="48"/>
      <c r="CB126" s="48"/>
      <c r="CC126" s="48"/>
      <c r="CD126" s="47"/>
    </row>
    <row r="127" spans="1:82" x14ac:dyDescent="0.3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459">SUM(E122:E126)</f>
        <v>149</v>
      </c>
      <c r="F127" s="48">
        <f t="shared" si="459"/>
        <v>148</v>
      </c>
      <c r="G127" s="48">
        <f t="shared" ref="G127" si="460">SUM(G122:G126)</f>
        <v>148</v>
      </c>
      <c r="H127" s="48">
        <f t="shared" ref="H127" si="461">SUM(H122:H126)</f>
        <v>136</v>
      </c>
      <c r="I127" s="48">
        <f t="shared" ref="I127" si="462">SUM(I122:I126)</f>
        <v>183</v>
      </c>
      <c r="J127" s="48">
        <f t="shared" ref="J127" si="463">SUM(J122:J126)</f>
        <v>161</v>
      </c>
      <c r="K127" s="48">
        <f t="shared" ref="K127" si="464">SUM(K122:K126)</f>
        <v>140</v>
      </c>
      <c r="L127" s="48">
        <f t="shared" ref="L127" si="465">SUM(L122:L126)</f>
        <v>136</v>
      </c>
      <c r="M127" s="48">
        <f t="shared" ref="M127" si="466">SUM(M122:M126)</f>
        <v>131</v>
      </c>
      <c r="N127" s="175">
        <f t="shared" ref="N127" si="467">SUM(N122:N126)</f>
        <v>126</v>
      </c>
      <c r="O127" s="58">
        <f t="shared" ref="O127" si="468">SUM(O122:O126)</f>
        <v>126</v>
      </c>
      <c r="P127" s="48">
        <f t="shared" ref="P127" si="469">SUM(P122:P126)</f>
        <v>124</v>
      </c>
      <c r="Q127" s="175">
        <f t="shared" ref="Q127" si="470">SUM(Q122:Q126)</f>
        <v>85</v>
      </c>
      <c r="R127" s="175">
        <f t="shared" ref="R127" si="471">SUM(R122:R126)</f>
        <v>85</v>
      </c>
      <c r="S127" s="48">
        <f t="shared" ref="S127" si="472">SUM(S122:S126)</f>
        <v>109</v>
      </c>
      <c r="T127" s="48">
        <f t="shared" ref="T127" si="473">SUM(T122:T126)</f>
        <v>101</v>
      </c>
      <c r="U127" s="48">
        <f t="shared" ref="U127:X127" si="474">SUM(U122:U126)</f>
        <v>108</v>
      </c>
      <c r="V127" s="48">
        <f t="shared" si="474"/>
        <v>98</v>
      </c>
      <c r="W127" s="48">
        <f t="shared" si="474"/>
        <v>91</v>
      </c>
      <c r="X127" s="200">
        <f t="shared" si="474"/>
        <v>97</v>
      </c>
      <c r="Y127" s="48">
        <f t="shared" ref="Y127:AB127" si="475">SUM(Y122:Y126)</f>
        <v>86</v>
      </c>
      <c r="Z127" s="48">
        <f t="shared" si="475"/>
        <v>96</v>
      </c>
      <c r="AA127" s="48">
        <f t="shared" si="475"/>
        <v>103</v>
      </c>
      <c r="AB127" s="48">
        <f t="shared" si="475"/>
        <v>113</v>
      </c>
      <c r="AC127" s="48">
        <f t="shared" ref="AC127:AF127" si="476">SUM(AC122:AC126)</f>
        <v>97</v>
      </c>
      <c r="AD127" s="48">
        <f t="shared" si="476"/>
        <v>192</v>
      </c>
      <c r="AE127" s="48">
        <f t="shared" si="476"/>
        <v>194</v>
      </c>
      <c r="AF127" s="48">
        <f t="shared" si="476"/>
        <v>191</v>
      </c>
      <c r="AG127" s="48">
        <f t="shared" ref="AG127:AI127" si="477">SUM(AG122:AG126)</f>
        <v>190</v>
      </c>
      <c r="AH127" s="48">
        <f t="shared" si="477"/>
        <v>171</v>
      </c>
      <c r="AI127" s="48">
        <f t="shared" si="477"/>
        <v>143</v>
      </c>
      <c r="AJ127" s="200">
        <f t="shared" ref="AJ127:AU127" si="478">SUM(AJ122:AJ126)</f>
        <v>134</v>
      </c>
      <c r="AK127" s="48">
        <f t="shared" si="478"/>
        <v>100</v>
      </c>
      <c r="AL127" s="48">
        <f t="shared" si="478"/>
        <v>79</v>
      </c>
      <c r="AM127" s="48">
        <f t="shared" si="478"/>
        <v>96</v>
      </c>
      <c r="AN127" s="48">
        <f t="shared" si="478"/>
        <v>0</v>
      </c>
      <c r="AO127" s="48">
        <f t="shared" si="478"/>
        <v>0</v>
      </c>
      <c r="AP127" s="48">
        <f t="shared" si="478"/>
        <v>0</v>
      </c>
      <c r="AQ127" s="48">
        <f t="shared" si="478"/>
        <v>0</v>
      </c>
      <c r="AR127" s="48">
        <f t="shared" si="478"/>
        <v>0</v>
      </c>
      <c r="AS127" s="48">
        <f t="shared" si="478"/>
        <v>0</v>
      </c>
      <c r="AT127" s="48">
        <f t="shared" si="478"/>
        <v>0</v>
      </c>
      <c r="AU127" s="48">
        <f t="shared" si="478"/>
        <v>0</v>
      </c>
      <c r="AV127" s="200">
        <f t="shared" ref="AV127" si="479">SUM(AV122:AV126)</f>
        <v>0</v>
      </c>
      <c r="AW127" s="48">
        <f t="shared" ref="AW127" si="480">SUM(AW122:AW126)</f>
        <v>5</v>
      </c>
      <c r="AX127" s="48">
        <f t="shared" ref="AX127" si="481">SUM(AX122:AX126)</f>
        <v>11</v>
      </c>
      <c r="AY127" s="48">
        <f t="shared" ref="AY127" si="482">SUM(AY122:AY126)</f>
        <v>64</v>
      </c>
      <c r="AZ127" s="48">
        <f t="shared" ref="AZ127" si="483">SUM(AZ122:AZ126)</f>
        <v>63</v>
      </c>
      <c r="BA127" s="48">
        <f t="shared" ref="BA127" si="484">SUM(BA122:BA126)</f>
        <v>39</v>
      </c>
      <c r="BB127" s="48">
        <f t="shared" ref="BB127" si="485">SUM(BB122:BB126)</f>
        <v>35</v>
      </c>
      <c r="BC127" s="48">
        <f t="shared" ref="BC127:BD127" si="486">SUM(BC122:BC126)</f>
        <v>75</v>
      </c>
      <c r="BD127" s="48">
        <f t="shared" si="486"/>
        <v>63</v>
      </c>
      <c r="BE127" s="48">
        <f t="shared" ref="BE127:BF127" si="487">SUM(BE122:BE126)</f>
        <v>49</v>
      </c>
      <c r="BF127" s="200">
        <f t="shared" si="487"/>
        <v>39</v>
      </c>
      <c r="BG127" s="48">
        <f t="shared" ref="BG127:BH127" si="488">SUM(BG122:BG126)</f>
        <v>45</v>
      </c>
      <c r="BH127" s="48">
        <f t="shared" si="488"/>
        <v>30</v>
      </c>
      <c r="BI127" s="48">
        <f t="shared" ref="BI127:BJ127" si="489">SUM(BI122:BI126)</f>
        <v>23</v>
      </c>
      <c r="BJ127" s="48">
        <f t="shared" si="489"/>
        <v>11</v>
      </c>
      <c r="BK127" s="48">
        <f t="shared" ref="BK127:BL127" si="490">SUM(BK122:BK126)</f>
        <v>-12</v>
      </c>
      <c r="BL127" s="48">
        <f t="shared" si="490"/>
        <v>-107</v>
      </c>
      <c r="BM127" s="48">
        <f t="shared" ref="BM127:BN127" si="491">SUM(BM122:BM126)</f>
        <v>-85</v>
      </c>
      <c r="BN127" s="48">
        <f t="shared" si="491"/>
        <v>-90</v>
      </c>
      <c r="BO127" s="48">
        <f t="shared" ref="BO127:BP127" si="492">SUM(BO122:BO126)</f>
        <v>-82</v>
      </c>
      <c r="BP127" s="48">
        <f t="shared" si="492"/>
        <v>-73</v>
      </c>
      <c r="BQ127" s="48">
        <f t="shared" ref="BQ127:CB127" si="493">SUM(BQ122:BQ126)</f>
        <v>-52</v>
      </c>
      <c r="BR127" s="47">
        <f t="shared" si="493"/>
        <v>-37</v>
      </c>
      <c r="BS127" s="48">
        <f t="shared" si="493"/>
        <v>-14</v>
      </c>
      <c r="BT127" s="48">
        <f t="shared" ref="BT127:BU127" si="494">SUM(BT122:BT126)</f>
        <v>17</v>
      </c>
      <c r="BU127" s="266">
        <f t="shared" si="494"/>
        <v>7</v>
      </c>
      <c r="BV127" s="48">
        <f t="shared" si="493"/>
        <v>0</v>
      </c>
      <c r="BW127" s="48">
        <f t="shared" si="493"/>
        <v>0</v>
      </c>
      <c r="BX127" s="48">
        <f t="shared" si="493"/>
        <v>0</v>
      </c>
      <c r="BY127" s="48">
        <f t="shared" si="493"/>
        <v>0</v>
      </c>
      <c r="BZ127" s="48">
        <f t="shared" si="493"/>
        <v>0</v>
      </c>
      <c r="CA127" s="48">
        <f t="shared" si="493"/>
        <v>0</v>
      </c>
      <c r="CB127" s="48">
        <f t="shared" si="493"/>
        <v>0</v>
      </c>
      <c r="CC127" s="48">
        <f t="shared" ref="CC127:CD127" si="495">SUM(CC122:CC126)</f>
        <v>0</v>
      </c>
      <c r="CD127" s="47">
        <f t="shared" si="495"/>
        <v>0</v>
      </c>
    </row>
    <row r="128" spans="1:82" x14ac:dyDescent="0.3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119"/>
      <c r="AL128" s="119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219"/>
      <c r="AW128" s="119"/>
      <c r="AX128" s="119"/>
      <c r="AY128" s="56"/>
      <c r="AZ128" s="119"/>
      <c r="BA128" s="56"/>
      <c r="BB128" s="119"/>
      <c r="BC128" s="119"/>
      <c r="BD128" s="119"/>
      <c r="BE128" s="119"/>
      <c r="BF128" s="205"/>
      <c r="BG128" s="119"/>
      <c r="BH128" s="119"/>
      <c r="BI128" s="119"/>
      <c r="BJ128" s="119"/>
      <c r="BK128" s="119"/>
      <c r="BL128" s="119"/>
      <c r="BM128" s="119"/>
      <c r="BN128" s="119"/>
      <c r="BO128" s="119"/>
      <c r="BP128" s="119"/>
      <c r="BQ128" s="119"/>
      <c r="BR128" s="191"/>
      <c r="BS128" s="119"/>
      <c r="BT128" s="119"/>
      <c r="BU128" s="285"/>
      <c r="BV128" s="119"/>
      <c r="BW128" s="119"/>
      <c r="BX128" s="119"/>
      <c r="BY128" s="119"/>
      <c r="BZ128" s="119"/>
      <c r="CA128" s="119"/>
      <c r="CB128" s="119"/>
      <c r="CC128" s="119"/>
      <c r="CD128" s="191"/>
    </row>
    <row r="129" spans="1:82" x14ac:dyDescent="0.3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244">
        <v>7</v>
      </c>
      <c r="AL129" s="263">
        <v>8</v>
      </c>
      <c r="AM129" s="263">
        <v>6</v>
      </c>
      <c r="AN129" s="263"/>
      <c r="AO129" s="263"/>
      <c r="AP129" s="263"/>
      <c r="AQ129" s="246"/>
      <c r="AR129" s="246"/>
      <c r="AS129" s="246"/>
      <c r="AT129" s="246"/>
      <c r="AU129" s="246"/>
      <c r="AV129" s="247"/>
      <c r="AW129" s="192">
        <f t="shared" ref="AW129:BF133" si="496">C129-O129</f>
        <v>-3</v>
      </c>
      <c r="AX129" s="123">
        <f t="shared" si="496"/>
        <v>101</v>
      </c>
      <c r="AY129" s="123">
        <f t="shared" si="496"/>
        <v>218</v>
      </c>
      <c r="AZ129" s="123">
        <f t="shared" si="496"/>
        <v>154</v>
      </c>
      <c r="BA129" s="123">
        <f t="shared" si="496"/>
        <v>235</v>
      </c>
      <c r="BB129" s="123">
        <f t="shared" si="496"/>
        <v>129</v>
      </c>
      <c r="BC129" s="123">
        <f t="shared" si="496"/>
        <v>87</v>
      </c>
      <c r="BD129" s="123">
        <f t="shared" si="496"/>
        <v>70</v>
      </c>
      <c r="BE129" s="123">
        <f t="shared" si="496"/>
        <v>6</v>
      </c>
      <c r="BF129" s="206">
        <f t="shared" si="496"/>
        <v>1</v>
      </c>
      <c r="BG129" s="123">
        <f t="shared" ref="BG129:BP133" si="497">M129-Y129</f>
        <v>9</v>
      </c>
      <c r="BH129" s="123">
        <f t="shared" si="497"/>
        <v>4</v>
      </c>
      <c r="BI129" s="123">
        <f t="shared" si="497"/>
        <v>3</v>
      </c>
      <c r="BJ129" s="123">
        <f t="shared" si="497"/>
        <v>0</v>
      </c>
      <c r="BK129" s="123">
        <f t="shared" si="497"/>
        <v>0</v>
      </c>
      <c r="BL129" s="123">
        <f t="shared" si="497"/>
        <v>0</v>
      </c>
      <c r="BM129" s="123">
        <f t="shared" si="497"/>
        <v>-32</v>
      </c>
      <c r="BN129" s="123">
        <f t="shared" si="497"/>
        <v>-143</v>
      </c>
      <c r="BO129" s="123">
        <f t="shared" si="497"/>
        <v>-109</v>
      </c>
      <c r="BP129" s="123">
        <f t="shared" si="497"/>
        <v>-133</v>
      </c>
      <c r="BQ129" s="123">
        <f t="shared" ref="BQ129:BQ133" si="498">W129-AI129</f>
        <v>-2</v>
      </c>
      <c r="BR129" s="126">
        <f t="shared" ref="BR129:BR133" si="499">X129-AJ129</f>
        <v>0</v>
      </c>
      <c r="BS129" s="123">
        <f t="shared" ref="BS129:BU133" si="500">Y129-AK129</f>
        <v>-7</v>
      </c>
      <c r="BT129" s="123">
        <f t="shared" si="500"/>
        <v>-8</v>
      </c>
      <c r="BU129" s="286">
        <f t="shared" si="500"/>
        <v>-6</v>
      </c>
      <c r="BV129" s="123"/>
      <c r="BW129" s="123"/>
      <c r="BX129" s="123"/>
      <c r="BY129" s="123"/>
      <c r="BZ129" s="123"/>
      <c r="CA129" s="123"/>
      <c r="CB129" s="123"/>
      <c r="CC129" s="123"/>
      <c r="CD129" s="126"/>
    </row>
    <row r="130" spans="1:82" x14ac:dyDescent="0.3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244"/>
      <c r="AL130" s="263"/>
      <c r="AM130" s="263"/>
      <c r="AN130" s="263"/>
      <c r="AO130" s="263"/>
      <c r="AP130" s="263"/>
      <c r="AQ130" s="246"/>
      <c r="AR130" s="246"/>
      <c r="AS130" s="246"/>
      <c r="AT130" s="246"/>
      <c r="AU130" s="246"/>
      <c r="AV130" s="247"/>
      <c r="AW130" s="193">
        <f t="shared" si="496"/>
        <v>1</v>
      </c>
      <c r="AX130" s="123">
        <f t="shared" si="496"/>
        <v>43</v>
      </c>
      <c r="AY130" s="123">
        <f t="shared" si="496"/>
        <v>72</v>
      </c>
      <c r="AZ130" s="123">
        <f t="shared" si="496"/>
        <v>30</v>
      </c>
      <c r="BA130" s="123">
        <f t="shared" si="496"/>
        <v>41</v>
      </c>
      <c r="BB130" s="123">
        <f t="shared" si="496"/>
        <v>80</v>
      </c>
      <c r="BC130" s="123">
        <f t="shared" si="496"/>
        <v>40</v>
      </c>
      <c r="BD130" s="123">
        <f t="shared" si="496"/>
        <v>44</v>
      </c>
      <c r="BE130" s="123">
        <f t="shared" si="496"/>
        <v>0</v>
      </c>
      <c r="BF130" s="206">
        <f t="shared" si="496"/>
        <v>0</v>
      </c>
      <c r="BG130" s="123">
        <f t="shared" si="497"/>
        <v>-1</v>
      </c>
      <c r="BH130" s="123">
        <f t="shared" si="497"/>
        <v>0</v>
      </c>
      <c r="BI130" s="123">
        <f t="shared" si="497"/>
        <v>0</v>
      </c>
      <c r="BJ130" s="123">
        <f t="shared" si="497"/>
        <v>0</v>
      </c>
      <c r="BK130" s="123">
        <f t="shared" si="497"/>
        <v>0</v>
      </c>
      <c r="BL130" s="123">
        <f t="shared" si="497"/>
        <v>0</v>
      </c>
      <c r="BM130" s="123">
        <f t="shared" si="497"/>
        <v>-3</v>
      </c>
      <c r="BN130" s="123">
        <f t="shared" si="497"/>
        <v>0</v>
      </c>
      <c r="BO130" s="123">
        <f t="shared" si="497"/>
        <v>0</v>
      </c>
      <c r="BP130" s="123">
        <f t="shared" si="497"/>
        <v>0</v>
      </c>
      <c r="BQ130" s="123">
        <f t="shared" si="498"/>
        <v>0</v>
      </c>
      <c r="BR130" s="126">
        <f t="shared" si="499"/>
        <v>0</v>
      </c>
      <c r="BS130" s="123">
        <f t="shared" si="500"/>
        <v>1</v>
      </c>
      <c r="BT130" s="123">
        <f t="shared" si="500"/>
        <v>0</v>
      </c>
      <c r="BU130" s="286">
        <f t="shared" si="500"/>
        <v>0</v>
      </c>
      <c r="BV130" s="123"/>
      <c r="BW130" s="123"/>
      <c r="BX130" s="123"/>
      <c r="BY130" s="123"/>
      <c r="BZ130" s="123"/>
      <c r="CA130" s="123"/>
      <c r="CB130" s="123"/>
      <c r="CC130" s="123"/>
      <c r="CD130" s="126"/>
    </row>
    <row r="131" spans="1:82" x14ac:dyDescent="0.3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244">
        <v>12</v>
      </c>
      <c r="AL131" s="263">
        <v>5</v>
      </c>
      <c r="AM131" s="263">
        <v>8</v>
      </c>
      <c r="AN131" s="263"/>
      <c r="AO131" s="263"/>
      <c r="AP131" s="263"/>
      <c r="AQ131" s="246"/>
      <c r="AR131" s="246"/>
      <c r="AS131" s="246"/>
      <c r="AT131" s="246"/>
      <c r="AU131" s="246"/>
      <c r="AV131" s="247"/>
      <c r="AW131" s="193">
        <f t="shared" si="496"/>
        <v>2</v>
      </c>
      <c r="AX131" s="123">
        <f t="shared" si="496"/>
        <v>11</v>
      </c>
      <c r="AY131" s="123">
        <f t="shared" si="496"/>
        <v>17</v>
      </c>
      <c r="AZ131" s="123">
        <f t="shared" si="496"/>
        <v>6</v>
      </c>
      <c r="BA131" s="123">
        <f t="shared" si="496"/>
        <v>8</v>
      </c>
      <c r="BB131" s="123">
        <f t="shared" si="496"/>
        <v>8</v>
      </c>
      <c r="BC131" s="123">
        <f t="shared" si="496"/>
        <v>-5</v>
      </c>
      <c r="BD131" s="123">
        <f t="shared" si="496"/>
        <v>1</v>
      </c>
      <c r="BE131" s="123">
        <f t="shared" si="496"/>
        <v>3</v>
      </c>
      <c r="BF131" s="206">
        <f t="shared" si="496"/>
        <v>2</v>
      </c>
      <c r="BG131" s="123">
        <f t="shared" si="497"/>
        <v>5</v>
      </c>
      <c r="BH131" s="123">
        <f t="shared" si="497"/>
        <v>3</v>
      </c>
      <c r="BI131" s="123">
        <f t="shared" si="497"/>
        <v>-1</v>
      </c>
      <c r="BJ131" s="123">
        <f t="shared" si="497"/>
        <v>-4</v>
      </c>
      <c r="BK131" s="123">
        <f t="shared" si="497"/>
        <v>-5</v>
      </c>
      <c r="BL131" s="123">
        <f t="shared" si="497"/>
        <v>-6</v>
      </c>
      <c r="BM131" s="123">
        <f t="shared" si="497"/>
        <v>-3</v>
      </c>
      <c r="BN131" s="123">
        <f t="shared" si="497"/>
        <v>-2</v>
      </c>
      <c r="BO131" s="123">
        <f t="shared" si="497"/>
        <v>8</v>
      </c>
      <c r="BP131" s="123">
        <f t="shared" si="497"/>
        <v>0</v>
      </c>
      <c r="BQ131" s="123">
        <f t="shared" si="498"/>
        <v>1</v>
      </c>
      <c r="BR131" s="126">
        <f t="shared" si="499"/>
        <v>1</v>
      </c>
      <c r="BS131" s="123">
        <f t="shared" si="500"/>
        <v>-12</v>
      </c>
      <c r="BT131" s="123">
        <f t="shared" si="500"/>
        <v>-5</v>
      </c>
      <c r="BU131" s="286">
        <f t="shared" si="500"/>
        <v>-5</v>
      </c>
      <c r="BV131" s="123"/>
      <c r="BW131" s="123"/>
      <c r="BX131" s="123"/>
      <c r="BY131" s="123"/>
      <c r="BZ131" s="123"/>
      <c r="CA131" s="123"/>
      <c r="CB131" s="123"/>
      <c r="CC131" s="123"/>
      <c r="CD131" s="126"/>
    </row>
    <row r="132" spans="1:82" x14ac:dyDescent="0.3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244">
        <v>1</v>
      </c>
      <c r="AL132" s="263"/>
      <c r="AM132" s="263">
        <v>1</v>
      </c>
      <c r="AN132" s="263"/>
      <c r="AO132" s="263"/>
      <c r="AP132" s="263"/>
      <c r="AQ132" s="246"/>
      <c r="AR132" s="246"/>
      <c r="AS132" s="246"/>
      <c r="AT132" s="246"/>
      <c r="AU132" s="246"/>
      <c r="AV132" s="247"/>
      <c r="AW132" s="193">
        <f t="shared" si="496"/>
        <v>0</v>
      </c>
      <c r="AX132" s="123">
        <f t="shared" si="496"/>
        <v>1</v>
      </c>
      <c r="AY132" s="123">
        <f t="shared" si="496"/>
        <v>1</v>
      </c>
      <c r="AZ132" s="123">
        <f t="shared" si="496"/>
        <v>0</v>
      </c>
      <c r="BA132" s="123">
        <f t="shared" si="496"/>
        <v>2</v>
      </c>
      <c r="BB132" s="123">
        <f t="shared" si="496"/>
        <v>0</v>
      </c>
      <c r="BC132" s="123">
        <f t="shared" si="496"/>
        <v>0</v>
      </c>
      <c r="BD132" s="123">
        <f t="shared" si="496"/>
        <v>0</v>
      </c>
      <c r="BE132" s="123">
        <f t="shared" si="496"/>
        <v>0</v>
      </c>
      <c r="BF132" s="206">
        <f t="shared" si="496"/>
        <v>0</v>
      </c>
      <c r="BG132" s="123">
        <f t="shared" si="497"/>
        <v>0</v>
      </c>
      <c r="BH132" s="123">
        <f t="shared" si="497"/>
        <v>0</v>
      </c>
      <c r="BI132" s="123">
        <f t="shared" si="497"/>
        <v>0</v>
      </c>
      <c r="BJ132" s="123">
        <f t="shared" si="497"/>
        <v>0</v>
      </c>
      <c r="BK132" s="123">
        <f t="shared" si="497"/>
        <v>0</v>
      </c>
      <c r="BL132" s="123">
        <f t="shared" si="497"/>
        <v>0</v>
      </c>
      <c r="BM132" s="123">
        <f t="shared" si="497"/>
        <v>0</v>
      </c>
      <c r="BN132" s="123">
        <f t="shared" si="497"/>
        <v>0</v>
      </c>
      <c r="BO132" s="123">
        <f t="shared" si="497"/>
        <v>0</v>
      </c>
      <c r="BP132" s="123">
        <f t="shared" si="497"/>
        <v>0</v>
      </c>
      <c r="BQ132" s="123">
        <f t="shared" si="498"/>
        <v>0</v>
      </c>
      <c r="BR132" s="126">
        <f t="shared" si="499"/>
        <v>0</v>
      </c>
      <c r="BS132" s="123">
        <f t="shared" si="500"/>
        <v>-1</v>
      </c>
      <c r="BT132" s="123">
        <f t="shared" si="500"/>
        <v>0</v>
      </c>
      <c r="BU132" s="286">
        <f t="shared" si="500"/>
        <v>-1</v>
      </c>
      <c r="BV132" s="123"/>
      <c r="BW132" s="123"/>
      <c r="BX132" s="123"/>
      <c r="BY132" s="123"/>
      <c r="BZ132" s="123"/>
      <c r="CA132" s="123"/>
      <c r="CB132" s="123"/>
      <c r="CC132" s="123"/>
      <c r="CD132" s="126"/>
    </row>
    <row r="133" spans="1:82" x14ac:dyDescent="0.3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244"/>
      <c r="AL133" s="263"/>
      <c r="AM133" s="263"/>
      <c r="AN133" s="263"/>
      <c r="AO133" s="263"/>
      <c r="AP133" s="263"/>
      <c r="AQ133" s="246"/>
      <c r="AR133" s="246"/>
      <c r="AS133" s="246"/>
      <c r="AT133" s="246"/>
      <c r="AU133" s="246"/>
      <c r="AV133" s="247"/>
      <c r="AW133" s="193">
        <f t="shared" si="496"/>
        <v>0</v>
      </c>
      <c r="AX133" s="123">
        <f t="shared" si="496"/>
        <v>0</v>
      </c>
      <c r="AY133" s="123">
        <f t="shared" si="496"/>
        <v>0</v>
      </c>
      <c r="AZ133" s="123">
        <f t="shared" si="496"/>
        <v>0</v>
      </c>
      <c r="BA133" s="123">
        <f t="shared" si="496"/>
        <v>0</v>
      </c>
      <c r="BB133" s="123">
        <f t="shared" si="496"/>
        <v>0</v>
      </c>
      <c r="BC133" s="123">
        <f t="shared" si="496"/>
        <v>0</v>
      </c>
      <c r="BD133" s="123">
        <f t="shared" si="496"/>
        <v>0</v>
      </c>
      <c r="BE133" s="123">
        <f t="shared" si="496"/>
        <v>0</v>
      </c>
      <c r="BF133" s="206">
        <f t="shared" si="496"/>
        <v>0</v>
      </c>
      <c r="BG133" s="123">
        <f t="shared" si="497"/>
        <v>0</v>
      </c>
      <c r="BH133" s="123">
        <f t="shared" si="497"/>
        <v>0</v>
      </c>
      <c r="BI133" s="123">
        <f t="shared" si="497"/>
        <v>0</v>
      </c>
      <c r="BJ133" s="123">
        <f t="shared" si="497"/>
        <v>0</v>
      </c>
      <c r="BK133" s="123">
        <f t="shared" si="497"/>
        <v>0</v>
      </c>
      <c r="BL133" s="123">
        <f t="shared" si="497"/>
        <v>0</v>
      </c>
      <c r="BM133" s="123">
        <f t="shared" si="497"/>
        <v>0</v>
      </c>
      <c r="BN133" s="123">
        <f t="shared" si="497"/>
        <v>0</v>
      </c>
      <c r="BO133" s="123">
        <f t="shared" si="497"/>
        <v>0</v>
      </c>
      <c r="BP133" s="123">
        <f t="shared" si="497"/>
        <v>0</v>
      </c>
      <c r="BQ133" s="123">
        <f t="shared" si="498"/>
        <v>0</v>
      </c>
      <c r="BR133" s="126">
        <f t="shared" si="499"/>
        <v>0</v>
      </c>
      <c r="BS133" s="123">
        <f t="shared" si="500"/>
        <v>0</v>
      </c>
      <c r="BT133" s="123">
        <f t="shared" si="500"/>
        <v>0</v>
      </c>
      <c r="BU133" s="286">
        <f t="shared" si="500"/>
        <v>0</v>
      </c>
      <c r="BV133" s="123"/>
      <c r="BW133" s="123"/>
      <c r="BX133" s="123"/>
      <c r="BY133" s="123"/>
      <c r="BZ133" s="123"/>
      <c r="CA133" s="123"/>
      <c r="CB133" s="123"/>
      <c r="CC133" s="123"/>
      <c r="CD133" s="126"/>
    </row>
    <row r="134" spans="1:82" x14ac:dyDescent="0.3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501">SUM(E129:E133)</f>
        <v>308</v>
      </c>
      <c r="F134" s="123">
        <f t="shared" si="501"/>
        <v>190</v>
      </c>
      <c r="G134" s="123">
        <f t="shared" si="501"/>
        <v>286</v>
      </c>
      <c r="H134" s="123">
        <f t="shared" si="501"/>
        <v>217</v>
      </c>
      <c r="I134" s="123">
        <f t="shared" si="501"/>
        <v>132</v>
      </c>
      <c r="J134" s="123">
        <f t="shared" si="501"/>
        <v>117</v>
      </c>
      <c r="K134" s="123">
        <f t="shared" si="501"/>
        <v>10</v>
      </c>
      <c r="L134" s="123">
        <f t="shared" si="501"/>
        <v>4</v>
      </c>
      <c r="M134" s="123">
        <f t="shared" si="501"/>
        <v>14</v>
      </c>
      <c r="N134" s="176">
        <f t="shared" si="501"/>
        <v>7</v>
      </c>
      <c r="O134" s="121">
        <f t="shared" si="501"/>
        <v>5</v>
      </c>
      <c r="P134" s="123">
        <f t="shared" si="501"/>
        <v>0</v>
      </c>
      <c r="Q134" s="123">
        <v>0</v>
      </c>
      <c r="R134" s="123">
        <f t="shared" si="501"/>
        <v>0</v>
      </c>
      <c r="S134" s="123">
        <f t="shared" si="501"/>
        <v>0</v>
      </c>
      <c r="T134" s="123">
        <f t="shared" si="501"/>
        <v>0</v>
      </c>
      <c r="U134" s="123">
        <f t="shared" si="501"/>
        <v>10</v>
      </c>
      <c r="V134" s="123">
        <f t="shared" ref="V134" si="502">SUM(V129:V133)</f>
        <v>2</v>
      </c>
      <c r="W134" s="123">
        <f t="shared" ref="W134:X134" si="503">SUM(W129:W133)</f>
        <v>1</v>
      </c>
      <c r="X134" s="206">
        <f t="shared" si="503"/>
        <v>1</v>
      </c>
      <c r="Y134" s="123">
        <f t="shared" ref="Y134:AB134" si="504">SUM(Y129:Y133)</f>
        <v>1</v>
      </c>
      <c r="Z134" s="123">
        <f t="shared" si="504"/>
        <v>0</v>
      </c>
      <c r="AA134" s="123">
        <f t="shared" si="504"/>
        <v>3</v>
      </c>
      <c r="AB134" s="123">
        <f t="shared" si="504"/>
        <v>4</v>
      </c>
      <c r="AC134" s="123">
        <f t="shared" ref="AC134:AY134" si="505">SUM(AC129:AC133)</f>
        <v>5</v>
      </c>
      <c r="AD134" s="123">
        <f t="shared" si="505"/>
        <v>6</v>
      </c>
      <c r="AE134" s="48">
        <f t="shared" si="505"/>
        <v>38</v>
      </c>
      <c r="AF134" s="48">
        <f t="shared" si="505"/>
        <v>145</v>
      </c>
      <c r="AG134" s="48">
        <f t="shared" ref="AG134:AI134" si="506">SUM(AG129:AG133)</f>
        <v>111</v>
      </c>
      <c r="AH134" s="48">
        <f t="shared" si="506"/>
        <v>135</v>
      </c>
      <c r="AI134" s="48">
        <f t="shared" si="506"/>
        <v>2</v>
      </c>
      <c r="AJ134" s="200">
        <f t="shared" ref="AJ134:AU134" si="507">SUM(AJ129:AJ133)</f>
        <v>0</v>
      </c>
      <c r="AK134" s="123">
        <f t="shared" si="507"/>
        <v>20</v>
      </c>
      <c r="AL134" s="123">
        <f t="shared" si="507"/>
        <v>13</v>
      </c>
      <c r="AM134" s="123">
        <f t="shared" si="507"/>
        <v>15</v>
      </c>
      <c r="AN134" s="123">
        <f t="shared" si="507"/>
        <v>0</v>
      </c>
      <c r="AO134" s="123">
        <f t="shared" si="507"/>
        <v>0</v>
      </c>
      <c r="AP134" s="123">
        <f t="shared" si="507"/>
        <v>0</v>
      </c>
      <c r="AQ134" s="48">
        <f t="shared" si="507"/>
        <v>0</v>
      </c>
      <c r="AR134" s="48">
        <f t="shared" si="507"/>
        <v>0</v>
      </c>
      <c r="AS134" s="48">
        <f t="shared" si="507"/>
        <v>0</v>
      </c>
      <c r="AT134" s="48">
        <f t="shared" si="507"/>
        <v>0</v>
      </c>
      <c r="AU134" s="48">
        <f t="shared" si="507"/>
        <v>0</v>
      </c>
      <c r="AV134" s="200">
        <f t="shared" ref="AV134" si="508">SUM(AV129:AV133)</f>
        <v>0</v>
      </c>
      <c r="AW134" s="193">
        <f t="shared" si="505"/>
        <v>0</v>
      </c>
      <c r="AX134" s="123">
        <f t="shared" si="505"/>
        <v>156</v>
      </c>
      <c r="AY134" s="123">
        <f t="shared" si="505"/>
        <v>308</v>
      </c>
      <c r="AZ134" s="123">
        <f t="shared" ref="AZ134:BC134" si="509">SUM(AZ129:AZ133)</f>
        <v>190</v>
      </c>
      <c r="BA134" s="123">
        <f t="shared" si="509"/>
        <v>286</v>
      </c>
      <c r="BB134" s="123">
        <f t="shared" si="509"/>
        <v>217</v>
      </c>
      <c r="BC134" s="123">
        <f t="shared" si="509"/>
        <v>122</v>
      </c>
      <c r="BD134" s="123">
        <f t="shared" ref="BD134:BE134" si="510">SUM(BD129:BD133)</f>
        <v>115</v>
      </c>
      <c r="BE134" s="123">
        <f t="shared" si="510"/>
        <v>9</v>
      </c>
      <c r="BF134" s="206">
        <f t="shared" ref="BF134:BG134" si="511">SUM(BF129:BF133)</f>
        <v>3</v>
      </c>
      <c r="BG134" s="123">
        <f t="shared" si="511"/>
        <v>13</v>
      </c>
      <c r="BH134" s="123">
        <f t="shared" ref="BH134:BI134" si="512">SUM(BH129:BH133)</f>
        <v>7</v>
      </c>
      <c r="BI134" s="123">
        <f t="shared" si="512"/>
        <v>2</v>
      </c>
      <c r="BJ134" s="123">
        <f t="shared" ref="BJ134:BK134" si="513">SUM(BJ129:BJ133)</f>
        <v>-4</v>
      </c>
      <c r="BK134" s="123">
        <f t="shared" si="513"/>
        <v>-5</v>
      </c>
      <c r="BL134" s="123">
        <f t="shared" ref="BL134:BM134" si="514">SUM(BL129:BL133)</f>
        <v>-6</v>
      </c>
      <c r="BM134" s="123">
        <f t="shared" si="514"/>
        <v>-38</v>
      </c>
      <c r="BN134" s="123">
        <f t="shared" ref="BN134:BO134" si="515">SUM(BN129:BN133)</f>
        <v>-145</v>
      </c>
      <c r="BO134" s="123">
        <f t="shared" si="515"/>
        <v>-101</v>
      </c>
      <c r="BP134" s="123">
        <f t="shared" ref="BP134" si="516">SUM(BP129:BP133)</f>
        <v>-133</v>
      </c>
      <c r="BQ134" s="123">
        <f t="shared" ref="BQ134:CB134" si="517">SUM(BQ129:BQ133)</f>
        <v>-1</v>
      </c>
      <c r="BR134" s="126">
        <f t="shared" si="517"/>
        <v>1</v>
      </c>
      <c r="BS134" s="123">
        <f t="shared" si="517"/>
        <v>-19</v>
      </c>
      <c r="BT134" s="123">
        <f t="shared" ref="BT134:BU134" si="518">SUM(BT129:BT133)</f>
        <v>-13</v>
      </c>
      <c r="BU134" s="286">
        <f t="shared" si="518"/>
        <v>-12</v>
      </c>
      <c r="BV134" s="123">
        <f t="shared" si="517"/>
        <v>0</v>
      </c>
      <c r="BW134" s="123">
        <f t="shared" si="517"/>
        <v>0</v>
      </c>
      <c r="BX134" s="123">
        <f t="shared" si="517"/>
        <v>0</v>
      </c>
      <c r="BY134" s="123">
        <f t="shared" si="517"/>
        <v>0</v>
      </c>
      <c r="BZ134" s="123">
        <f t="shared" si="517"/>
        <v>0</v>
      </c>
      <c r="CA134" s="123">
        <f t="shared" si="517"/>
        <v>0</v>
      </c>
      <c r="CB134" s="123">
        <f t="shared" si="517"/>
        <v>0</v>
      </c>
      <c r="CC134" s="123">
        <f t="shared" ref="CC134:CD134" si="519">SUM(CC129:CC133)</f>
        <v>0</v>
      </c>
      <c r="CD134" s="126">
        <f t="shared" si="519"/>
        <v>0</v>
      </c>
    </row>
    <row r="135" spans="1:82" x14ac:dyDescent="0.3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127"/>
      <c r="AL135" s="127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220"/>
      <c r="AW135" s="194"/>
      <c r="AX135" s="127"/>
      <c r="AY135" s="127"/>
      <c r="AZ135" s="127"/>
      <c r="BA135" s="114"/>
      <c r="BB135" s="127"/>
      <c r="BC135" s="127"/>
      <c r="BD135" s="127"/>
      <c r="BE135" s="127"/>
      <c r="BF135" s="207"/>
      <c r="BG135" s="127"/>
      <c r="BH135" s="127"/>
      <c r="BI135" s="127"/>
      <c r="BJ135" s="127"/>
      <c r="BK135" s="127"/>
      <c r="BL135" s="127"/>
      <c r="BM135" s="127"/>
      <c r="BN135" s="127"/>
      <c r="BO135" s="127"/>
      <c r="BP135" s="127"/>
      <c r="BQ135" s="127"/>
      <c r="BR135" s="130"/>
      <c r="BS135" s="127"/>
      <c r="BT135" s="127"/>
      <c r="BU135" s="287"/>
      <c r="BV135" s="127"/>
      <c r="BW135" s="127"/>
      <c r="BX135" s="127"/>
      <c r="BY135" s="127"/>
      <c r="BZ135" s="127"/>
      <c r="CA135" s="127"/>
      <c r="CB135" s="127"/>
      <c r="CC135" s="127"/>
      <c r="CD135" s="130"/>
    </row>
    <row r="136" spans="1:82" x14ac:dyDescent="0.3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245">
        <v>429</v>
      </c>
      <c r="AL136" s="245">
        <v>484</v>
      </c>
      <c r="AM136" s="245">
        <v>763</v>
      </c>
      <c r="AN136" s="245"/>
      <c r="AO136" s="245"/>
      <c r="AP136" s="245"/>
      <c r="AQ136" s="246"/>
      <c r="AR136" s="246"/>
      <c r="AS136" s="246"/>
      <c r="AT136" s="246"/>
      <c r="AU136" s="246"/>
      <c r="AV136" s="247"/>
      <c r="AW136" s="193">
        <f t="shared" ref="AW136:BF140" si="520">C136-O136</f>
        <v>343</v>
      </c>
      <c r="AX136" s="123">
        <f t="shared" si="520"/>
        <v>361</v>
      </c>
      <c r="AY136" s="123">
        <f t="shared" si="520"/>
        <v>1099</v>
      </c>
      <c r="AZ136" s="123">
        <f t="shared" si="520"/>
        <v>814</v>
      </c>
      <c r="BA136" s="123">
        <f t="shared" si="520"/>
        <v>626</v>
      </c>
      <c r="BB136" s="123">
        <f t="shared" si="520"/>
        <v>793</v>
      </c>
      <c r="BC136" s="123">
        <f t="shared" si="520"/>
        <v>463</v>
      </c>
      <c r="BD136" s="123">
        <f t="shared" si="520"/>
        <v>332</v>
      </c>
      <c r="BE136" s="123">
        <f t="shared" si="520"/>
        <v>109</v>
      </c>
      <c r="BF136" s="206">
        <f t="shared" si="520"/>
        <v>-9</v>
      </c>
      <c r="BG136" s="123">
        <f t="shared" ref="BG136:BP140" si="521">M136-Y136</f>
        <v>22</v>
      </c>
      <c r="BH136" s="123">
        <f t="shared" si="521"/>
        <v>134</v>
      </c>
      <c r="BI136" s="123">
        <f t="shared" si="521"/>
        <v>157</v>
      </c>
      <c r="BJ136" s="123">
        <f t="shared" si="521"/>
        <v>161</v>
      </c>
      <c r="BK136" s="123">
        <f t="shared" si="521"/>
        <v>-234</v>
      </c>
      <c r="BL136" s="123">
        <f t="shared" si="521"/>
        <v>-179</v>
      </c>
      <c r="BM136" s="123">
        <f t="shared" si="521"/>
        <v>-229</v>
      </c>
      <c r="BN136" s="123">
        <f t="shared" si="521"/>
        <v>-385</v>
      </c>
      <c r="BO136" s="123">
        <f t="shared" si="521"/>
        <v>-411</v>
      </c>
      <c r="BP136" s="123">
        <f t="shared" si="521"/>
        <v>-422</v>
      </c>
      <c r="BQ136" s="123">
        <f t="shared" ref="BQ136:BQ140" si="522">W136-AI136</f>
        <v>-303</v>
      </c>
      <c r="BR136" s="126">
        <f t="shared" ref="BR136:BR140" si="523">X136-AJ136</f>
        <v>-286</v>
      </c>
      <c r="BS136" s="123">
        <f t="shared" ref="BS136:BU140" si="524">Y136-AK136</f>
        <v>-167</v>
      </c>
      <c r="BT136" s="123">
        <f t="shared" si="524"/>
        <v>-204</v>
      </c>
      <c r="BU136" s="286">
        <f t="shared" si="524"/>
        <v>-415</v>
      </c>
      <c r="BV136" s="123"/>
      <c r="BW136" s="123"/>
      <c r="BX136" s="123"/>
      <c r="BY136" s="123"/>
      <c r="BZ136" s="123"/>
      <c r="CA136" s="123"/>
      <c r="CB136" s="123"/>
      <c r="CC136" s="123"/>
      <c r="CD136" s="126"/>
    </row>
    <row r="137" spans="1:82" x14ac:dyDescent="0.3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245">
        <v>69</v>
      </c>
      <c r="AL137" s="245">
        <v>95</v>
      </c>
      <c r="AM137" s="245">
        <v>136</v>
      </c>
      <c r="AN137" s="245"/>
      <c r="AO137" s="245"/>
      <c r="AP137" s="245"/>
      <c r="AQ137" s="246"/>
      <c r="AR137" s="246"/>
      <c r="AS137" s="246"/>
      <c r="AT137" s="246"/>
      <c r="AU137" s="246"/>
      <c r="AV137" s="247"/>
      <c r="AW137" s="193">
        <f t="shared" si="520"/>
        <v>158</v>
      </c>
      <c r="AX137" s="123">
        <f t="shared" si="520"/>
        <v>217</v>
      </c>
      <c r="AY137" s="123">
        <f t="shared" si="520"/>
        <v>203</v>
      </c>
      <c r="AZ137" s="123">
        <f t="shared" si="520"/>
        <v>525</v>
      </c>
      <c r="BA137" s="123">
        <f t="shared" si="520"/>
        <v>370</v>
      </c>
      <c r="BB137" s="123">
        <f t="shared" si="520"/>
        <v>452</v>
      </c>
      <c r="BC137" s="123">
        <f t="shared" si="520"/>
        <v>418</v>
      </c>
      <c r="BD137" s="123">
        <f t="shared" si="520"/>
        <v>410</v>
      </c>
      <c r="BE137" s="123">
        <f t="shared" si="520"/>
        <v>225</v>
      </c>
      <c r="BF137" s="206">
        <f t="shared" si="520"/>
        <v>108</v>
      </c>
      <c r="BG137" s="123">
        <f t="shared" si="521"/>
        <v>105</v>
      </c>
      <c r="BH137" s="123">
        <f t="shared" si="521"/>
        <v>95</v>
      </c>
      <c r="BI137" s="123">
        <f t="shared" si="521"/>
        <v>70</v>
      </c>
      <c r="BJ137" s="123">
        <f t="shared" si="521"/>
        <v>15</v>
      </c>
      <c r="BK137" s="123">
        <f t="shared" si="521"/>
        <v>339</v>
      </c>
      <c r="BL137" s="123">
        <f t="shared" si="521"/>
        <v>-78</v>
      </c>
      <c r="BM137" s="123">
        <f t="shared" si="521"/>
        <v>-95</v>
      </c>
      <c r="BN137" s="123">
        <f t="shared" si="521"/>
        <v>-106</v>
      </c>
      <c r="BO137" s="123">
        <f t="shared" si="521"/>
        <v>-71</v>
      </c>
      <c r="BP137" s="123">
        <f t="shared" si="521"/>
        <v>-57</v>
      </c>
      <c r="BQ137" s="123">
        <f t="shared" si="522"/>
        <v>-26</v>
      </c>
      <c r="BR137" s="126">
        <f t="shared" si="523"/>
        <v>-6</v>
      </c>
      <c r="BS137" s="123">
        <f t="shared" si="524"/>
        <v>8</v>
      </c>
      <c r="BT137" s="123">
        <f t="shared" si="524"/>
        <v>-12</v>
      </c>
      <c r="BU137" s="286">
        <f t="shared" si="524"/>
        <v>-39</v>
      </c>
      <c r="BV137" s="123"/>
      <c r="BW137" s="123"/>
      <c r="BX137" s="123"/>
      <c r="BY137" s="123"/>
      <c r="BZ137" s="123"/>
      <c r="CA137" s="123"/>
      <c r="CB137" s="123"/>
      <c r="CC137" s="123"/>
      <c r="CD137" s="126"/>
    </row>
    <row r="138" spans="1:82" x14ac:dyDescent="0.3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245">
        <v>12</v>
      </c>
      <c r="AL138" s="245">
        <v>17</v>
      </c>
      <c r="AM138" s="245">
        <v>33</v>
      </c>
      <c r="AN138" s="245"/>
      <c r="AO138" s="245"/>
      <c r="AP138" s="245"/>
      <c r="AQ138" s="246"/>
      <c r="AR138" s="246"/>
      <c r="AS138" s="246"/>
      <c r="AT138" s="246"/>
      <c r="AU138" s="246"/>
      <c r="AV138" s="247"/>
      <c r="AW138" s="193">
        <f t="shared" si="520"/>
        <v>13</v>
      </c>
      <c r="AX138" s="123">
        <f t="shared" si="520"/>
        <v>7</v>
      </c>
      <c r="AY138" s="123">
        <f t="shared" si="520"/>
        <v>32</v>
      </c>
      <c r="AZ138" s="123">
        <f t="shared" si="520"/>
        <v>35</v>
      </c>
      <c r="BA138" s="123">
        <f t="shared" si="520"/>
        <v>21</v>
      </c>
      <c r="BB138" s="123">
        <f t="shared" si="520"/>
        <v>17</v>
      </c>
      <c r="BC138" s="123">
        <f t="shared" si="520"/>
        <v>-23</v>
      </c>
      <c r="BD138" s="123">
        <f t="shared" si="520"/>
        <v>-23</v>
      </c>
      <c r="BE138" s="123">
        <f t="shared" si="520"/>
        <v>-15</v>
      </c>
      <c r="BF138" s="206">
        <f t="shared" si="520"/>
        <v>-25</v>
      </c>
      <c r="BG138" s="123">
        <f t="shared" si="521"/>
        <v>-17</v>
      </c>
      <c r="BH138" s="123">
        <f t="shared" si="521"/>
        <v>-20</v>
      </c>
      <c r="BI138" s="123">
        <f t="shared" si="521"/>
        <v>-18</v>
      </c>
      <c r="BJ138" s="123">
        <f t="shared" si="521"/>
        <v>-18</v>
      </c>
      <c r="BK138" s="123">
        <f t="shared" si="521"/>
        <v>-8</v>
      </c>
      <c r="BL138" s="123">
        <f t="shared" si="521"/>
        <v>-20</v>
      </c>
      <c r="BM138" s="123">
        <f t="shared" si="521"/>
        <v>-13</v>
      </c>
      <c r="BN138" s="123">
        <f t="shared" si="521"/>
        <v>-8</v>
      </c>
      <c r="BO138" s="123">
        <f t="shared" si="521"/>
        <v>23</v>
      </c>
      <c r="BP138" s="123">
        <f t="shared" si="521"/>
        <v>20</v>
      </c>
      <c r="BQ138" s="123">
        <f t="shared" si="522"/>
        <v>10</v>
      </c>
      <c r="BR138" s="126">
        <f t="shared" si="523"/>
        <v>15</v>
      </c>
      <c r="BS138" s="123">
        <f t="shared" si="524"/>
        <v>13</v>
      </c>
      <c r="BT138" s="123">
        <f t="shared" si="524"/>
        <v>13</v>
      </c>
      <c r="BU138" s="286">
        <f t="shared" si="524"/>
        <v>-5</v>
      </c>
      <c r="BV138" s="123"/>
      <c r="BW138" s="123"/>
      <c r="BX138" s="123"/>
      <c r="BY138" s="123"/>
      <c r="BZ138" s="123"/>
      <c r="CA138" s="123"/>
      <c r="CB138" s="123"/>
      <c r="CC138" s="123"/>
      <c r="CD138" s="126"/>
    </row>
    <row r="139" spans="1:82" x14ac:dyDescent="0.3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245">
        <v>2</v>
      </c>
      <c r="AL139" s="245">
        <v>2</v>
      </c>
      <c r="AM139" s="245">
        <v>4</v>
      </c>
      <c r="AN139" s="245"/>
      <c r="AO139" s="245"/>
      <c r="AP139" s="245"/>
      <c r="AQ139" s="246"/>
      <c r="AR139" s="246"/>
      <c r="AS139" s="246"/>
      <c r="AT139" s="246"/>
      <c r="AU139" s="246"/>
      <c r="AV139" s="247"/>
      <c r="AW139" s="193">
        <f t="shared" si="520"/>
        <v>4</v>
      </c>
      <c r="AX139" s="123">
        <f t="shared" si="520"/>
        <v>6</v>
      </c>
      <c r="AY139" s="123">
        <f t="shared" si="520"/>
        <v>2</v>
      </c>
      <c r="AZ139" s="123">
        <f t="shared" si="520"/>
        <v>3</v>
      </c>
      <c r="BA139" s="123">
        <f t="shared" si="520"/>
        <v>2</v>
      </c>
      <c r="BB139" s="123">
        <f t="shared" si="520"/>
        <v>-1</v>
      </c>
      <c r="BC139" s="123">
        <f t="shared" si="520"/>
        <v>-5</v>
      </c>
      <c r="BD139" s="123">
        <f t="shared" si="520"/>
        <v>-4</v>
      </c>
      <c r="BE139" s="123">
        <f t="shared" si="520"/>
        <v>-3</v>
      </c>
      <c r="BF139" s="206">
        <f t="shared" si="520"/>
        <v>-5</v>
      </c>
      <c r="BG139" s="123">
        <f t="shared" si="521"/>
        <v>-6</v>
      </c>
      <c r="BH139" s="123">
        <f t="shared" si="521"/>
        <v>-6</v>
      </c>
      <c r="BI139" s="123">
        <f t="shared" si="521"/>
        <v>-4</v>
      </c>
      <c r="BJ139" s="123">
        <f t="shared" si="521"/>
        <v>-3</v>
      </c>
      <c r="BK139" s="123">
        <f t="shared" si="521"/>
        <v>0</v>
      </c>
      <c r="BL139" s="123">
        <f t="shared" si="521"/>
        <v>0</v>
      </c>
      <c r="BM139" s="123">
        <f t="shared" si="521"/>
        <v>0</v>
      </c>
      <c r="BN139" s="123">
        <f t="shared" si="521"/>
        <v>1</v>
      </c>
      <c r="BO139" s="123">
        <f t="shared" si="521"/>
        <v>4</v>
      </c>
      <c r="BP139" s="123">
        <f t="shared" si="521"/>
        <v>3</v>
      </c>
      <c r="BQ139" s="123">
        <f t="shared" si="522"/>
        <v>3</v>
      </c>
      <c r="BR139" s="126">
        <f t="shared" si="523"/>
        <v>5</v>
      </c>
      <c r="BS139" s="123">
        <f t="shared" si="524"/>
        <v>4</v>
      </c>
      <c r="BT139" s="123">
        <f t="shared" si="524"/>
        <v>5</v>
      </c>
      <c r="BU139" s="286">
        <f t="shared" si="524"/>
        <v>1</v>
      </c>
      <c r="BV139" s="123"/>
      <c r="BW139" s="123"/>
      <c r="BX139" s="123"/>
      <c r="BY139" s="123"/>
      <c r="BZ139" s="123"/>
      <c r="CA139" s="123"/>
      <c r="CB139" s="123"/>
      <c r="CC139" s="123"/>
      <c r="CD139" s="126"/>
    </row>
    <row r="140" spans="1:82" x14ac:dyDescent="0.3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245"/>
      <c r="AL140" s="245"/>
      <c r="AM140" s="245"/>
      <c r="AN140" s="245"/>
      <c r="AO140" s="245"/>
      <c r="AP140" s="245"/>
      <c r="AQ140" s="246"/>
      <c r="AR140" s="246"/>
      <c r="AS140" s="246"/>
      <c r="AT140" s="246"/>
      <c r="AU140" s="246"/>
      <c r="AV140" s="247"/>
      <c r="AW140" s="193">
        <f t="shared" si="520"/>
        <v>0</v>
      </c>
      <c r="AX140" s="123">
        <f t="shared" si="520"/>
        <v>0</v>
      </c>
      <c r="AY140" s="123">
        <f t="shared" si="520"/>
        <v>0</v>
      </c>
      <c r="AZ140" s="123">
        <f t="shared" si="520"/>
        <v>0</v>
      </c>
      <c r="BA140" s="123">
        <f t="shared" si="520"/>
        <v>0</v>
      </c>
      <c r="BB140" s="123">
        <f t="shared" si="520"/>
        <v>0</v>
      </c>
      <c r="BC140" s="123">
        <f t="shared" si="520"/>
        <v>0</v>
      </c>
      <c r="BD140" s="123">
        <f t="shared" si="520"/>
        <v>0</v>
      </c>
      <c r="BE140" s="123">
        <f t="shared" si="520"/>
        <v>0</v>
      </c>
      <c r="BF140" s="206">
        <f t="shared" si="520"/>
        <v>0</v>
      </c>
      <c r="BG140" s="123">
        <f t="shared" si="521"/>
        <v>0</v>
      </c>
      <c r="BH140" s="123">
        <f t="shared" si="521"/>
        <v>0</v>
      </c>
      <c r="BI140" s="123">
        <f t="shared" si="521"/>
        <v>0</v>
      </c>
      <c r="BJ140" s="123">
        <f t="shared" si="521"/>
        <v>0</v>
      </c>
      <c r="BK140" s="123">
        <f t="shared" si="521"/>
        <v>0</v>
      </c>
      <c r="BL140" s="123">
        <f t="shared" si="521"/>
        <v>0</v>
      </c>
      <c r="BM140" s="123">
        <f t="shared" si="521"/>
        <v>0</v>
      </c>
      <c r="BN140" s="123">
        <f t="shared" si="521"/>
        <v>0</v>
      </c>
      <c r="BO140" s="123">
        <f t="shared" si="521"/>
        <v>0</v>
      </c>
      <c r="BP140" s="123">
        <f t="shared" si="521"/>
        <v>0</v>
      </c>
      <c r="BQ140" s="123">
        <f t="shared" si="522"/>
        <v>0</v>
      </c>
      <c r="BR140" s="126">
        <f t="shared" si="523"/>
        <v>0</v>
      </c>
      <c r="BS140" s="123">
        <f t="shared" si="524"/>
        <v>0</v>
      </c>
      <c r="BT140" s="123">
        <f t="shared" si="524"/>
        <v>0</v>
      </c>
      <c r="BU140" s="286">
        <f t="shared" si="524"/>
        <v>0</v>
      </c>
      <c r="BV140" s="123"/>
      <c r="BW140" s="123"/>
      <c r="BX140" s="123"/>
      <c r="BY140" s="123"/>
      <c r="BZ140" s="123"/>
      <c r="CA140" s="123"/>
      <c r="CB140" s="123"/>
      <c r="CC140" s="123"/>
      <c r="CD140" s="126"/>
    </row>
    <row r="141" spans="1:82" x14ac:dyDescent="0.3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AW141" si="525">SUM(E136:E140)</f>
        <v>1904</v>
      </c>
      <c r="F141" s="48">
        <f t="shared" si="525"/>
        <v>1850</v>
      </c>
      <c r="G141" s="48">
        <f t="shared" si="525"/>
        <v>1496</v>
      </c>
      <c r="H141" s="48">
        <f t="shared" si="525"/>
        <v>1628</v>
      </c>
      <c r="I141" s="48">
        <f t="shared" si="525"/>
        <v>1261</v>
      </c>
      <c r="J141" s="48">
        <f t="shared" si="525"/>
        <v>1075</v>
      </c>
      <c r="K141" s="48">
        <f t="shared" si="525"/>
        <v>655</v>
      </c>
      <c r="L141" s="48">
        <f t="shared" si="525"/>
        <v>451</v>
      </c>
      <c r="M141" s="48">
        <f t="shared" si="525"/>
        <v>474</v>
      </c>
      <c r="N141" s="175">
        <f t="shared" si="525"/>
        <v>603</v>
      </c>
      <c r="O141" s="58">
        <f t="shared" si="525"/>
        <v>683</v>
      </c>
      <c r="P141" s="48">
        <f t="shared" si="525"/>
        <v>667</v>
      </c>
      <c r="Q141" s="175">
        <f>SUM(Q136:Q140)</f>
        <v>568</v>
      </c>
      <c r="R141" s="175">
        <f t="shared" si="525"/>
        <v>473</v>
      </c>
      <c r="S141" s="48">
        <f t="shared" si="525"/>
        <v>477</v>
      </c>
      <c r="T141" s="48">
        <f t="shared" si="525"/>
        <v>367</v>
      </c>
      <c r="U141" s="48">
        <f t="shared" si="525"/>
        <v>408</v>
      </c>
      <c r="V141" s="48">
        <f t="shared" ref="V141" si="526">SUM(V136:V140)</f>
        <v>360</v>
      </c>
      <c r="W141" s="48">
        <f t="shared" ref="W141" si="527">SUM(W136:W140)</f>
        <v>339</v>
      </c>
      <c r="X141" s="200">
        <f t="shared" ref="X141" si="528">SUM(X136:X140)</f>
        <v>382</v>
      </c>
      <c r="Y141" s="48">
        <f t="shared" ref="Y141:AB141" si="529">SUM(Y136:Y140)</f>
        <v>370</v>
      </c>
      <c r="Z141" s="48">
        <f t="shared" si="529"/>
        <v>400</v>
      </c>
      <c r="AA141" s="48">
        <f t="shared" si="529"/>
        <v>478</v>
      </c>
      <c r="AB141" s="48">
        <f t="shared" si="529"/>
        <v>512</v>
      </c>
      <c r="AC141" s="48">
        <f t="shared" ref="AC141:AF141" si="530">SUM(AC136:AC140)</f>
        <v>471</v>
      </c>
      <c r="AD141" s="48">
        <f t="shared" si="530"/>
        <v>750</v>
      </c>
      <c r="AE141" s="48">
        <f t="shared" si="530"/>
        <v>814</v>
      </c>
      <c r="AF141" s="48">
        <f t="shared" si="530"/>
        <v>865</v>
      </c>
      <c r="AG141" s="48">
        <f t="shared" ref="AG141:AI141" si="531">SUM(AG136:AG140)</f>
        <v>863</v>
      </c>
      <c r="AH141" s="48">
        <f t="shared" si="531"/>
        <v>816</v>
      </c>
      <c r="AI141" s="48">
        <f t="shared" si="531"/>
        <v>655</v>
      </c>
      <c r="AJ141" s="200">
        <f t="shared" ref="AJ141:AU141" si="532">SUM(AJ136:AJ140)</f>
        <v>654</v>
      </c>
      <c r="AK141" s="48">
        <f t="shared" si="532"/>
        <v>512</v>
      </c>
      <c r="AL141" s="48">
        <f t="shared" si="532"/>
        <v>598</v>
      </c>
      <c r="AM141" s="48">
        <f t="shared" si="532"/>
        <v>936</v>
      </c>
      <c r="AN141" s="48">
        <f t="shared" si="532"/>
        <v>0</v>
      </c>
      <c r="AO141" s="48">
        <f t="shared" si="532"/>
        <v>0</v>
      </c>
      <c r="AP141" s="48">
        <f t="shared" si="532"/>
        <v>0</v>
      </c>
      <c r="AQ141" s="48">
        <f t="shared" si="532"/>
        <v>0</v>
      </c>
      <c r="AR141" s="48">
        <f t="shared" si="532"/>
        <v>0</v>
      </c>
      <c r="AS141" s="48">
        <f t="shared" si="532"/>
        <v>0</v>
      </c>
      <c r="AT141" s="48">
        <f t="shared" si="532"/>
        <v>0</v>
      </c>
      <c r="AU141" s="48">
        <f t="shared" si="532"/>
        <v>0</v>
      </c>
      <c r="AV141" s="200">
        <f t="shared" ref="AV141" si="533">SUM(AV136:AV140)</f>
        <v>0</v>
      </c>
      <c r="AW141" s="48">
        <f t="shared" si="525"/>
        <v>518</v>
      </c>
      <c r="AX141" s="48">
        <f t="shared" ref="AX141" si="534">SUM(AX136:AX140)</f>
        <v>591</v>
      </c>
      <c r="AY141" s="48">
        <f t="shared" ref="AY141" si="535">SUM(AY136:AY140)</f>
        <v>1336</v>
      </c>
      <c r="AZ141" s="48">
        <f t="shared" ref="AZ141" si="536">SUM(AZ136:AZ140)</f>
        <v>1377</v>
      </c>
      <c r="BA141" s="48">
        <f t="shared" ref="BA141" si="537">SUM(BA136:BA140)</f>
        <v>1019</v>
      </c>
      <c r="BB141" s="48">
        <f t="shared" ref="BB141" si="538">SUM(BB136:BB140)</f>
        <v>1261</v>
      </c>
      <c r="BC141" s="48">
        <f t="shared" ref="BC141:BD141" si="539">SUM(BC136:BC140)</f>
        <v>853</v>
      </c>
      <c r="BD141" s="48">
        <f t="shared" si="539"/>
        <v>715</v>
      </c>
      <c r="BE141" s="48">
        <f t="shared" ref="BE141:BF141" si="540">SUM(BE136:BE140)</f>
        <v>316</v>
      </c>
      <c r="BF141" s="200">
        <f t="shared" si="540"/>
        <v>69</v>
      </c>
      <c r="BG141" s="48">
        <f t="shared" ref="BG141:BH141" si="541">SUM(BG136:BG140)</f>
        <v>104</v>
      </c>
      <c r="BH141" s="48">
        <f t="shared" si="541"/>
        <v>203</v>
      </c>
      <c r="BI141" s="48">
        <f t="shared" ref="BI141:BJ141" si="542">SUM(BI136:BI140)</f>
        <v>205</v>
      </c>
      <c r="BJ141" s="48">
        <f t="shared" si="542"/>
        <v>155</v>
      </c>
      <c r="BK141" s="48">
        <f t="shared" ref="BK141:BL141" si="543">SUM(BK136:BK140)</f>
        <v>97</v>
      </c>
      <c r="BL141" s="48">
        <f t="shared" si="543"/>
        <v>-277</v>
      </c>
      <c r="BM141" s="48">
        <f t="shared" ref="BM141:BN141" si="544">SUM(BM136:BM140)</f>
        <v>-337</v>
      </c>
      <c r="BN141" s="48">
        <f t="shared" si="544"/>
        <v>-498</v>
      </c>
      <c r="BO141" s="48">
        <f t="shared" ref="BO141:BP141" si="545">SUM(BO136:BO140)</f>
        <v>-455</v>
      </c>
      <c r="BP141" s="48">
        <f t="shared" si="545"/>
        <v>-456</v>
      </c>
      <c r="BQ141" s="48">
        <f t="shared" ref="BQ141:CB141" si="546">SUM(BQ136:BQ140)</f>
        <v>-316</v>
      </c>
      <c r="BR141" s="47">
        <f t="shared" si="546"/>
        <v>-272</v>
      </c>
      <c r="BS141" s="48">
        <f t="shared" si="546"/>
        <v>-142</v>
      </c>
      <c r="BT141" s="48">
        <f t="shared" ref="BT141:BU141" si="547">SUM(BT136:BT140)</f>
        <v>-198</v>
      </c>
      <c r="BU141" s="266">
        <f t="shared" si="547"/>
        <v>-458</v>
      </c>
      <c r="BV141" s="48">
        <f t="shared" si="546"/>
        <v>0</v>
      </c>
      <c r="BW141" s="48">
        <f t="shared" si="546"/>
        <v>0</v>
      </c>
      <c r="BX141" s="48">
        <f t="shared" si="546"/>
        <v>0</v>
      </c>
      <c r="BY141" s="48">
        <f t="shared" si="546"/>
        <v>0</v>
      </c>
      <c r="BZ141" s="48">
        <f t="shared" si="546"/>
        <v>0</v>
      </c>
      <c r="CA141" s="48">
        <f t="shared" si="546"/>
        <v>0</v>
      </c>
      <c r="CB141" s="48">
        <f t="shared" si="546"/>
        <v>0</v>
      </c>
      <c r="CC141" s="48">
        <f t="shared" ref="CC141:CD141" si="548">SUM(CC136:CC140)</f>
        <v>0</v>
      </c>
      <c r="CD141" s="47">
        <f t="shared" si="548"/>
        <v>0</v>
      </c>
    </row>
    <row r="142" spans="1:82" x14ac:dyDescent="0.3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127"/>
      <c r="AL142" s="127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220"/>
      <c r="AW142" s="194"/>
      <c r="AX142" s="127"/>
      <c r="AY142" s="127"/>
      <c r="AZ142" s="127"/>
      <c r="BA142" s="114"/>
      <c r="BB142" s="127"/>
      <c r="BC142" s="127"/>
      <c r="BD142" s="127"/>
      <c r="BE142" s="127"/>
      <c r="BF142" s="20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30"/>
      <c r="BS142" s="127"/>
      <c r="BT142" s="127"/>
      <c r="BU142" s="287"/>
      <c r="BV142" s="127"/>
      <c r="BW142" s="127"/>
      <c r="BX142" s="127"/>
      <c r="BY142" s="127"/>
      <c r="BZ142" s="127"/>
      <c r="CA142" s="127"/>
      <c r="CB142" s="127"/>
      <c r="CC142" s="127"/>
      <c r="CD142" s="130"/>
    </row>
    <row r="143" spans="1:82" x14ac:dyDescent="0.3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245">
        <v>16</v>
      </c>
      <c r="AL143" s="245">
        <v>9</v>
      </c>
      <c r="AM143" s="245">
        <v>8</v>
      </c>
      <c r="AN143" s="245"/>
      <c r="AO143" s="245"/>
      <c r="AP143" s="245"/>
      <c r="AQ143" s="246"/>
      <c r="AR143" s="246"/>
      <c r="AS143" s="246"/>
      <c r="AT143" s="246"/>
      <c r="AU143" s="246"/>
      <c r="AV143" s="247"/>
      <c r="AW143" s="193"/>
      <c r="AX143" s="123"/>
      <c r="AY143" s="123"/>
      <c r="AZ143" s="123"/>
      <c r="BA143" s="123"/>
      <c r="BB143" s="123"/>
      <c r="BC143" s="123"/>
      <c r="BD143" s="123"/>
      <c r="BE143" s="123"/>
      <c r="BF143" s="206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6"/>
      <c r="BS143" s="123">
        <f t="shared" ref="BS143:BU147" si="549">Y143-AK143</f>
        <v>-16</v>
      </c>
      <c r="BT143" s="123">
        <f t="shared" si="549"/>
        <v>-9</v>
      </c>
      <c r="BU143" s="286">
        <f t="shared" si="549"/>
        <v>-8</v>
      </c>
      <c r="BV143" s="123"/>
      <c r="BW143" s="123"/>
      <c r="BX143" s="123"/>
      <c r="BY143" s="123"/>
      <c r="BZ143" s="123"/>
      <c r="CA143" s="123"/>
      <c r="CB143" s="123"/>
      <c r="CC143" s="123"/>
      <c r="CD143" s="126"/>
    </row>
    <row r="144" spans="1:82" x14ac:dyDescent="0.3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245"/>
      <c r="AL144" s="245"/>
      <c r="AM144" s="245"/>
      <c r="AN144" s="245"/>
      <c r="AO144" s="245"/>
      <c r="AP144" s="245"/>
      <c r="AQ144" s="246"/>
      <c r="AR144" s="246"/>
      <c r="AS144" s="246"/>
      <c r="AT144" s="246"/>
      <c r="AU144" s="246"/>
      <c r="AV144" s="247"/>
      <c r="AW144" s="193"/>
      <c r="AX144" s="123"/>
      <c r="AY144" s="123"/>
      <c r="AZ144" s="123"/>
      <c r="BA144" s="123"/>
      <c r="BB144" s="123"/>
      <c r="BC144" s="123"/>
      <c r="BD144" s="123"/>
      <c r="BE144" s="123"/>
      <c r="BF144" s="206"/>
      <c r="BG144" s="123"/>
      <c r="BH144" s="123"/>
      <c r="BI144" s="123"/>
      <c r="BJ144" s="123"/>
      <c r="BK144" s="123"/>
      <c r="BL144" s="123"/>
      <c r="BM144" s="123"/>
      <c r="BN144" s="123"/>
      <c r="BO144" s="123"/>
      <c r="BP144" s="123"/>
      <c r="BQ144" s="123"/>
      <c r="BR144" s="126"/>
      <c r="BS144" s="123">
        <f t="shared" si="549"/>
        <v>0</v>
      </c>
      <c r="BT144" s="123">
        <f t="shared" si="549"/>
        <v>0</v>
      </c>
      <c r="BU144" s="286">
        <f t="shared" si="549"/>
        <v>0</v>
      </c>
      <c r="BV144" s="123"/>
      <c r="BW144" s="123"/>
      <c r="BX144" s="123"/>
      <c r="BY144" s="123"/>
      <c r="BZ144" s="123"/>
      <c r="CA144" s="123"/>
      <c r="CB144" s="123"/>
      <c r="CC144" s="123"/>
      <c r="CD144" s="126"/>
    </row>
    <row r="145" spans="1:82" x14ac:dyDescent="0.3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245">
        <v>12</v>
      </c>
      <c r="AL145" s="245">
        <v>5</v>
      </c>
      <c r="AM145" s="245">
        <v>4</v>
      </c>
      <c r="AN145" s="245"/>
      <c r="AO145" s="245"/>
      <c r="AP145" s="245"/>
      <c r="AQ145" s="246"/>
      <c r="AR145" s="246"/>
      <c r="AS145" s="246"/>
      <c r="AT145" s="246"/>
      <c r="AU145" s="246"/>
      <c r="AV145" s="247"/>
      <c r="AW145" s="193"/>
      <c r="AX145" s="123"/>
      <c r="AY145" s="123"/>
      <c r="AZ145" s="123"/>
      <c r="BA145" s="123"/>
      <c r="BB145" s="123"/>
      <c r="BC145" s="123"/>
      <c r="BD145" s="123"/>
      <c r="BE145" s="123"/>
      <c r="BF145" s="206"/>
      <c r="BG145" s="123"/>
      <c r="BH145" s="123"/>
      <c r="BI145" s="123"/>
      <c r="BJ145" s="123"/>
      <c r="BK145" s="123"/>
      <c r="BL145" s="123"/>
      <c r="BM145" s="123"/>
      <c r="BN145" s="123"/>
      <c r="BO145" s="123"/>
      <c r="BP145" s="123"/>
      <c r="BQ145" s="123"/>
      <c r="BR145" s="126"/>
      <c r="BS145" s="123">
        <f t="shared" si="549"/>
        <v>-12</v>
      </c>
      <c r="BT145" s="123">
        <f t="shared" si="549"/>
        <v>-5</v>
      </c>
      <c r="BU145" s="286">
        <f t="shared" si="549"/>
        <v>-4</v>
      </c>
      <c r="BV145" s="123"/>
      <c r="BW145" s="123"/>
      <c r="BX145" s="123"/>
      <c r="BY145" s="123"/>
      <c r="BZ145" s="123"/>
      <c r="CA145" s="123"/>
      <c r="CB145" s="123"/>
      <c r="CC145" s="123"/>
      <c r="CD145" s="126"/>
    </row>
    <row r="146" spans="1:82" x14ac:dyDescent="0.3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245">
        <v>1</v>
      </c>
      <c r="AL146" s="245"/>
      <c r="AM146" s="245"/>
      <c r="AN146" s="245"/>
      <c r="AO146" s="245"/>
      <c r="AP146" s="245"/>
      <c r="AQ146" s="246"/>
      <c r="AR146" s="246"/>
      <c r="AS146" s="246"/>
      <c r="AT146" s="246"/>
      <c r="AU146" s="246"/>
      <c r="AV146" s="247"/>
      <c r="AW146" s="193"/>
      <c r="AX146" s="123"/>
      <c r="AY146" s="123"/>
      <c r="AZ146" s="123"/>
      <c r="BA146" s="123"/>
      <c r="BB146" s="123"/>
      <c r="BC146" s="123"/>
      <c r="BD146" s="123"/>
      <c r="BE146" s="123"/>
      <c r="BF146" s="206"/>
      <c r="BG146" s="123"/>
      <c r="BH146" s="123"/>
      <c r="BI146" s="123"/>
      <c r="BJ146" s="123"/>
      <c r="BK146" s="123"/>
      <c r="BL146" s="123"/>
      <c r="BM146" s="123"/>
      <c r="BN146" s="123"/>
      <c r="BO146" s="123"/>
      <c r="BP146" s="123"/>
      <c r="BQ146" s="123"/>
      <c r="BR146" s="126"/>
      <c r="BS146" s="123">
        <f t="shared" si="549"/>
        <v>-1</v>
      </c>
      <c r="BT146" s="123">
        <f t="shared" si="549"/>
        <v>0</v>
      </c>
      <c r="BU146" s="286">
        <f t="shared" si="549"/>
        <v>0</v>
      </c>
      <c r="BV146" s="123"/>
      <c r="BW146" s="123"/>
      <c r="BX146" s="123"/>
      <c r="BY146" s="123"/>
      <c r="BZ146" s="123"/>
      <c r="CA146" s="123"/>
      <c r="CB146" s="123"/>
      <c r="CC146" s="123"/>
      <c r="CD146" s="126"/>
    </row>
    <row r="147" spans="1:82" x14ac:dyDescent="0.3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245"/>
      <c r="AL147" s="245"/>
      <c r="AM147" s="245"/>
      <c r="AN147" s="245"/>
      <c r="AO147" s="245"/>
      <c r="AP147" s="245"/>
      <c r="AQ147" s="246"/>
      <c r="AR147" s="246"/>
      <c r="AS147" s="246"/>
      <c r="AT147" s="246"/>
      <c r="AU147" s="246"/>
      <c r="AV147" s="247"/>
      <c r="AW147" s="193"/>
      <c r="AX147" s="123"/>
      <c r="AY147" s="123"/>
      <c r="AZ147" s="123"/>
      <c r="BA147" s="123"/>
      <c r="BB147" s="123"/>
      <c r="BC147" s="123"/>
      <c r="BD147" s="123"/>
      <c r="BE147" s="123"/>
      <c r="BF147" s="206"/>
      <c r="BG147" s="123"/>
      <c r="BH147" s="123"/>
      <c r="BI147" s="123"/>
      <c r="BJ147" s="123"/>
      <c r="BK147" s="123"/>
      <c r="BL147" s="123"/>
      <c r="BM147" s="123"/>
      <c r="BN147" s="123"/>
      <c r="BO147" s="123"/>
      <c r="BP147" s="123"/>
      <c r="BQ147" s="123"/>
      <c r="BR147" s="126"/>
      <c r="BS147" s="123">
        <f t="shared" si="549"/>
        <v>0</v>
      </c>
      <c r="BT147" s="123">
        <f t="shared" si="549"/>
        <v>0</v>
      </c>
      <c r="BU147" s="286">
        <f t="shared" si="549"/>
        <v>0</v>
      </c>
      <c r="BV147" s="123"/>
      <c r="BW147" s="123"/>
      <c r="BX147" s="123"/>
      <c r="BY147" s="123"/>
      <c r="BZ147" s="123"/>
      <c r="CA147" s="123"/>
      <c r="CB147" s="123"/>
      <c r="CC147" s="123"/>
      <c r="CD147" s="126"/>
    </row>
    <row r="148" spans="1:82" ht="15" thickBot="1" x14ac:dyDescent="0.35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550">SUM(AC143:AC147)</f>
        <v>1</v>
      </c>
      <c r="AD148" s="136">
        <f t="shared" si="550"/>
        <v>4</v>
      </c>
      <c r="AE148" s="211">
        <f t="shared" si="550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136">
        <f t="shared" ref="AK148:AM148" si="551">SUM(AK143:AK147)</f>
        <v>29</v>
      </c>
      <c r="AL148" s="136">
        <f t="shared" si="551"/>
        <v>14</v>
      </c>
      <c r="AM148" s="136">
        <f t="shared" si="551"/>
        <v>12</v>
      </c>
      <c r="AN148" s="136">
        <f>SUM(AN143:AN147)</f>
        <v>0</v>
      </c>
      <c r="AO148" s="136">
        <f t="shared" ref="AO148:AQ148" si="552">SUM(AO143:AO147)</f>
        <v>0</v>
      </c>
      <c r="AP148" s="136">
        <f t="shared" si="552"/>
        <v>0</v>
      </c>
      <c r="AQ148" s="211">
        <f t="shared" si="552"/>
        <v>0</v>
      </c>
      <c r="AR148" s="211">
        <f>SUM(AR143:AR147)</f>
        <v>0</v>
      </c>
      <c r="AS148" s="211">
        <f>SUM(AS143:AS147)</f>
        <v>0</v>
      </c>
      <c r="AT148" s="211">
        <f>SUM(AT143:AT147)</f>
        <v>0</v>
      </c>
      <c r="AU148" s="211">
        <f>SUM(AU143:AU147)</f>
        <v>0</v>
      </c>
      <c r="AV148" s="221">
        <f>SUM(AV143:AV147)</f>
        <v>0</v>
      </c>
      <c r="AW148" s="195"/>
      <c r="AX148" s="189"/>
      <c r="AY148" s="189"/>
      <c r="AZ148" s="189"/>
      <c r="BA148" s="189"/>
      <c r="BB148" s="189"/>
      <c r="BC148" s="189"/>
      <c r="BD148" s="189"/>
      <c r="BE148" s="189"/>
      <c r="BF148" s="238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90"/>
      <c r="BS148" s="189">
        <f t="shared" ref="BS148" si="553">SUM(BS143:BS147)</f>
        <v>-29</v>
      </c>
      <c r="BT148" s="189">
        <f t="shared" ref="BT148:BU148" si="554">SUM(BT143:BT147)</f>
        <v>-14</v>
      </c>
      <c r="BU148" s="289">
        <f t="shared" si="554"/>
        <v>-12</v>
      </c>
      <c r="BV148" s="189"/>
      <c r="BW148" s="189"/>
      <c r="BX148" s="189"/>
      <c r="BY148" s="189"/>
      <c r="BZ148" s="189"/>
      <c r="CA148" s="189"/>
      <c r="CB148" s="189"/>
      <c r="CC148" s="189"/>
      <c r="CD148" s="190"/>
    </row>
    <row r="149" spans="1:82" ht="15" thickTop="1" x14ac:dyDescent="0.3">
      <c r="A149" s="3"/>
    </row>
    <row r="150" spans="1:82" x14ac:dyDescent="0.3">
      <c r="B150" s="1" t="s">
        <v>46</v>
      </c>
    </row>
    <row r="151" spans="1:82" ht="16.2" x14ac:dyDescent="0.3">
      <c r="B151" s="179" t="s">
        <v>47</v>
      </c>
    </row>
    <row r="152" spans="1:82" ht="16.2" x14ac:dyDescent="0.3">
      <c r="B152" s="177" t="s">
        <v>48</v>
      </c>
    </row>
    <row r="153" spans="1:82" x14ac:dyDescent="0.3">
      <c r="B153" s="177"/>
    </row>
    <row r="154" spans="1:82" x14ac:dyDescent="0.3">
      <c r="B154" s="177"/>
    </row>
    <row r="155" spans="1:82" x14ac:dyDescent="0.3">
      <c r="B155" s="28"/>
    </row>
    <row r="156" spans="1:82" x14ac:dyDescent="0.3">
      <c r="B156" s="181"/>
    </row>
    <row r="157" spans="1:82" x14ac:dyDescent="0.3">
      <c r="B157" s="178"/>
    </row>
    <row r="158" spans="1:82" x14ac:dyDescent="0.3">
      <c r="B158" s="178"/>
    </row>
    <row r="162" spans="2:2" x14ac:dyDescent="0.3">
      <c r="B162" s="181"/>
    </row>
  </sheetData>
  <mergeCells count="4">
    <mergeCell ref="BS7:CD7"/>
    <mergeCell ref="B1:AX1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GIBSON, KAREN</cp:lastModifiedBy>
  <cp:revision/>
  <dcterms:created xsi:type="dcterms:W3CDTF">2020-04-08T09:56:20Z</dcterms:created>
  <dcterms:modified xsi:type="dcterms:W3CDTF">2022-04-13T12:56:20Z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-1100286099</vt:i4>
  </property>
  <property fmtid="{D5CDD505-2E9C-101B-9397-08002B2CF9AE}" pid="5" name="_EmailSubject">
    <vt:lpwstr>DPU 20-58 Inquiry of the DPU into Establishing Policies &amp; Practices for Elec and Gas Cos Regarding Customer Assistance etc in Connection to the State of Emergency COVID - BGC Compliance filing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1066207865</vt:i4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