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gulatory\DPU Files\2020 - DPU\DPU 20-58 (Clarification of DPU Straw Proposals)\4 - D.P.U. 20-58 Bad Debt Write-Off Report\3 - Final\"/>
    </mc:Choice>
  </mc:AlternateContent>
  <xr:revisionPtr revIDLastSave="0" documentId="13_ncr:1_{3353D92E-1D16-4E81-BCC3-5E3C154CD87F}" xr6:coauthVersionLast="47" xr6:coauthVersionMax="47" xr10:uidLastSave="{00000000-0000-0000-0000-000000000000}"/>
  <bookViews>
    <workbookView xWindow="1125" yWindow="2250" windowWidth="21870" windowHeight="9885" xr2:uid="{B74B2791-B256-4C12-87DE-1CA3100E687E}"/>
  </bookViews>
  <sheets>
    <sheet name="Comparison" sheetId="2" r:id="rId1"/>
    <sheet name="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M39" i="1"/>
  <c r="L39" i="1"/>
  <c r="J39" i="1"/>
  <c r="F39" i="1"/>
  <c r="E39" i="1"/>
  <c r="D39" i="1"/>
  <c r="C39" i="1"/>
  <c r="B39" i="1"/>
  <c r="M19" i="1"/>
  <c r="L19" i="1"/>
  <c r="K19" i="1"/>
  <c r="J19" i="1"/>
  <c r="I19" i="1"/>
  <c r="F19" i="1"/>
  <c r="E19" i="1"/>
  <c r="D19" i="1"/>
  <c r="C19" i="1"/>
  <c r="B19" i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B36" i="1" s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J44" i="1"/>
  <c r="F44" i="1"/>
  <c r="B44" i="1"/>
  <c r="J24" i="1"/>
  <c r="I24" i="1"/>
  <c r="F24" i="1"/>
  <c r="B24" i="1"/>
  <c r="M32" i="1"/>
  <c r="L32" i="1"/>
  <c r="I32" i="1"/>
  <c r="H32" i="1"/>
  <c r="F32" i="1"/>
  <c r="E32" i="1"/>
  <c r="D32" i="1"/>
  <c r="M12" i="1"/>
  <c r="L12" i="1"/>
  <c r="I12" i="1"/>
  <c r="H12" i="1"/>
  <c r="F12" i="1"/>
  <c r="E12" i="1"/>
  <c r="D12" i="1"/>
  <c r="B12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B29" i="1" s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B42" i="1" s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G19" i="1" l="1"/>
  <c r="E44" i="1"/>
  <c r="H19" i="1"/>
  <c r="J12" i="1"/>
  <c r="J32" i="1"/>
  <c r="B32" i="1"/>
  <c r="H39" i="1"/>
  <c r="E24" i="1"/>
  <c r="M24" i="1"/>
  <c r="D24" i="1"/>
  <c r="I44" i="1"/>
  <c r="I39" i="1"/>
  <c r="M44" i="1"/>
  <c r="J43" i="1"/>
  <c r="J45" i="1" s="1"/>
  <c r="H24" i="1"/>
  <c r="B23" i="1"/>
  <c r="B25" i="1" s="1"/>
  <c r="D44" i="1"/>
  <c r="L44" i="1"/>
  <c r="E23" i="1"/>
  <c r="F43" i="1"/>
  <c r="F45" i="1" s="1"/>
  <c r="F23" i="1"/>
  <c r="F25" i="1" s="1"/>
  <c r="I43" i="1"/>
  <c r="C23" i="1"/>
  <c r="K23" i="1"/>
  <c r="G43" i="1"/>
  <c r="C24" i="1"/>
  <c r="K24" i="1"/>
  <c r="G44" i="1"/>
  <c r="I23" i="1"/>
  <c r="I25" i="1" s="1"/>
  <c r="M43" i="1"/>
  <c r="K39" i="1"/>
  <c r="J23" i="1"/>
  <c r="J25" i="1" s="1"/>
  <c r="G39" i="1"/>
  <c r="M23" i="1"/>
  <c r="L24" i="1"/>
  <c r="H44" i="1"/>
  <c r="B43" i="1"/>
  <c r="B45" i="1" s="1"/>
  <c r="G23" i="1"/>
  <c r="C43" i="1"/>
  <c r="K43" i="1"/>
  <c r="G24" i="1"/>
  <c r="C44" i="1"/>
  <c r="K44" i="1"/>
  <c r="E43" i="1"/>
  <c r="E45" i="1" s="1"/>
  <c r="C12" i="1"/>
  <c r="G12" i="1"/>
  <c r="K12" i="1"/>
  <c r="C32" i="1"/>
  <c r="G32" i="1"/>
  <c r="K32" i="1"/>
  <c r="D23" i="1"/>
  <c r="H23" i="1"/>
  <c r="L23" i="1"/>
  <c r="D43" i="1"/>
  <c r="H43" i="1"/>
  <c r="L43" i="1"/>
  <c r="D45" i="1" l="1"/>
  <c r="E25" i="1"/>
  <c r="M25" i="1"/>
  <c r="M45" i="1"/>
  <c r="I45" i="1"/>
  <c r="D25" i="1"/>
  <c r="H45" i="1"/>
  <c r="L45" i="1"/>
  <c r="C45" i="1"/>
  <c r="K45" i="1"/>
  <c r="L25" i="1"/>
  <c r="H25" i="1"/>
  <c r="G25" i="1"/>
  <c r="G45" i="1"/>
  <c r="K25" i="1"/>
  <c r="C25" i="1"/>
  <c r="C9" i="2" s="1"/>
</calcChain>
</file>

<file path=xl/sharedStrings.xml><?xml version="1.0" encoding="utf-8"?>
<sst xmlns="http://schemas.openxmlformats.org/spreadsheetml/2006/main" count="59" uniqueCount="28">
  <si>
    <t>Total Net Write-offs</t>
  </si>
  <si>
    <t>Less Non-Distribution Related</t>
  </si>
  <si>
    <t>Total Distribution Net Write-offs</t>
  </si>
  <si>
    <t>Fall River &amp; N. Attleboro</t>
  </si>
  <si>
    <t>Service Area</t>
  </si>
  <si>
    <t>Combined</t>
  </si>
  <si>
    <t>Blackstone</t>
  </si>
  <si>
    <t>Notes:</t>
  </si>
  <si>
    <t>(1)</t>
  </si>
  <si>
    <t>Description</t>
  </si>
  <si>
    <t>(2)</t>
  </si>
  <si>
    <t xml:space="preserve">On December 31, 2020, Liberty closed on the acquisition of Blackstone Gas Company ("Blackstone") pursuant to the Department's October 13, 2020 Order in D.P.U. 20-03. </t>
  </si>
  <si>
    <t>Blackstone's process, before being acquired, was to conduct this calculation on an annual basis. Beginning February 2022, Liberty began tracking customer write-offs on a monthly basis.</t>
  </si>
  <si>
    <t xml:space="preserve">Beginning May 2021, Liberty no longer tracked this information when implementing SAP. </t>
  </si>
  <si>
    <t>Liberty</t>
  </si>
  <si>
    <t>Bad Debt Write-Off Report</t>
  </si>
  <si>
    <t>Actual Delivery-Related Net Charge Offs</t>
  </si>
  <si>
    <t>Delivery-Related Baseline</t>
  </si>
  <si>
    <t>(3)</t>
  </si>
  <si>
    <t>Incremental Delivery-Related Net Charge Offs</t>
  </si>
  <si>
    <t xml:space="preserve">Liberty </t>
  </si>
  <si>
    <t>Fall River &amp; North Attleboro and Blackstone Service Areas</t>
  </si>
  <si>
    <t>Note:</t>
  </si>
  <si>
    <t xml:space="preserve">Delivery-Related Baseline based on D.P.U. 15-75, Exhibit LU-JMS-2, Schedule G-12, line 7. </t>
  </si>
  <si>
    <t>Adjusted per Settlement Explanatory Statement, Attachment A, page 1, line 19.</t>
  </si>
  <si>
    <t>D.P.U. 20-58/D.P.U. 20-91</t>
  </si>
  <si>
    <t>Page 1 of 2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</si>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</sst>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2" xfId="0" applyBorder="1"/>
    <xf numFmtId="164" fontId="0" fillId="0" borderId="2" xfId="1" applyNumberFormat="1" applyFont="1" applyBorder="1"/>
    <xf numFmtId="0" fontId="0" fillId="0" borderId="0" xfId="0" quotePrefix="1" applyAlignment="1">
      <alignment horizontal="right"/>
    </xf>
    <xf numFmtId="0" fontId="0" fillId="0" borderId="1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5" fontId="0" fillId="0" borderId="0" xfId="0" quotePrefix="1" applyNumberFormat="1" applyAlignment="1">
      <alignment horizontal="right"/>
    </xf>
    <xf numFmtId="164" fontId="0" fillId="0" borderId="0" xfId="1" applyNumberFormat="1" applyFont="1" applyFill="1"/>
    <xf numFmtId="0" fontId="0" fillId="0" borderId="1" xfId="0" applyBorder="1"/>
    <xf numFmtId="165" fontId="0" fillId="0" borderId="0" xfId="2" applyNumberFormat="1" applyFont="1"/>
    <xf numFmtId="165" fontId="0" fillId="0" borderId="1" xfId="2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89FA-1717-44E6-B3EF-A8F3EAB300BA}">
  <dimension ref="A1:D16"/>
  <sheetViews>
    <sheetView tabSelected="1" zoomScale="130" zoomScaleNormal="130" workbookViewId="0">
      <selection activeCell="H15" sqref="H15"/>
    </sheetView>
  </sheetViews>
  <sheetFormatPr defaultRowHeight="15" x14ac:dyDescent="0.25"/>
  <cols>
    <col min="2" max="2" width="53" bestFit="1" customWidth="1"/>
    <col min="3" max="3" width="13.28515625" bestFit="1" customWidth="1"/>
  </cols>
  <sheetData>
    <row r="1" spans="1:4" x14ac:dyDescent="0.25">
      <c r="D1" s="9" t="s">
        <v>20</v>
      </c>
    </row>
    <row r="2" spans="1:4" x14ac:dyDescent="0.25">
      <c r="D2" s="9" t="s">
        <v>25</v>
      </c>
    </row>
    <row r="3" spans="1:4" x14ac:dyDescent="0.25">
      <c r="D3" s="9" t="s">
        <v>15</v>
      </c>
    </row>
    <row r="4" spans="1:4" x14ac:dyDescent="0.25">
      <c r="D4" s="9" t="s">
        <v>26</v>
      </c>
    </row>
    <row r="6" spans="1:4" x14ac:dyDescent="0.25">
      <c r="A6" s="19" t="s">
        <v>19</v>
      </c>
      <c r="B6" s="19"/>
      <c r="C6" s="19"/>
      <c r="D6" s="19"/>
    </row>
    <row r="8" spans="1:4" x14ac:dyDescent="0.25">
      <c r="B8" s="12" t="s">
        <v>21</v>
      </c>
    </row>
    <row r="9" spans="1:4" x14ac:dyDescent="0.25">
      <c r="A9" s="6" t="s">
        <v>8</v>
      </c>
      <c r="B9" t="s">
        <v>16</v>
      </c>
      <c r="C9" s="13">
        <f>SUM(Summary!B25:M25,Summary!B45:M45)</f>
        <v>140480.19000000009</v>
      </c>
    </row>
    <row r="10" spans="1:4" x14ac:dyDescent="0.25">
      <c r="A10" s="6" t="s">
        <v>10</v>
      </c>
      <c r="B10" t="s">
        <v>17</v>
      </c>
      <c r="C10" s="14">
        <f>415152-129617</f>
        <v>285535</v>
      </c>
    </row>
    <row r="11" spans="1:4" x14ac:dyDescent="0.25">
      <c r="A11" s="6" t="s">
        <v>18</v>
      </c>
      <c r="B11" t="s">
        <v>19</v>
      </c>
      <c r="C11" s="13">
        <v>0</v>
      </c>
    </row>
    <row r="15" spans="1:4" x14ac:dyDescent="0.25">
      <c r="A15" s="9" t="s">
        <v>22</v>
      </c>
      <c r="B15" t="s">
        <v>23</v>
      </c>
    </row>
    <row r="16" spans="1:4" x14ac:dyDescent="0.25">
      <c r="B16" t="s">
        <v>24</v>
      </c>
    </row>
  </sheetData>
  <mergeCells count="1"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FFA5-343A-4699-892E-4231A5503A9E}">
  <sheetPr>
    <pageSetUpPr fitToPage="1"/>
  </sheetPr>
  <dimension ref="A1:O86"/>
  <sheetViews>
    <sheetView topLeftCell="A37" zoomScale="90" zoomScaleNormal="90" workbookViewId="0">
      <pane xSplit="1" topLeftCell="B1" activePane="topRight" state="frozen"/>
      <selection pane="topRight" activeCell="B43" sqref="B43"/>
    </sheetView>
  </sheetViews>
  <sheetFormatPr defaultRowHeight="15" x14ac:dyDescent="0.25"/>
  <cols>
    <col min="1" max="1" width="33" customWidth="1"/>
    <col min="2" max="14" width="12.140625" customWidth="1"/>
  </cols>
  <sheetData>
    <row r="1" spans="1:15" x14ac:dyDescent="0.25">
      <c r="N1" s="9" t="s">
        <v>14</v>
      </c>
    </row>
    <row r="2" spans="1:15" x14ac:dyDescent="0.25">
      <c r="N2" s="9" t="s">
        <v>25</v>
      </c>
    </row>
    <row r="3" spans="1:15" x14ac:dyDescent="0.25">
      <c r="N3" s="9" t="s">
        <v>15</v>
      </c>
    </row>
    <row r="4" spans="1:15" x14ac:dyDescent="0.25">
      <c r="N4" s="10" t="s">
        <v>27</v>
      </c>
    </row>
    <row r="7" spans="1:15" x14ac:dyDescent="0.25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15"/>
    </row>
    <row r="8" spans="1:15" x14ac:dyDescent="0.25">
      <c r="A8" s="22" t="s">
        <v>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16"/>
      <c r="O8" s="17"/>
    </row>
    <row r="9" spans="1:15" s="2" customFormat="1" x14ac:dyDescent="0.25">
      <c r="A9" s="7" t="s">
        <v>9</v>
      </c>
      <c r="B9" s="1">
        <v>44043</v>
      </c>
      <c r="C9" s="1">
        <f>EOMONTH(B9,1)</f>
        <v>44074</v>
      </c>
      <c r="D9" s="1">
        <f t="shared" ref="D9:M9" si="0">EOMONTH(C9,1)</f>
        <v>44104</v>
      </c>
      <c r="E9" s="1">
        <f t="shared" si="0"/>
        <v>44135</v>
      </c>
      <c r="F9" s="1">
        <f t="shared" si="0"/>
        <v>44165</v>
      </c>
      <c r="G9" s="1">
        <f t="shared" si="0"/>
        <v>44196</v>
      </c>
      <c r="H9" s="1">
        <f t="shared" si="0"/>
        <v>44227</v>
      </c>
      <c r="I9" s="1">
        <f t="shared" si="0"/>
        <v>44255</v>
      </c>
      <c r="J9" s="1">
        <f t="shared" si="0"/>
        <v>44286</v>
      </c>
      <c r="K9" s="1">
        <f t="shared" si="0"/>
        <v>44316</v>
      </c>
      <c r="L9" s="1">
        <f t="shared" si="0"/>
        <v>44347</v>
      </c>
      <c r="M9" s="1">
        <f t="shared" si="0"/>
        <v>44377</v>
      </c>
      <c r="N9" s="18"/>
      <c r="O9" s="18"/>
    </row>
    <row r="10" spans="1:15" x14ac:dyDescent="0.25">
      <c r="A10" t="s">
        <v>0</v>
      </c>
      <c r="B10" s="3">
        <v>9955.3999999998941</v>
      </c>
      <c r="C10" s="3">
        <v>7206.0099999998738</v>
      </c>
      <c r="D10" s="3">
        <v>86866.310000000274</v>
      </c>
      <c r="E10" s="3">
        <v>26710.449999999968</v>
      </c>
      <c r="F10" s="3">
        <v>-47165.979999999989</v>
      </c>
      <c r="G10" s="3">
        <v>77104.209999999948</v>
      </c>
      <c r="H10" s="3">
        <v>-28188.030000000006</v>
      </c>
      <c r="I10" s="3">
        <v>120871.23000000017</v>
      </c>
      <c r="J10" s="3">
        <v>12030.160000000013</v>
      </c>
      <c r="K10" s="3">
        <v>24759.660000000022</v>
      </c>
      <c r="L10" s="3">
        <v>0</v>
      </c>
      <c r="M10" s="3">
        <v>0</v>
      </c>
      <c r="N10" s="17"/>
      <c r="O10" s="17"/>
    </row>
    <row r="11" spans="1:15" x14ac:dyDescent="0.25">
      <c r="A11" t="s">
        <v>1</v>
      </c>
      <c r="B11" s="3">
        <v>6339.4899999999179</v>
      </c>
      <c r="C11" s="3">
        <v>1965.8699999998662</v>
      </c>
      <c r="D11" s="3">
        <v>57276.040000000299</v>
      </c>
      <c r="E11" s="3">
        <v>19908.689999999966</v>
      </c>
      <c r="F11" s="3">
        <v>-44558.659999999989</v>
      </c>
      <c r="G11" s="3">
        <v>50619.829999999907</v>
      </c>
      <c r="H11" s="3">
        <v>-21797.600000000006</v>
      </c>
      <c r="I11" s="3">
        <v>71319.440000000104</v>
      </c>
      <c r="J11" s="3">
        <v>4758.5600000000031</v>
      </c>
      <c r="K11" s="3">
        <v>13798.980000000023</v>
      </c>
      <c r="L11" s="3">
        <v>0</v>
      </c>
      <c r="M11" s="3">
        <v>0</v>
      </c>
      <c r="N11" s="17"/>
      <c r="O11" s="17"/>
    </row>
    <row r="12" spans="1:15" ht="15.75" thickBot="1" x14ac:dyDescent="0.3">
      <c r="A12" s="4" t="s">
        <v>2</v>
      </c>
      <c r="B12" s="5">
        <f>B10-B11</f>
        <v>3615.9099999999762</v>
      </c>
      <c r="C12" s="5">
        <f t="shared" ref="C12:M12" si="1">C10-C11</f>
        <v>5240.1400000000076</v>
      </c>
      <c r="D12" s="5">
        <f t="shared" si="1"/>
        <v>29590.269999999975</v>
      </c>
      <c r="E12" s="5">
        <f t="shared" si="1"/>
        <v>6801.760000000002</v>
      </c>
      <c r="F12" s="5">
        <f t="shared" si="1"/>
        <v>-2607.3199999999997</v>
      </c>
      <c r="G12" s="5">
        <f t="shared" si="1"/>
        <v>26484.380000000041</v>
      </c>
      <c r="H12" s="5">
        <f t="shared" si="1"/>
        <v>-6390.43</v>
      </c>
      <c r="I12" s="5">
        <f t="shared" si="1"/>
        <v>49551.790000000066</v>
      </c>
      <c r="J12" s="5">
        <f t="shared" si="1"/>
        <v>7271.6000000000095</v>
      </c>
      <c r="K12" s="5">
        <f t="shared" si="1"/>
        <v>10960.679999999998</v>
      </c>
      <c r="L12" s="5">
        <f t="shared" si="1"/>
        <v>0</v>
      </c>
      <c r="M12" s="5">
        <f t="shared" si="1"/>
        <v>0</v>
      </c>
      <c r="N12" s="17"/>
      <c r="O12" s="17"/>
    </row>
    <row r="13" spans="1:15" ht="15.75" thickTop="1" x14ac:dyDescent="0.25">
      <c r="N13" s="17"/>
      <c r="O13" s="17"/>
    </row>
    <row r="14" spans="1:15" x14ac:dyDescent="0.25">
      <c r="A14" s="21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7"/>
      <c r="O14" s="17"/>
    </row>
    <row r="15" spans="1:15" x14ac:dyDescent="0.25">
      <c r="A15" s="22" t="s">
        <v>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17"/>
      <c r="O15" s="17"/>
    </row>
    <row r="16" spans="1:15" s="2" customFormat="1" x14ac:dyDescent="0.25">
      <c r="A16" s="7" t="s">
        <v>9</v>
      </c>
      <c r="B16" s="1">
        <v>44043</v>
      </c>
      <c r="C16" s="1">
        <f>EOMONTH(B16,1)</f>
        <v>44074</v>
      </c>
      <c r="D16" s="1">
        <f t="shared" ref="D16:M16" si="2">EOMONTH(C16,1)</f>
        <v>44104</v>
      </c>
      <c r="E16" s="1">
        <f t="shared" si="2"/>
        <v>44135</v>
      </c>
      <c r="F16" s="1">
        <f t="shared" si="2"/>
        <v>44165</v>
      </c>
      <c r="G16" s="1">
        <f t="shared" si="2"/>
        <v>44196</v>
      </c>
      <c r="H16" s="1">
        <f t="shared" si="2"/>
        <v>44227</v>
      </c>
      <c r="I16" s="1">
        <f t="shared" si="2"/>
        <v>44255</v>
      </c>
      <c r="J16" s="1">
        <f t="shared" si="2"/>
        <v>44286</v>
      </c>
      <c r="K16" s="1">
        <f t="shared" si="2"/>
        <v>44316</v>
      </c>
      <c r="L16" s="1">
        <f t="shared" si="2"/>
        <v>44347</v>
      </c>
      <c r="M16" s="1">
        <f t="shared" si="2"/>
        <v>44377</v>
      </c>
      <c r="N16" s="18"/>
      <c r="O16" s="18"/>
    </row>
    <row r="17" spans="1:15" x14ac:dyDescent="0.25">
      <c r="A17" t="s">
        <v>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6813.84</v>
      </c>
      <c r="L17" s="11">
        <v>0</v>
      </c>
      <c r="M17" s="11">
        <v>0</v>
      </c>
      <c r="N17" s="17"/>
      <c r="O17" s="17"/>
    </row>
    <row r="18" spans="1:15" x14ac:dyDescent="0.25">
      <c r="A18" t="s">
        <v>1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1491.67</v>
      </c>
      <c r="L18" s="11">
        <v>0</v>
      </c>
      <c r="M18" s="11">
        <v>0</v>
      </c>
      <c r="N18" s="17"/>
      <c r="O18" s="17"/>
    </row>
    <row r="19" spans="1:15" ht="15.75" thickBot="1" x14ac:dyDescent="0.3">
      <c r="A19" s="4" t="s">
        <v>2</v>
      </c>
      <c r="B19" s="5">
        <f>B17-B18</f>
        <v>0</v>
      </c>
      <c r="C19" s="5">
        <f t="shared" ref="C19:M19" si="3">C17-C18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5322.17</v>
      </c>
      <c r="L19" s="5">
        <f t="shared" si="3"/>
        <v>0</v>
      </c>
      <c r="M19" s="5">
        <f t="shared" si="3"/>
        <v>0</v>
      </c>
      <c r="N19" s="17"/>
      <c r="O19" s="17"/>
    </row>
    <row r="20" spans="1:15" ht="15.75" thickTop="1" x14ac:dyDescent="0.25">
      <c r="N20" s="17"/>
      <c r="O20" s="17"/>
    </row>
    <row r="21" spans="1:15" x14ac:dyDescent="0.25">
      <c r="A21" s="22" t="s">
        <v>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7"/>
      <c r="O21" s="17"/>
    </row>
    <row r="22" spans="1:15" s="2" customFormat="1" x14ac:dyDescent="0.25">
      <c r="A22" s="7" t="s">
        <v>9</v>
      </c>
      <c r="B22" s="1">
        <v>44043</v>
      </c>
      <c r="C22" s="1">
        <f>EOMONTH(B22,1)</f>
        <v>44074</v>
      </c>
      <c r="D22" s="1">
        <f t="shared" ref="D22:M22" si="4">EOMONTH(C22,1)</f>
        <v>44104</v>
      </c>
      <c r="E22" s="1">
        <f t="shared" si="4"/>
        <v>44135</v>
      </c>
      <c r="F22" s="1">
        <f t="shared" si="4"/>
        <v>44165</v>
      </c>
      <c r="G22" s="1">
        <f t="shared" si="4"/>
        <v>44196</v>
      </c>
      <c r="H22" s="1">
        <f t="shared" si="4"/>
        <v>44227</v>
      </c>
      <c r="I22" s="1">
        <f t="shared" si="4"/>
        <v>44255</v>
      </c>
      <c r="J22" s="1">
        <f t="shared" si="4"/>
        <v>44286</v>
      </c>
      <c r="K22" s="1">
        <f t="shared" si="4"/>
        <v>44316</v>
      </c>
      <c r="L22" s="1">
        <f t="shared" si="4"/>
        <v>44347</v>
      </c>
      <c r="M22" s="1">
        <f t="shared" si="4"/>
        <v>44377</v>
      </c>
      <c r="N22" s="18"/>
      <c r="O22" s="18"/>
    </row>
    <row r="23" spans="1:15" x14ac:dyDescent="0.25">
      <c r="A23" t="s">
        <v>0</v>
      </c>
      <c r="B23" s="3">
        <f t="shared" ref="B23:M23" si="5">B10+B17</f>
        <v>9955.3999999998941</v>
      </c>
      <c r="C23" s="3">
        <f t="shared" si="5"/>
        <v>7206.0099999998738</v>
      </c>
      <c r="D23" s="3">
        <f t="shared" si="5"/>
        <v>86866.310000000274</v>
      </c>
      <c r="E23" s="3">
        <f t="shared" si="5"/>
        <v>26710.449999999968</v>
      </c>
      <c r="F23" s="3">
        <f t="shared" si="5"/>
        <v>-47165.979999999989</v>
      </c>
      <c r="G23" s="3">
        <f t="shared" si="5"/>
        <v>77104.209999999948</v>
      </c>
      <c r="H23" s="3">
        <f t="shared" si="5"/>
        <v>-28188.030000000006</v>
      </c>
      <c r="I23" s="3">
        <f t="shared" si="5"/>
        <v>120871.23000000017</v>
      </c>
      <c r="J23" s="3">
        <f t="shared" si="5"/>
        <v>12030.160000000013</v>
      </c>
      <c r="K23" s="3">
        <f t="shared" si="5"/>
        <v>31573.500000000022</v>
      </c>
      <c r="L23" s="3">
        <f t="shared" si="5"/>
        <v>0</v>
      </c>
      <c r="M23" s="3">
        <f t="shared" si="5"/>
        <v>0</v>
      </c>
      <c r="N23" s="17"/>
      <c r="O23" s="17"/>
    </row>
    <row r="24" spans="1:15" x14ac:dyDescent="0.25">
      <c r="A24" t="s">
        <v>1</v>
      </c>
      <c r="B24" s="3">
        <f t="shared" ref="B24:M24" si="6">B11+B18</f>
        <v>6339.4899999999179</v>
      </c>
      <c r="C24" s="3">
        <f t="shared" si="6"/>
        <v>1965.8699999998662</v>
      </c>
      <c r="D24" s="3">
        <f t="shared" si="6"/>
        <v>57276.040000000299</v>
      </c>
      <c r="E24" s="3">
        <f t="shared" si="6"/>
        <v>19908.689999999966</v>
      </c>
      <c r="F24" s="3">
        <f t="shared" si="6"/>
        <v>-44558.659999999989</v>
      </c>
      <c r="G24" s="3">
        <f t="shared" si="6"/>
        <v>50619.829999999907</v>
      </c>
      <c r="H24" s="3">
        <f t="shared" si="6"/>
        <v>-21797.600000000006</v>
      </c>
      <c r="I24" s="3">
        <f t="shared" si="6"/>
        <v>71319.440000000104</v>
      </c>
      <c r="J24" s="3">
        <f t="shared" si="6"/>
        <v>4758.5600000000031</v>
      </c>
      <c r="K24" s="3">
        <f t="shared" si="6"/>
        <v>15290.650000000023</v>
      </c>
      <c r="L24" s="3">
        <f t="shared" si="6"/>
        <v>0</v>
      </c>
      <c r="M24" s="3">
        <f t="shared" si="6"/>
        <v>0</v>
      </c>
      <c r="N24" s="17"/>
      <c r="O24" s="17"/>
    </row>
    <row r="25" spans="1:15" ht="15.75" thickBot="1" x14ac:dyDescent="0.3">
      <c r="A25" s="4" t="s">
        <v>2</v>
      </c>
      <c r="B25" s="5">
        <f>B23-B24</f>
        <v>3615.9099999999762</v>
      </c>
      <c r="C25" s="5">
        <f t="shared" ref="C25:M25" si="7">C23-C24</f>
        <v>5240.1400000000076</v>
      </c>
      <c r="D25" s="5">
        <f t="shared" si="7"/>
        <v>29590.269999999975</v>
      </c>
      <c r="E25" s="5">
        <f t="shared" si="7"/>
        <v>6801.760000000002</v>
      </c>
      <c r="F25" s="5">
        <f t="shared" si="7"/>
        <v>-2607.3199999999997</v>
      </c>
      <c r="G25" s="5">
        <f t="shared" si="7"/>
        <v>26484.380000000041</v>
      </c>
      <c r="H25" s="5">
        <f t="shared" si="7"/>
        <v>-6390.43</v>
      </c>
      <c r="I25" s="5">
        <f t="shared" si="7"/>
        <v>49551.790000000066</v>
      </c>
      <c r="J25" s="5">
        <f t="shared" si="7"/>
        <v>7271.6000000000095</v>
      </c>
      <c r="K25" s="5">
        <f t="shared" si="7"/>
        <v>16282.849999999999</v>
      </c>
      <c r="L25" s="5">
        <f t="shared" si="7"/>
        <v>0</v>
      </c>
      <c r="M25" s="5">
        <f t="shared" si="7"/>
        <v>0</v>
      </c>
      <c r="N25" s="17"/>
      <c r="O25" s="17"/>
    </row>
    <row r="26" spans="1:15" ht="15.75" thickTop="1" x14ac:dyDescent="0.25">
      <c r="N26" s="17"/>
      <c r="O26" s="17"/>
    </row>
    <row r="27" spans="1:15" x14ac:dyDescent="0.25">
      <c r="A27" s="21" t="s">
        <v>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17"/>
      <c r="O27" s="17"/>
    </row>
    <row r="28" spans="1:15" x14ac:dyDescent="0.25">
      <c r="A28" s="20" t="s">
        <v>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7"/>
      <c r="O28" s="17"/>
    </row>
    <row r="29" spans="1:15" x14ac:dyDescent="0.25">
      <c r="A29" s="7" t="s">
        <v>9</v>
      </c>
      <c r="B29" s="1">
        <f>EOMONTH(M9,1)</f>
        <v>44408</v>
      </c>
      <c r="C29" s="1">
        <f t="shared" ref="C29:M29" si="8">EOMONTH(B29,1)</f>
        <v>44439</v>
      </c>
      <c r="D29" s="1">
        <f t="shared" si="8"/>
        <v>44469</v>
      </c>
      <c r="E29" s="1">
        <f t="shared" si="8"/>
        <v>44500</v>
      </c>
      <c r="F29" s="1">
        <f t="shared" si="8"/>
        <v>44530</v>
      </c>
      <c r="G29" s="1">
        <f t="shared" si="8"/>
        <v>44561</v>
      </c>
      <c r="H29" s="1">
        <f t="shared" si="8"/>
        <v>44592</v>
      </c>
      <c r="I29" s="1">
        <f t="shared" si="8"/>
        <v>44620</v>
      </c>
      <c r="J29" s="1">
        <f t="shared" si="8"/>
        <v>44651</v>
      </c>
      <c r="K29" s="1">
        <f t="shared" si="8"/>
        <v>44681</v>
      </c>
      <c r="L29" s="1">
        <f t="shared" si="8"/>
        <v>44712</v>
      </c>
      <c r="M29" s="1">
        <f t="shared" si="8"/>
        <v>44742</v>
      </c>
      <c r="N29" s="17"/>
      <c r="O29" s="17"/>
    </row>
    <row r="30" spans="1:15" x14ac:dyDescent="0.25">
      <c r="A30" t="s">
        <v>0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17"/>
      <c r="O30" s="17"/>
    </row>
    <row r="31" spans="1:15" x14ac:dyDescent="0.25">
      <c r="A31" t="s">
        <v>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17"/>
      <c r="O31" s="17"/>
    </row>
    <row r="32" spans="1:15" ht="15.75" thickBot="1" x14ac:dyDescent="0.3">
      <c r="A32" s="4" t="s">
        <v>2</v>
      </c>
      <c r="B32" s="5">
        <f t="shared" ref="B32:M32" si="9">B30-B31</f>
        <v>0</v>
      </c>
      <c r="C32" s="5">
        <f t="shared" si="9"/>
        <v>0</v>
      </c>
      <c r="D32" s="5">
        <f t="shared" si="9"/>
        <v>0</v>
      </c>
      <c r="E32" s="5">
        <f t="shared" si="9"/>
        <v>0</v>
      </c>
      <c r="F32" s="5">
        <f t="shared" si="9"/>
        <v>0</v>
      </c>
      <c r="G32" s="5">
        <f t="shared" si="9"/>
        <v>0</v>
      </c>
      <c r="H32" s="5">
        <f t="shared" si="9"/>
        <v>0</v>
      </c>
      <c r="I32" s="5">
        <f t="shared" si="9"/>
        <v>0</v>
      </c>
      <c r="J32" s="5">
        <f t="shared" si="9"/>
        <v>0</v>
      </c>
      <c r="K32" s="5">
        <f t="shared" si="9"/>
        <v>0</v>
      </c>
      <c r="L32" s="5">
        <f t="shared" si="9"/>
        <v>0</v>
      </c>
      <c r="M32" s="5">
        <f t="shared" si="9"/>
        <v>0</v>
      </c>
      <c r="N32" s="17"/>
      <c r="O32" s="17"/>
    </row>
    <row r="33" spans="1:15" ht="15.75" thickTop="1" x14ac:dyDescent="0.25">
      <c r="N33" s="17"/>
      <c r="O33" s="17"/>
    </row>
    <row r="34" spans="1:15" x14ac:dyDescent="0.25">
      <c r="A34" s="21" t="s">
        <v>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17"/>
      <c r="O34" s="17"/>
    </row>
    <row r="35" spans="1:15" x14ac:dyDescent="0.25">
      <c r="A35" s="22" t="s">
        <v>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17"/>
      <c r="O35" s="17"/>
    </row>
    <row r="36" spans="1:15" x14ac:dyDescent="0.25">
      <c r="A36" s="7" t="s">
        <v>9</v>
      </c>
      <c r="B36" s="1">
        <f>EOMONTH(M16,1)</f>
        <v>44408</v>
      </c>
      <c r="C36" s="1">
        <f t="shared" ref="C36:M36" si="10">EOMONTH(B36,1)</f>
        <v>44439</v>
      </c>
      <c r="D36" s="1">
        <f t="shared" si="10"/>
        <v>44469</v>
      </c>
      <c r="E36" s="1">
        <f t="shared" si="10"/>
        <v>44500</v>
      </c>
      <c r="F36" s="1">
        <f t="shared" si="10"/>
        <v>44530</v>
      </c>
      <c r="G36" s="1">
        <f t="shared" si="10"/>
        <v>44561</v>
      </c>
      <c r="H36" s="1">
        <f t="shared" si="10"/>
        <v>44592</v>
      </c>
      <c r="I36" s="1">
        <f t="shared" si="10"/>
        <v>44620</v>
      </c>
      <c r="J36" s="1">
        <f t="shared" si="10"/>
        <v>44651</v>
      </c>
      <c r="K36" s="1">
        <f t="shared" si="10"/>
        <v>44681</v>
      </c>
      <c r="L36" s="1">
        <f t="shared" si="10"/>
        <v>44712</v>
      </c>
      <c r="M36" s="1">
        <f t="shared" si="10"/>
        <v>44742</v>
      </c>
      <c r="N36" s="17"/>
      <c r="O36" s="17"/>
    </row>
    <row r="37" spans="1:15" x14ac:dyDescent="0.25">
      <c r="A37" t="s">
        <v>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11579.7</v>
      </c>
      <c r="H37" s="11">
        <v>0</v>
      </c>
      <c r="I37" s="3">
        <v>1127.2</v>
      </c>
      <c r="J37" s="3">
        <v>624.84</v>
      </c>
      <c r="K37" s="3">
        <v>963.74000000000012</v>
      </c>
      <c r="L37" s="3">
        <v>735.1</v>
      </c>
      <c r="M37" s="3">
        <v>599.84</v>
      </c>
      <c r="N37" s="17"/>
      <c r="O37" s="17"/>
    </row>
    <row r="38" spans="1:15" x14ac:dyDescent="0.25">
      <c r="A38" t="s">
        <v>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7658.81</v>
      </c>
      <c r="H38" s="11">
        <v>0</v>
      </c>
      <c r="I38" s="3">
        <v>971.20999999999992</v>
      </c>
      <c r="J38" s="3">
        <v>486.59</v>
      </c>
      <c r="K38" s="3">
        <v>769.75000000000011</v>
      </c>
      <c r="L38" s="3">
        <v>590.5300000000002</v>
      </c>
      <c r="M38" s="3">
        <v>514.29</v>
      </c>
      <c r="N38" s="17"/>
      <c r="O38" s="17"/>
    </row>
    <row r="39" spans="1:15" ht="15.75" thickBot="1" x14ac:dyDescent="0.3">
      <c r="A39" s="4" t="s">
        <v>2</v>
      </c>
      <c r="B39" s="5">
        <f t="shared" ref="B39:M39" si="11">B37-B38</f>
        <v>0</v>
      </c>
      <c r="C39" s="5">
        <f t="shared" si="11"/>
        <v>0</v>
      </c>
      <c r="D39" s="5">
        <f t="shared" si="11"/>
        <v>0</v>
      </c>
      <c r="E39" s="5">
        <f t="shared" si="11"/>
        <v>0</v>
      </c>
      <c r="F39" s="5">
        <f t="shared" si="11"/>
        <v>0</v>
      </c>
      <c r="G39" s="5">
        <f t="shared" si="11"/>
        <v>3920.8900000000003</v>
      </c>
      <c r="H39" s="5">
        <f t="shared" si="11"/>
        <v>0</v>
      </c>
      <c r="I39" s="5">
        <f t="shared" si="11"/>
        <v>155.99000000000012</v>
      </c>
      <c r="J39" s="5">
        <f t="shared" si="11"/>
        <v>138.25000000000006</v>
      </c>
      <c r="K39" s="5">
        <f t="shared" si="11"/>
        <v>193.99</v>
      </c>
      <c r="L39" s="5">
        <f t="shared" si="11"/>
        <v>144.56999999999982</v>
      </c>
      <c r="M39" s="5">
        <f t="shared" si="11"/>
        <v>85.550000000000068</v>
      </c>
      <c r="N39" s="17"/>
      <c r="O39" s="17"/>
    </row>
    <row r="40" spans="1:15" ht="15.75" thickTop="1" x14ac:dyDescent="0.25">
      <c r="N40" s="17"/>
      <c r="O40" s="17"/>
    </row>
    <row r="41" spans="1:15" x14ac:dyDescent="0.25">
      <c r="A41" s="22" t="s">
        <v>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17"/>
      <c r="O41" s="17"/>
    </row>
    <row r="42" spans="1:15" x14ac:dyDescent="0.25">
      <c r="A42" s="7" t="s">
        <v>9</v>
      </c>
      <c r="B42" s="1">
        <f>EOMONTH(M22,1)</f>
        <v>44408</v>
      </c>
      <c r="C42" s="1">
        <f t="shared" ref="C42:M42" si="12">EOMONTH(B42,1)</f>
        <v>44439</v>
      </c>
      <c r="D42" s="1">
        <f t="shared" si="12"/>
        <v>44469</v>
      </c>
      <c r="E42" s="1">
        <f t="shared" si="12"/>
        <v>44500</v>
      </c>
      <c r="F42" s="1">
        <f t="shared" si="12"/>
        <v>44530</v>
      </c>
      <c r="G42" s="1">
        <f t="shared" si="12"/>
        <v>44561</v>
      </c>
      <c r="H42" s="1">
        <f t="shared" si="12"/>
        <v>44592</v>
      </c>
      <c r="I42" s="1">
        <f t="shared" si="12"/>
        <v>44620</v>
      </c>
      <c r="J42" s="1">
        <f t="shared" si="12"/>
        <v>44651</v>
      </c>
      <c r="K42" s="1">
        <f t="shared" si="12"/>
        <v>44681</v>
      </c>
      <c r="L42" s="1">
        <f t="shared" si="12"/>
        <v>44712</v>
      </c>
      <c r="M42" s="1">
        <f t="shared" si="12"/>
        <v>44742</v>
      </c>
      <c r="N42" s="17"/>
      <c r="O42" s="17"/>
    </row>
    <row r="43" spans="1:15" x14ac:dyDescent="0.25">
      <c r="A43" t="s">
        <v>0</v>
      </c>
      <c r="B43" s="3">
        <f t="shared" ref="B43:M43" si="13">B30+B37</f>
        <v>0</v>
      </c>
      <c r="C43" s="3">
        <f t="shared" si="13"/>
        <v>0</v>
      </c>
      <c r="D43" s="3">
        <f t="shared" si="13"/>
        <v>0</v>
      </c>
      <c r="E43" s="3">
        <f t="shared" si="13"/>
        <v>0</v>
      </c>
      <c r="F43" s="3">
        <f t="shared" si="13"/>
        <v>0</v>
      </c>
      <c r="G43" s="3">
        <f t="shared" si="13"/>
        <v>11579.7</v>
      </c>
      <c r="H43" s="3">
        <f t="shared" si="13"/>
        <v>0</v>
      </c>
      <c r="I43" s="3">
        <f t="shared" si="13"/>
        <v>1127.2</v>
      </c>
      <c r="J43" s="3">
        <f t="shared" si="13"/>
        <v>624.84</v>
      </c>
      <c r="K43" s="3">
        <f t="shared" si="13"/>
        <v>963.74000000000012</v>
      </c>
      <c r="L43" s="3">
        <f t="shared" si="13"/>
        <v>735.1</v>
      </c>
      <c r="M43" s="3">
        <f t="shared" si="13"/>
        <v>599.84</v>
      </c>
      <c r="N43" s="17"/>
      <c r="O43" s="17"/>
    </row>
    <row r="44" spans="1:15" x14ac:dyDescent="0.25">
      <c r="A44" t="s">
        <v>1</v>
      </c>
      <c r="B44" s="3">
        <f t="shared" ref="B44:M44" si="14">B31+B38</f>
        <v>0</v>
      </c>
      <c r="C44" s="3">
        <f t="shared" si="14"/>
        <v>0</v>
      </c>
      <c r="D44" s="3">
        <f t="shared" si="14"/>
        <v>0</v>
      </c>
      <c r="E44" s="3">
        <f t="shared" si="14"/>
        <v>0</v>
      </c>
      <c r="F44" s="3">
        <f t="shared" si="14"/>
        <v>0</v>
      </c>
      <c r="G44" s="3">
        <f t="shared" si="14"/>
        <v>7658.81</v>
      </c>
      <c r="H44" s="3">
        <f t="shared" si="14"/>
        <v>0</v>
      </c>
      <c r="I44" s="3">
        <f t="shared" si="14"/>
        <v>971.20999999999992</v>
      </c>
      <c r="J44" s="3">
        <f t="shared" si="14"/>
        <v>486.59</v>
      </c>
      <c r="K44" s="3">
        <f t="shared" si="14"/>
        <v>769.75000000000011</v>
      </c>
      <c r="L44" s="3">
        <f t="shared" si="14"/>
        <v>590.5300000000002</v>
      </c>
      <c r="M44" s="3">
        <f t="shared" si="14"/>
        <v>514.29</v>
      </c>
    </row>
    <row r="45" spans="1:15" ht="15.75" thickBot="1" x14ac:dyDescent="0.3">
      <c r="A45" s="4" t="s">
        <v>2</v>
      </c>
      <c r="B45" s="5">
        <f t="shared" ref="B45:M45" si="15">B43-B44</f>
        <v>0</v>
      </c>
      <c r="C45" s="5">
        <f t="shared" si="15"/>
        <v>0</v>
      </c>
      <c r="D45" s="5">
        <f t="shared" si="15"/>
        <v>0</v>
      </c>
      <c r="E45" s="5">
        <f t="shared" si="15"/>
        <v>0</v>
      </c>
      <c r="F45" s="5">
        <f t="shared" si="15"/>
        <v>0</v>
      </c>
      <c r="G45" s="5">
        <f t="shared" si="15"/>
        <v>3920.8900000000003</v>
      </c>
      <c r="H45" s="5">
        <f t="shared" si="15"/>
        <v>0</v>
      </c>
      <c r="I45" s="5">
        <f t="shared" si="15"/>
        <v>155.99000000000012</v>
      </c>
      <c r="J45" s="5">
        <f t="shared" si="15"/>
        <v>138.25000000000006</v>
      </c>
      <c r="K45" s="5">
        <f t="shared" si="15"/>
        <v>193.99</v>
      </c>
      <c r="L45" s="5">
        <f t="shared" si="15"/>
        <v>144.56999999999982</v>
      </c>
      <c r="M45" s="5">
        <f t="shared" si="15"/>
        <v>85.550000000000068</v>
      </c>
    </row>
    <row r="46" spans="1:15" ht="15.75" thickTop="1" x14ac:dyDescent="0.25"/>
    <row r="48" spans="1:15" x14ac:dyDescent="0.25">
      <c r="A48" s="8" t="s">
        <v>7</v>
      </c>
      <c r="B48" s="8"/>
    </row>
    <row r="49" spans="1:2" x14ac:dyDescent="0.25">
      <c r="A49" s="6" t="s">
        <v>8</v>
      </c>
      <c r="B49" t="s">
        <v>11</v>
      </c>
    </row>
    <row r="50" spans="1:2" x14ac:dyDescent="0.25">
      <c r="A50" s="6"/>
      <c r="B50" t="s">
        <v>12</v>
      </c>
    </row>
    <row r="51" spans="1:2" x14ac:dyDescent="0.25">
      <c r="A51" s="6" t="s">
        <v>10</v>
      </c>
      <c r="B51" t="s">
        <v>13</v>
      </c>
    </row>
    <row r="86" spans="3:10" x14ac:dyDescent="0.25">
      <c r="C86" s="8"/>
      <c r="D86" s="8"/>
      <c r="E86" s="8"/>
      <c r="F86" s="8"/>
      <c r="G86" s="8"/>
      <c r="H86" s="8"/>
      <c r="I86" s="8"/>
      <c r="J86" s="8"/>
    </row>
  </sheetData>
  <mergeCells count="10">
    <mergeCell ref="A8:M8"/>
    <mergeCell ref="A7:M7"/>
    <mergeCell ref="A15:M15"/>
    <mergeCell ref="A14:M14"/>
    <mergeCell ref="A21:M21"/>
    <mergeCell ref="A28:M28"/>
    <mergeCell ref="A27:M27"/>
    <mergeCell ref="A35:M35"/>
    <mergeCell ref="A34:M34"/>
    <mergeCell ref="A41:M4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Flanagan</dc:creator>
  <cp:lastModifiedBy>Kristin Jardin</cp:lastModifiedBy>
  <cp:lastPrinted>2022-08-08T19:35:21Z</cp:lastPrinted>
  <dcterms:created xsi:type="dcterms:W3CDTF">2022-08-05T17:48:08Z</dcterms:created>
  <dcterms:modified xsi:type="dcterms:W3CDTF">2022-08-08T20:15:01Z</dcterms:modified>
</cp:coreProperties>
</file>