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B8708A4B-3E21-4C58-BEC9-967C24DBDB3C}" xr6:coauthVersionLast="47" xr6:coauthVersionMax="47" xr10:uidLastSave="{00000000-0000-0000-0000-000000000000}"/>
  <bookViews>
    <workbookView xWindow="-60" yWindow="0" windowWidth="23016" windowHeight="12360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2" r:id="rId14"/>
    <pivotCache cacheId="3" r:id="rId15"/>
    <pivotCache cacheId="4" r:id="rId16"/>
    <pivotCache cacheId="5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Z10" i="13" l="1"/>
  <c r="BZ15" i="13" s="1"/>
  <c r="BZ11" i="13"/>
  <c r="BZ12" i="13"/>
  <c r="BZ13" i="13"/>
  <c r="BZ14" i="13"/>
  <c r="BZ17" i="13"/>
  <c r="BZ22" i="13" s="1"/>
  <c r="BZ18" i="13"/>
  <c r="BZ19" i="13"/>
  <c r="BZ20" i="13"/>
  <c r="BZ21" i="13"/>
  <c r="BZ24" i="13"/>
  <c r="BZ29" i="13" s="1"/>
  <c r="BZ25" i="13"/>
  <c r="BZ26" i="13"/>
  <c r="BZ27" i="13"/>
  <c r="BZ28" i="13"/>
  <c r="BZ31" i="13"/>
  <c r="BZ36" i="13" s="1"/>
  <c r="BZ32" i="13"/>
  <c r="BZ33" i="13"/>
  <c r="BZ34" i="13"/>
  <c r="BZ35" i="13"/>
  <c r="BZ38" i="13"/>
  <c r="BZ43" i="13" s="1"/>
  <c r="BZ39" i="13"/>
  <c r="BZ40" i="13"/>
  <c r="BZ41" i="13"/>
  <c r="BZ42" i="13"/>
  <c r="BZ45" i="13"/>
  <c r="BZ50" i="13" s="1"/>
  <c r="BZ46" i="13"/>
  <c r="BZ47" i="13"/>
  <c r="BZ48" i="13"/>
  <c r="BZ49" i="13"/>
  <c r="BZ52" i="13"/>
  <c r="BZ57" i="13" s="1"/>
  <c r="BZ53" i="13"/>
  <c r="BZ54" i="13"/>
  <c r="BZ55" i="13"/>
  <c r="BZ56" i="13"/>
  <c r="BZ59" i="13"/>
  <c r="BZ64" i="13" s="1"/>
  <c r="BZ60" i="13"/>
  <c r="BZ61" i="13"/>
  <c r="BZ62" i="13"/>
  <c r="BZ63" i="13"/>
  <c r="BZ66" i="13"/>
  <c r="BZ71" i="13" s="1"/>
  <c r="BZ67" i="13"/>
  <c r="BZ68" i="13"/>
  <c r="BZ69" i="13"/>
  <c r="BZ70" i="13"/>
  <c r="BZ73" i="13"/>
  <c r="BZ78" i="13" s="1"/>
  <c r="BZ74" i="13"/>
  <c r="BZ75" i="13"/>
  <c r="BZ76" i="13"/>
  <c r="BZ77" i="13"/>
  <c r="BZ80" i="13"/>
  <c r="BZ85" i="13" s="1"/>
  <c r="BZ81" i="13"/>
  <c r="BZ82" i="13"/>
  <c r="BZ83" i="13"/>
  <c r="BZ84" i="13"/>
  <c r="BZ87" i="13"/>
  <c r="BZ92" i="13" s="1"/>
  <c r="BZ88" i="13"/>
  <c r="BZ89" i="13"/>
  <c r="BZ90" i="13"/>
  <c r="BZ91" i="13"/>
  <c r="BZ94" i="13"/>
  <c r="BZ99" i="13" s="1"/>
  <c r="BZ95" i="13"/>
  <c r="BZ96" i="13"/>
  <c r="BZ97" i="13"/>
  <c r="BZ98" i="13"/>
  <c r="BZ101" i="13"/>
  <c r="BZ106" i="13" s="1"/>
  <c r="BZ102" i="13"/>
  <c r="BZ103" i="13"/>
  <c r="BZ104" i="13"/>
  <c r="BZ105" i="13"/>
  <c r="BZ108" i="13"/>
  <c r="BZ113" i="13" s="1"/>
  <c r="BZ109" i="13"/>
  <c r="BZ110" i="13"/>
  <c r="BZ111" i="13"/>
  <c r="BZ112" i="13"/>
  <c r="BZ115" i="13"/>
  <c r="BZ120" i="13" s="1"/>
  <c r="BZ116" i="13"/>
  <c r="BZ117" i="13"/>
  <c r="BZ118" i="13"/>
  <c r="BZ119" i="13"/>
  <c r="BZ122" i="13"/>
  <c r="BZ127" i="13" s="1"/>
  <c r="BZ123" i="13"/>
  <c r="BZ124" i="13"/>
  <c r="BZ125" i="13"/>
  <c r="BZ126" i="13"/>
  <c r="BZ129" i="13"/>
  <c r="BZ134" i="13" s="1"/>
  <c r="BZ130" i="13"/>
  <c r="BZ131" i="13"/>
  <c r="BZ132" i="13"/>
  <c r="BZ133" i="13"/>
  <c r="BZ143" i="13"/>
  <c r="BZ148" i="13" s="1"/>
  <c r="BZ144" i="13"/>
  <c r="BZ145" i="13"/>
  <c r="BZ146" i="13"/>
  <c r="BZ147" i="13"/>
  <c r="BZ150" i="13"/>
  <c r="BZ155" i="13" s="1"/>
  <c r="BZ151" i="13"/>
  <c r="BZ152" i="13"/>
  <c r="BZ153" i="13"/>
  <c r="BZ154" i="13"/>
  <c r="BZ157" i="13"/>
  <c r="BZ158" i="13"/>
  <c r="BZ159" i="13"/>
  <c r="BZ160" i="13"/>
  <c r="BZ161" i="13"/>
  <c r="BZ162" i="13"/>
  <c r="BZ10" i="14"/>
  <c r="BZ15" i="14" s="1"/>
  <c r="BZ11" i="14"/>
  <c r="BZ12" i="14"/>
  <c r="BZ13" i="14"/>
  <c r="BZ14" i="14"/>
  <c r="BZ17" i="14"/>
  <c r="BZ22" i="14" s="1"/>
  <c r="BZ18" i="14"/>
  <c r="BZ19" i="14"/>
  <c r="BZ20" i="14"/>
  <c r="BZ21" i="14"/>
  <c r="BZ24" i="14"/>
  <c r="BZ29" i="14" s="1"/>
  <c r="BZ25" i="14"/>
  <c r="BZ26" i="14"/>
  <c r="BZ27" i="14"/>
  <c r="BZ28" i="14"/>
  <c r="BZ31" i="14"/>
  <c r="BZ36" i="14" s="1"/>
  <c r="BZ32" i="14"/>
  <c r="BZ33" i="14"/>
  <c r="BZ34" i="14"/>
  <c r="BZ35" i="14"/>
  <c r="BZ38" i="14"/>
  <c r="BZ43" i="14" s="1"/>
  <c r="BZ39" i="14"/>
  <c r="BZ40" i="14"/>
  <c r="BZ41" i="14"/>
  <c r="BZ42" i="14"/>
  <c r="BZ45" i="14"/>
  <c r="BZ50" i="14" s="1"/>
  <c r="BZ46" i="14"/>
  <c r="BZ47" i="14"/>
  <c r="BZ48" i="14"/>
  <c r="BZ49" i="14"/>
  <c r="BZ52" i="14"/>
  <c r="BZ57" i="14" s="1"/>
  <c r="BZ53" i="14"/>
  <c r="BZ54" i="14"/>
  <c r="BZ55" i="14"/>
  <c r="BZ56" i="14"/>
  <c r="BZ59" i="14"/>
  <c r="BZ64" i="14" s="1"/>
  <c r="BZ60" i="14"/>
  <c r="BZ61" i="14"/>
  <c r="BZ62" i="14"/>
  <c r="BZ63" i="14"/>
  <c r="BZ66" i="14"/>
  <c r="BZ71" i="14" s="1"/>
  <c r="BZ67" i="14"/>
  <c r="BZ68" i="14"/>
  <c r="BZ69" i="14"/>
  <c r="BZ70" i="14"/>
  <c r="BZ73" i="14"/>
  <c r="BZ78" i="14" s="1"/>
  <c r="BZ74" i="14"/>
  <c r="BZ75" i="14"/>
  <c r="BZ76" i="14"/>
  <c r="BZ77" i="14"/>
  <c r="BZ80" i="14"/>
  <c r="BZ85" i="14" s="1"/>
  <c r="BZ81" i="14"/>
  <c r="BZ82" i="14"/>
  <c r="BZ83" i="14"/>
  <c r="BZ84" i="14"/>
  <c r="BZ87" i="14"/>
  <c r="BZ92" i="14" s="1"/>
  <c r="BZ88" i="14"/>
  <c r="BZ89" i="14"/>
  <c r="BZ90" i="14"/>
  <c r="BZ91" i="14"/>
  <c r="BZ94" i="14"/>
  <c r="BZ99" i="14" s="1"/>
  <c r="BZ95" i="14"/>
  <c r="BZ96" i="14"/>
  <c r="BZ97" i="14"/>
  <c r="BZ98" i="14"/>
  <c r="BZ101" i="14"/>
  <c r="BZ106" i="14" s="1"/>
  <c r="BZ102" i="14"/>
  <c r="BZ103" i="14"/>
  <c r="BZ104" i="14"/>
  <c r="BZ105" i="14"/>
  <c r="BZ108" i="14"/>
  <c r="BZ113" i="14" s="1"/>
  <c r="BZ109" i="14"/>
  <c r="BZ110" i="14"/>
  <c r="BZ111" i="14"/>
  <c r="BZ112" i="14"/>
  <c r="BZ115" i="14"/>
  <c r="BZ120" i="14" s="1"/>
  <c r="BZ116" i="14"/>
  <c r="BZ117" i="14"/>
  <c r="BZ118" i="14"/>
  <c r="BZ119" i="14"/>
  <c r="BZ122" i="14"/>
  <c r="BZ127" i="14" s="1"/>
  <c r="BZ123" i="14"/>
  <c r="BZ124" i="14"/>
  <c r="BZ125" i="14"/>
  <c r="BZ126" i="14"/>
  <c r="BZ129" i="14"/>
  <c r="BZ134" i="14" s="1"/>
  <c r="BZ130" i="14"/>
  <c r="BZ131" i="14"/>
  <c r="BZ132" i="14"/>
  <c r="BZ133" i="14"/>
  <c r="BZ143" i="14"/>
  <c r="BZ148" i="14" s="1"/>
  <c r="BZ144" i="14"/>
  <c r="BZ145" i="14"/>
  <c r="BZ146" i="14"/>
  <c r="BZ147" i="14"/>
  <c r="BZ150" i="14"/>
  <c r="BZ155" i="14" s="1"/>
  <c r="BZ151" i="14"/>
  <c r="BZ152" i="14"/>
  <c r="BZ153" i="14"/>
  <c r="BZ154" i="14"/>
  <c r="BZ157" i="14"/>
  <c r="BZ158" i="14"/>
  <c r="BZ159" i="14"/>
  <c r="BZ160" i="14"/>
  <c r="BZ161" i="14"/>
  <c r="BZ162" i="14"/>
  <c r="BZ10" i="15"/>
  <c r="BZ15" i="15" s="1"/>
  <c r="BZ11" i="15"/>
  <c r="BZ12" i="15"/>
  <c r="BZ13" i="15"/>
  <c r="BZ14" i="15"/>
  <c r="BZ17" i="15"/>
  <c r="BZ22" i="15" s="1"/>
  <c r="BZ18" i="15"/>
  <c r="BZ19" i="15"/>
  <c r="BZ20" i="15"/>
  <c r="BZ21" i="15"/>
  <c r="BZ24" i="15"/>
  <c r="BZ29" i="15" s="1"/>
  <c r="BZ25" i="15"/>
  <c r="BZ26" i="15"/>
  <c r="BZ27" i="15"/>
  <c r="BZ28" i="15"/>
  <c r="BZ31" i="15"/>
  <c r="BZ36" i="15" s="1"/>
  <c r="BZ32" i="15"/>
  <c r="BZ33" i="15"/>
  <c r="BZ34" i="15"/>
  <c r="BZ35" i="15"/>
  <c r="BZ38" i="15"/>
  <c r="BZ43" i="15" s="1"/>
  <c r="BZ39" i="15"/>
  <c r="BZ40" i="15"/>
  <c r="BZ41" i="15"/>
  <c r="BZ42" i="15"/>
  <c r="BZ45" i="15"/>
  <c r="BZ50" i="15" s="1"/>
  <c r="BZ46" i="15"/>
  <c r="BZ47" i="15"/>
  <c r="BZ48" i="15"/>
  <c r="BZ49" i="15"/>
  <c r="BZ52" i="15"/>
  <c r="BZ57" i="15" s="1"/>
  <c r="BZ53" i="15"/>
  <c r="BZ54" i="15"/>
  <c r="BZ55" i="15"/>
  <c r="BZ56" i="15"/>
  <c r="BZ59" i="15"/>
  <c r="BZ64" i="15" s="1"/>
  <c r="BZ60" i="15"/>
  <c r="BZ61" i="15"/>
  <c r="BZ62" i="15"/>
  <c r="BZ63" i="15"/>
  <c r="BZ66" i="15"/>
  <c r="BZ71" i="15" s="1"/>
  <c r="BZ67" i="15"/>
  <c r="BZ68" i="15"/>
  <c r="BZ69" i="15"/>
  <c r="BZ70" i="15"/>
  <c r="BZ73" i="15"/>
  <c r="BZ78" i="15" s="1"/>
  <c r="BZ74" i="15"/>
  <c r="BZ75" i="15"/>
  <c r="BZ76" i="15"/>
  <c r="BZ77" i="15"/>
  <c r="BZ80" i="15"/>
  <c r="BZ85" i="15" s="1"/>
  <c r="BZ81" i="15"/>
  <c r="BZ82" i="15"/>
  <c r="BZ83" i="15"/>
  <c r="BZ84" i="15"/>
  <c r="BZ87" i="15"/>
  <c r="BZ92" i="15" s="1"/>
  <c r="BZ88" i="15"/>
  <c r="BZ89" i="15"/>
  <c r="BZ90" i="15"/>
  <c r="BZ91" i="15"/>
  <c r="BZ94" i="15"/>
  <c r="BZ99" i="15" s="1"/>
  <c r="BZ95" i="15"/>
  <c r="BZ96" i="15"/>
  <c r="BZ97" i="15"/>
  <c r="BZ98" i="15"/>
  <c r="BZ101" i="15"/>
  <c r="BZ106" i="15" s="1"/>
  <c r="BZ102" i="15"/>
  <c r="BZ103" i="15"/>
  <c r="BZ104" i="15"/>
  <c r="BZ105" i="15"/>
  <c r="BZ108" i="15"/>
  <c r="BZ113" i="15" s="1"/>
  <c r="BZ109" i="15"/>
  <c r="BZ110" i="15"/>
  <c r="BZ111" i="15"/>
  <c r="BZ112" i="15"/>
  <c r="BZ115" i="15"/>
  <c r="BZ120" i="15" s="1"/>
  <c r="BZ116" i="15"/>
  <c r="BZ117" i="15"/>
  <c r="BZ118" i="15"/>
  <c r="BZ119" i="15"/>
  <c r="BZ122" i="15"/>
  <c r="BZ127" i="15" s="1"/>
  <c r="BZ123" i="15"/>
  <c r="BZ124" i="15"/>
  <c r="BZ125" i="15"/>
  <c r="BZ126" i="15"/>
  <c r="BZ129" i="15"/>
  <c r="BZ134" i="15" s="1"/>
  <c r="BZ130" i="15"/>
  <c r="BZ131" i="15"/>
  <c r="BZ132" i="15"/>
  <c r="BZ133" i="15"/>
  <c r="BZ143" i="15"/>
  <c r="BZ148" i="15" s="1"/>
  <c r="BZ144" i="15"/>
  <c r="BZ145" i="15"/>
  <c r="BZ146" i="15"/>
  <c r="BZ147" i="15"/>
  <c r="BZ150" i="15"/>
  <c r="BZ155" i="15" s="1"/>
  <c r="BZ151" i="15"/>
  <c r="BZ152" i="15"/>
  <c r="BZ153" i="15"/>
  <c r="BZ154" i="15"/>
  <c r="BZ157" i="15"/>
  <c r="BZ158" i="15"/>
  <c r="BZ159" i="15"/>
  <c r="BZ160" i="15"/>
  <c r="BZ161" i="15"/>
  <c r="BZ162" i="15"/>
  <c r="BZ10" i="11"/>
  <c r="BZ15" i="11" s="1"/>
  <c r="BZ11" i="11"/>
  <c r="BZ12" i="11"/>
  <c r="BZ13" i="11"/>
  <c r="BZ14" i="11"/>
  <c r="BZ17" i="11"/>
  <c r="BZ22" i="11" s="1"/>
  <c r="BZ18" i="11"/>
  <c r="BZ19" i="11"/>
  <c r="BZ20" i="11"/>
  <c r="BZ21" i="11"/>
  <c r="BZ24" i="11"/>
  <c r="BZ29" i="11" s="1"/>
  <c r="BZ25" i="11"/>
  <c r="BZ26" i="11"/>
  <c r="BZ27" i="11"/>
  <c r="BZ28" i="11"/>
  <c r="BZ31" i="11"/>
  <c r="BZ36" i="11" s="1"/>
  <c r="BZ32" i="11"/>
  <c r="BZ33" i="11"/>
  <c r="BZ34" i="11"/>
  <c r="BZ35" i="11"/>
  <c r="BZ38" i="11"/>
  <c r="BZ43" i="11" s="1"/>
  <c r="BZ39" i="11"/>
  <c r="BZ40" i="11"/>
  <c r="BZ41" i="11"/>
  <c r="BZ42" i="11"/>
  <c r="BZ45" i="11"/>
  <c r="BZ50" i="11" s="1"/>
  <c r="BZ46" i="11"/>
  <c r="BZ47" i="11"/>
  <c r="BZ48" i="11"/>
  <c r="BZ49" i="11"/>
  <c r="BZ52" i="11"/>
  <c r="BZ57" i="11" s="1"/>
  <c r="BZ53" i="11"/>
  <c r="BZ54" i="11"/>
  <c r="BZ55" i="11"/>
  <c r="BZ56" i="11"/>
  <c r="BZ59" i="11"/>
  <c r="BZ64" i="11" s="1"/>
  <c r="BZ60" i="11"/>
  <c r="BZ61" i="11"/>
  <c r="BZ62" i="11"/>
  <c r="BZ63" i="11"/>
  <c r="BZ66" i="11"/>
  <c r="BZ71" i="11" s="1"/>
  <c r="BZ67" i="11"/>
  <c r="BZ68" i="11"/>
  <c r="BZ69" i="11"/>
  <c r="BZ70" i="11"/>
  <c r="BZ73" i="11"/>
  <c r="BZ78" i="11" s="1"/>
  <c r="BZ74" i="11"/>
  <c r="BZ75" i="11"/>
  <c r="BZ76" i="11"/>
  <c r="BZ77" i="11"/>
  <c r="BZ80" i="11"/>
  <c r="BZ85" i="11" s="1"/>
  <c r="BZ81" i="11"/>
  <c r="BZ82" i="11"/>
  <c r="BZ83" i="11"/>
  <c r="BZ84" i="11"/>
  <c r="BZ87" i="11"/>
  <c r="BZ92" i="11" s="1"/>
  <c r="BZ88" i="11"/>
  <c r="BZ89" i="11"/>
  <c r="BZ90" i="11"/>
  <c r="BZ91" i="11"/>
  <c r="BZ94" i="11"/>
  <c r="BZ99" i="11" s="1"/>
  <c r="BZ95" i="11"/>
  <c r="BZ96" i="11"/>
  <c r="BZ97" i="11"/>
  <c r="BZ98" i="11"/>
  <c r="BZ101" i="11"/>
  <c r="BZ106" i="11" s="1"/>
  <c r="BZ102" i="11"/>
  <c r="BZ103" i="11"/>
  <c r="BZ104" i="11"/>
  <c r="BZ105" i="11"/>
  <c r="BZ108" i="11"/>
  <c r="BZ113" i="11" s="1"/>
  <c r="BZ109" i="11"/>
  <c r="BZ110" i="11"/>
  <c r="BZ111" i="11"/>
  <c r="BZ112" i="11"/>
  <c r="BZ115" i="11"/>
  <c r="BZ120" i="11" s="1"/>
  <c r="BZ116" i="11"/>
  <c r="BZ117" i="11"/>
  <c r="BZ118" i="11"/>
  <c r="BZ119" i="11"/>
  <c r="BZ122" i="11"/>
  <c r="BZ127" i="11" s="1"/>
  <c r="BZ123" i="11"/>
  <c r="BZ124" i="11"/>
  <c r="BZ125" i="11"/>
  <c r="BZ126" i="11"/>
  <c r="BZ129" i="11"/>
  <c r="BZ134" i="11" s="1"/>
  <c r="BZ130" i="11"/>
  <c r="BZ131" i="11"/>
  <c r="BZ132" i="11"/>
  <c r="BZ133" i="11"/>
  <c r="BZ143" i="11"/>
  <c r="BZ148" i="11" s="1"/>
  <c r="BZ144" i="11"/>
  <c r="BZ145" i="11"/>
  <c r="BZ146" i="11"/>
  <c r="BZ147" i="11"/>
  <c r="BZ150" i="11"/>
  <c r="BZ155" i="11" s="1"/>
  <c r="BZ151" i="11"/>
  <c r="BZ152" i="11"/>
  <c r="BZ153" i="11"/>
  <c r="BZ154" i="11"/>
  <c r="BZ157" i="11"/>
  <c r="BZ158" i="11"/>
  <c r="BZ159" i="11"/>
  <c r="BZ160" i="11"/>
  <c r="BZ161" i="11"/>
  <c r="BZ162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0" i="13"/>
  <c r="AR85" i="13" s="1"/>
  <c r="AR81" i="13"/>
  <c r="AR82" i="13"/>
  <c r="AR83" i="13"/>
  <c r="AR84" i="13"/>
  <c r="AR92" i="13"/>
  <c r="AR80" i="11"/>
  <c r="AR85" i="11" s="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BY10" i="13"/>
  <c r="BY11" i="13"/>
  <c r="BY15" i="13" s="1"/>
  <c r="BY12" i="13"/>
  <c r="BY13" i="13"/>
  <c r="BY14" i="13"/>
  <c r="BY17" i="13"/>
  <c r="BY18" i="13"/>
  <c r="BY19" i="13"/>
  <c r="BY20" i="13"/>
  <c r="BY21" i="13"/>
  <c r="BY22" i="13"/>
  <c r="BY24" i="13"/>
  <c r="BY25" i="13"/>
  <c r="BY29" i="13" s="1"/>
  <c r="BY26" i="13"/>
  <c r="BY27" i="13"/>
  <c r="BY28" i="13"/>
  <c r="BY31" i="13"/>
  <c r="BY32" i="13"/>
  <c r="BY33" i="13"/>
  <c r="BY34" i="13"/>
  <c r="BY35" i="13"/>
  <c r="BY36" i="13"/>
  <c r="BY38" i="13"/>
  <c r="BY39" i="13"/>
  <c r="BY43" i="13" s="1"/>
  <c r="BY40" i="13"/>
  <c r="BY41" i="13"/>
  <c r="BY42" i="13"/>
  <c r="BY45" i="13"/>
  <c r="BY46" i="13"/>
  <c r="BY47" i="13"/>
  <c r="BY48" i="13"/>
  <c r="BY49" i="13"/>
  <c r="BY50" i="13"/>
  <c r="BY52" i="13"/>
  <c r="BY53" i="13"/>
  <c r="BY57" i="13" s="1"/>
  <c r="BY54" i="13"/>
  <c r="BY55" i="13"/>
  <c r="BY56" i="13"/>
  <c r="BY59" i="13"/>
  <c r="BY60" i="13"/>
  <c r="BY61" i="13"/>
  <c r="BY62" i="13"/>
  <c r="BY63" i="13"/>
  <c r="BY64" i="13"/>
  <c r="BY66" i="13"/>
  <c r="BY67" i="13"/>
  <c r="BY71" i="13" s="1"/>
  <c r="BY68" i="13"/>
  <c r="BY69" i="13"/>
  <c r="BY70" i="13"/>
  <c r="BY73" i="13"/>
  <c r="BY74" i="13"/>
  <c r="BY75" i="13"/>
  <c r="BY76" i="13"/>
  <c r="BY77" i="13"/>
  <c r="BY78" i="13"/>
  <c r="BY80" i="13"/>
  <c r="BY81" i="13"/>
  <c r="BY85" i="13" s="1"/>
  <c r="BY82" i="13"/>
  <c r="BY83" i="13"/>
  <c r="BY84" i="13"/>
  <c r="BY87" i="13"/>
  <c r="BY88" i="13"/>
  <c r="BY89" i="13"/>
  <c r="BY90" i="13"/>
  <c r="BY91" i="13"/>
  <c r="BY92" i="13"/>
  <c r="BY94" i="13"/>
  <c r="BY95" i="13"/>
  <c r="BY99" i="13" s="1"/>
  <c r="BY96" i="13"/>
  <c r="BY97" i="13"/>
  <c r="BY98" i="13"/>
  <c r="BY101" i="13"/>
  <c r="BY102" i="13"/>
  <c r="BY103" i="13"/>
  <c r="BY104" i="13"/>
  <c r="BY105" i="13"/>
  <c r="BY106" i="13"/>
  <c r="BY108" i="13"/>
  <c r="BY109" i="13"/>
  <c r="BY113" i="13" s="1"/>
  <c r="BY110" i="13"/>
  <c r="BY111" i="13"/>
  <c r="BY112" i="13"/>
  <c r="BY115" i="13"/>
  <c r="BY116" i="13"/>
  <c r="BY117" i="13"/>
  <c r="BY118" i="13"/>
  <c r="BY119" i="13"/>
  <c r="BY120" i="13"/>
  <c r="BY122" i="13"/>
  <c r="BY123" i="13"/>
  <c r="BY127" i="13" s="1"/>
  <c r="BY124" i="13"/>
  <c r="BY125" i="13"/>
  <c r="BY126" i="13"/>
  <c r="BY129" i="13"/>
  <c r="BY130" i="13"/>
  <c r="BY131" i="13"/>
  <c r="BY132" i="13"/>
  <c r="BY133" i="13"/>
  <c r="BY134" i="13"/>
  <c r="BY143" i="13"/>
  <c r="BY144" i="13"/>
  <c r="BY148" i="13" s="1"/>
  <c r="BY145" i="13"/>
  <c r="BY146" i="13"/>
  <c r="BY147" i="13"/>
  <c r="BY150" i="13"/>
  <c r="BY151" i="13"/>
  <c r="BY152" i="13"/>
  <c r="BY153" i="13"/>
  <c r="BY154" i="13"/>
  <c r="BY155" i="13"/>
  <c r="BY157" i="13"/>
  <c r="BY158" i="13"/>
  <c r="BY159" i="13"/>
  <c r="BY160" i="13"/>
  <c r="BY161" i="13"/>
  <c r="BY162" i="13"/>
  <c r="BY10" i="14"/>
  <c r="BY11" i="14"/>
  <c r="BY12" i="14"/>
  <c r="BY13" i="14"/>
  <c r="BY14" i="14"/>
  <c r="BY15" i="14"/>
  <c r="BY17" i="14"/>
  <c r="BY18" i="14"/>
  <c r="BY22" i="14" s="1"/>
  <c r="BY19" i="14"/>
  <c r="BY20" i="14"/>
  <c r="BY21" i="14"/>
  <c r="BY24" i="14"/>
  <c r="BY25" i="14"/>
  <c r="BY26" i="14"/>
  <c r="BY27" i="14"/>
  <c r="BY28" i="14"/>
  <c r="BY29" i="14"/>
  <c r="BY31" i="14"/>
  <c r="BY32" i="14"/>
  <c r="BY36" i="14" s="1"/>
  <c r="BY33" i="14"/>
  <c r="BY34" i="14"/>
  <c r="BY35" i="14"/>
  <c r="BY38" i="14"/>
  <c r="BY39" i="14"/>
  <c r="BY40" i="14"/>
  <c r="BY41" i="14"/>
  <c r="BY42" i="14"/>
  <c r="BY43" i="14"/>
  <c r="BY45" i="14"/>
  <c r="BY46" i="14"/>
  <c r="BY50" i="14" s="1"/>
  <c r="BY47" i="14"/>
  <c r="BY48" i="14"/>
  <c r="BY49" i="14"/>
  <c r="BY52" i="14"/>
  <c r="BY53" i="14"/>
  <c r="BY54" i="14"/>
  <c r="BY55" i="14"/>
  <c r="BY56" i="14"/>
  <c r="BY57" i="14"/>
  <c r="BY59" i="14"/>
  <c r="BY60" i="14"/>
  <c r="BY64" i="14" s="1"/>
  <c r="BY61" i="14"/>
  <c r="BY62" i="14"/>
  <c r="BY63" i="14"/>
  <c r="BY66" i="14"/>
  <c r="BY67" i="14"/>
  <c r="BY68" i="14"/>
  <c r="BY69" i="14"/>
  <c r="BY70" i="14"/>
  <c r="BY71" i="14"/>
  <c r="BY73" i="14"/>
  <c r="BY74" i="14"/>
  <c r="BY78" i="14" s="1"/>
  <c r="BY75" i="14"/>
  <c r="BY76" i="14"/>
  <c r="BY77" i="14"/>
  <c r="BY80" i="14"/>
  <c r="BY81" i="14"/>
  <c r="BY82" i="14"/>
  <c r="BY83" i="14"/>
  <c r="BY84" i="14"/>
  <c r="BY85" i="14"/>
  <c r="BY87" i="14"/>
  <c r="BY88" i="14"/>
  <c r="BY92" i="14" s="1"/>
  <c r="BY89" i="14"/>
  <c r="BY90" i="14"/>
  <c r="BY91" i="14"/>
  <c r="BY94" i="14"/>
  <c r="BY95" i="14"/>
  <c r="BY96" i="14"/>
  <c r="BY97" i="14"/>
  <c r="BY98" i="14"/>
  <c r="BY99" i="14"/>
  <c r="BY101" i="14"/>
  <c r="BY102" i="14"/>
  <c r="BY106" i="14" s="1"/>
  <c r="BY103" i="14"/>
  <c r="BY104" i="14"/>
  <c r="BY105" i="14"/>
  <c r="BY108" i="14"/>
  <c r="BY109" i="14"/>
  <c r="BY110" i="14"/>
  <c r="BY111" i="14"/>
  <c r="BY112" i="14"/>
  <c r="BY113" i="14"/>
  <c r="BY115" i="14"/>
  <c r="BY116" i="14"/>
  <c r="BY120" i="14" s="1"/>
  <c r="BY117" i="14"/>
  <c r="BY118" i="14"/>
  <c r="BY119" i="14"/>
  <c r="BY122" i="14"/>
  <c r="BY123" i="14"/>
  <c r="BY124" i="14"/>
  <c r="BY125" i="14"/>
  <c r="BY126" i="14"/>
  <c r="BY127" i="14"/>
  <c r="BY129" i="14"/>
  <c r="BY130" i="14"/>
  <c r="BY134" i="14" s="1"/>
  <c r="BY131" i="14"/>
  <c r="BY132" i="14"/>
  <c r="BY133" i="14"/>
  <c r="BY143" i="14"/>
  <c r="BY144" i="14"/>
  <c r="BY145" i="14"/>
  <c r="BY146" i="14"/>
  <c r="BY147" i="14"/>
  <c r="BY148" i="14"/>
  <c r="BY150" i="14"/>
  <c r="BY151" i="14"/>
  <c r="BY155" i="14" s="1"/>
  <c r="BY152" i="14"/>
  <c r="BY153" i="14"/>
  <c r="BY154" i="14"/>
  <c r="BY157" i="14"/>
  <c r="BY158" i="14"/>
  <c r="BY159" i="14"/>
  <c r="BY160" i="14"/>
  <c r="BY161" i="14"/>
  <c r="BY162" i="14"/>
  <c r="BY10" i="15"/>
  <c r="BY15" i="15" s="1"/>
  <c r="BY11" i="15"/>
  <c r="BY12" i="15"/>
  <c r="BY13" i="15"/>
  <c r="BY14" i="15"/>
  <c r="BY17" i="15"/>
  <c r="BY18" i="15"/>
  <c r="BY19" i="15"/>
  <c r="BY20" i="15"/>
  <c r="BY21" i="15"/>
  <c r="BY22" i="15"/>
  <c r="BY24" i="15"/>
  <c r="BY29" i="15" s="1"/>
  <c r="BY25" i="15"/>
  <c r="BY26" i="15"/>
  <c r="BY27" i="15"/>
  <c r="BY28" i="15"/>
  <c r="BY31" i="15"/>
  <c r="BY32" i="15"/>
  <c r="BY33" i="15"/>
  <c r="BY34" i="15"/>
  <c r="BY35" i="15"/>
  <c r="BY36" i="15"/>
  <c r="BY38" i="15"/>
  <c r="BY43" i="15" s="1"/>
  <c r="BY39" i="15"/>
  <c r="BY40" i="15"/>
  <c r="BY41" i="15"/>
  <c r="BY42" i="15"/>
  <c r="BY45" i="15"/>
  <c r="BY46" i="15"/>
  <c r="BY47" i="15"/>
  <c r="BY48" i="15"/>
  <c r="BY49" i="15"/>
  <c r="BY50" i="15"/>
  <c r="BY52" i="15"/>
  <c r="BY57" i="15" s="1"/>
  <c r="BY53" i="15"/>
  <c r="BY54" i="15"/>
  <c r="BY55" i="15"/>
  <c r="BY56" i="15"/>
  <c r="BY59" i="15"/>
  <c r="BY60" i="15"/>
  <c r="BY61" i="15"/>
  <c r="BY62" i="15"/>
  <c r="BY63" i="15"/>
  <c r="BY64" i="15"/>
  <c r="BY66" i="15"/>
  <c r="BY71" i="15" s="1"/>
  <c r="BY67" i="15"/>
  <c r="BY68" i="15"/>
  <c r="BY69" i="15"/>
  <c r="BY70" i="15"/>
  <c r="BY73" i="15"/>
  <c r="BY74" i="15"/>
  <c r="BY75" i="15"/>
  <c r="BY76" i="15"/>
  <c r="BY77" i="15"/>
  <c r="BY78" i="15"/>
  <c r="BY80" i="15"/>
  <c r="BY85" i="15" s="1"/>
  <c r="BY81" i="15"/>
  <c r="BY82" i="15"/>
  <c r="BY83" i="15"/>
  <c r="BY84" i="15"/>
  <c r="BY87" i="15"/>
  <c r="BY88" i="15"/>
  <c r="BY89" i="15"/>
  <c r="BY90" i="15"/>
  <c r="BY91" i="15"/>
  <c r="BY92" i="15"/>
  <c r="BY94" i="15"/>
  <c r="BY99" i="15" s="1"/>
  <c r="BY95" i="15"/>
  <c r="BY96" i="15"/>
  <c r="BY97" i="15"/>
  <c r="BY98" i="15"/>
  <c r="BY101" i="15"/>
  <c r="BY102" i="15"/>
  <c r="BY103" i="15"/>
  <c r="BY104" i="15"/>
  <c r="BY105" i="15"/>
  <c r="BY106" i="15"/>
  <c r="BY108" i="15"/>
  <c r="BY113" i="15" s="1"/>
  <c r="BY109" i="15"/>
  <c r="BY110" i="15"/>
  <c r="BY111" i="15"/>
  <c r="BY112" i="15"/>
  <c r="BY115" i="15"/>
  <c r="BY116" i="15"/>
  <c r="BY117" i="15"/>
  <c r="BY118" i="15"/>
  <c r="BY119" i="15"/>
  <c r="BY120" i="15"/>
  <c r="BY122" i="15"/>
  <c r="BY127" i="15" s="1"/>
  <c r="BY123" i="15"/>
  <c r="BY124" i="15"/>
  <c r="BY125" i="15"/>
  <c r="BY126" i="15"/>
  <c r="BY129" i="15"/>
  <c r="BY130" i="15"/>
  <c r="BY131" i="15"/>
  <c r="BY132" i="15"/>
  <c r="BY133" i="15"/>
  <c r="BY134" i="15"/>
  <c r="BY143" i="15"/>
  <c r="BY148" i="15" s="1"/>
  <c r="BY144" i="15"/>
  <c r="BY145" i="15"/>
  <c r="BY146" i="15"/>
  <c r="BY147" i="15"/>
  <c r="BY150" i="15"/>
  <c r="BY151" i="15"/>
  <c r="BY152" i="15"/>
  <c r="BY153" i="15"/>
  <c r="BY154" i="15"/>
  <c r="BY155" i="15"/>
  <c r="BY157" i="15"/>
  <c r="BY158" i="15"/>
  <c r="BY159" i="15"/>
  <c r="BY160" i="15"/>
  <c r="BY161" i="15"/>
  <c r="BY162" i="15"/>
  <c r="BY10" i="11"/>
  <c r="BY11" i="11"/>
  <c r="BY12" i="11"/>
  <c r="BY13" i="11"/>
  <c r="BY14" i="11"/>
  <c r="BY15" i="11"/>
  <c r="BY17" i="11"/>
  <c r="BY22" i="11" s="1"/>
  <c r="BY18" i="11"/>
  <c r="BY19" i="11"/>
  <c r="BY20" i="11"/>
  <c r="BY21" i="11"/>
  <c r="BY24" i="11"/>
  <c r="BY25" i="11"/>
  <c r="BY26" i="11"/>
  <c r="BY27" i="11"/>
  <c r="BY28" i="11"/>
  <c r="BY29" i="11"/>
  <c r="BY31" i="11"/>
  <c r="BY36" i="11" s="1"/>
  <c r="BY32" i="11"/>
  <c r="BY33" i="11"/>
  <c r="BY34" i="11"/>
  <c r="BY35" i="11"/>
  <c r="BY38" i="11"/>
  <c r="BY39" i="11"/>
  <c r="BY40" i="11"/>
  <c r="BY41" i="11"/>
  <c r="BY42" i="11"/>
  <c r="BY43" i="11"/>
  <c r="BY45" i="11"/>
  <c r="BY50" i="11" s="1"/>
  <c r="BY46" i="11"/>
  <c r="BY47" i="11"/>
  <c r="BY48" i="11"/>
  <c r="BY49" i="11"/>
  <c r="BY52" i="11"/>
  <c r="BY53" i="11"/>
  <c r="BY54" i="11"/>
  <c r="BY55" i="11"/>
  <c r="BY56" i="11"/>
  <c r="BY57" i="11"/>
  <c r="BY59" i="11"/>
  <c r="BY64" i="11" s="1"/>
  <c r="BY60" i="11"/>
  <c r="BY61" i="11"/>
  <c r="BY62" i="11"/>
  <c r="BY63" i="11"/>
  <c r="BY66" i="11"/>
  <c r="BY67" i="11"/>
  <c r="BY68" i="11"/>
  <c r="BY69" i="11"/>
  <c r="BY70" i="11"/>
  <c r="BY71" i="11"/>
  <c r="BY73" i="11"/>
  <c r="BY78" i="11" s="1"/>
  <c r="BY74" i="11"/>
  <c r="BY75" i="11"/>
  <c r="BY76" i="11"/>
  <c r="BY77" i="11"/>
  <c r="BY80" i="11"/>
  <c r="BY81" i="11"/>
  <c r="BY82" i="11"/>
  <c r="BY83" i="11"/>
  <c r="BY84" i="11"/>
  <c r="BY85" i="11"/>
  <c r="BY87" i="11"/>
  <c r="BY92" i="11" s="1"/>
  <c r="BY88" i="11"/>
  <c r="BY89" i="11"/>
  <c r="BY90" i="11"/>
  <c r="BY91" i="11"/>
  <c r="BY94" i="11"/>
  <c r="BY95" i="11"/>
  <c r="BY96" i="11"/>
  <c r="BY97" i="11"/>
  <c r="BY98" i="11"/>
  <c r="BY99" i="11"/>
  <c r="BY101" i="11"/>
  <c r="BY106" i="11" s="1"/>
  <c r="BY102" i="11"/>
  <c r="BY103" i="11"/>
  <c r="BY104" i="11"/>
  <c r="BY105" i="11"/>
  <c r="BY108" i="11"/>
  <c r="BY109" i="11"/>
  <c r="BY110" i="11"/>
  <c r="BY111" i="11"/>
  <c r="BY112" i="11"/>
  <c r="BY113" i="11"/>
  <c r="BY115" i="11"/>
  <c r="BY120" i="11" s="1"/>
  <c r="BY116" i="11"/>
  <c r="BY117" i="11"/>
  <c r="BY118" i="11"/>
  <c r="BY119" i="11"/>
  <c r="BY122" i="11"/>
  <c r="BY123" i="11"/>
  <c r="BY124" i="11"/>
  <c r="BY125" i="11"/>
  <c r="BY126" i="11"/>
  <c r="BY127" i="11"/>
  <c r="BY129" i="11"/>
  <c r="BY134" i="11" s="1"/>
  <c r="BY130" i="11"/>
  <c r="BY131" i="11"/>
  <c r="BY132" i="11"/>
  <c r="BY133" i="11"/>
  <c r="BY143" i="11"/>
  <c r="BY144" i="11"/>
  <c r="BY145" i="11"/>
  <c r="BY146" i="11"/>
  <c r="BY147" i="11"/>
  <c r="BY148" i="11"/>
  <c r="BY150" i="11"/>
  <c r="BY155" i="11" s="1"/>
  <c r="BY151" i="11"/>
  <c r="BY152" i="11"/>
  <c r="BY153" i="11"/>
  <c r="BY154" i="11"/>
  <c r="BY157" i="11"/>
  <c r="BY158" i="11"/>
  <c r="BY159" i="11"/>
  <c r="BY160" i="11"/>
  <c r="BY161" i="11"/>
  <c r="BY162" i="11"/>
  <c r="AQ157" i="11"/>
  <c r="AQ158" i="11"/>
  <c r="AQ159" i="11"/>
  <c r="AQ160" i="11"/>
  <c r="AQ161" i="11"/>
  <c r="AQ162" i="11"/>
  <c r="AQ80" i="13" l="1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BX10" i="13"/>
  <c r="BX11" i="13"/>
  <c r="BX12" i="13"/>
  <c r="BX13" i="13"/>
  <c r="BX14" i="13"/>
  <c r="BX17" i="13"/>
  <c r="BX18" i="13"/>
  <c r="BX22" i="13" s="1"/>
  <c r="BX19" i="13"/>
  <c r="BX20" i="13"/>
  <c r="BX21" i="13"/>
  <c r="BX24" i="13"/>
  <c r="BX25" i="13"/>
  <c r="BX26" i="13"/>
  <c r="BX27" i="13"/>
  <c r="BX28" i="13"/>
  <c r="BX31" i="13"/>
  <c r="BX32" i="13"/>
  <c r="BX36" i="13" s="1"/>
  <c r="BX33" i="13"/>
  <c r="BX34" i="13"/>
  <c r="BX35" i="13"/>
  <c r="BX38" i="13"/>
  <c r="BX43" i="13" s="1"/>
  <c r="BX39" i="13"/>
  <c r="BX40" i="13"/>
  <c r="BX41" i="13"/>
  <c r="BX42" i="13"/>
  <c r="BX45" i="13"/>
  <c r="BX46" i="13"/>
  <c r="BX47" i="13"/>
  <c r="BX48" i="13"/>
  <c r="BX49" i="13"/>
  <c r="BX50" i="13"/>
  <c r="BX52" i="13"/>
  <c r="BX53" i="13"/>
  <c r="BX54" i="13"/>
  <c r="BX55" i="13"/>
  <c r="BX56" i="13"/>
  <c r="BX59" i="13"/>
  <c r="BX60" i="13"/>
  <c r="BX61" i="13"/>
  <c r="BX62" i="13"/>
  <c r="BX64" i="13" s="1"/>
  <c r="BX63" i="13"/>
  <c r="BX66" i="13"/>
  <c r="BX71" i="13" s="1"/>
  <c r="BX67" i="13"/>
  <c r="BX68" i="13"/>
  <c r="BX69" i="13"/>
  <c r="BX70" i="13"/>
  <c r="BX73" i="13"/>
  <c r="BX74" i="13"/>
  <c r="BX75" i="13"/>
  <c r="BX76" i="13"/>
  <c r="BX77" i="13"/>
  <c r="BX78" i="13"/>
  <c r="BX87" i="13"/>
  <c r="BX88" i="13"/>
  <c r="BX89" i="13"/>
  <c r="BX90" i="13"/>
  <c r="BX91" i="13"/>
  <c r="BX92" i="13"/>
  <c r="BX94" i="13"/>
  <c r="BX95" i="13"/>
  <c r="BX96" i="13"/>
  <c r="BX97" i="13"/>
  <c r="BX98" i="13"/>
  <c r="BX101" i="13"/>
  <c r="BX102" i="13"/>
  <c r="BX106" i="13" s="1"/>
  <c r="BX103" i="13"/>
  <c r="BX104" i="13"/>
  <c r="BX105" i="13"/>
  <c r="BX108" i="13"/>
  <c r="BX109" i="13"/>
  <c r="BX110" i="13"/>
  <c r="BX111" i="13"/>
  <c r="BX112" i="13"/>
  <c r="BX122" i="13"/>
  <c r="BX123" i="13"/>
  <c r="BX124" i="13"/>
  <c r="BX125" i="13"/>
  <c r="BX126" i="13"/>
  <c r="BX129" i="13"/>
  <c r="BX134" i="13" s="1"/>
  <c r="BX130" i="13"/>
  <c r="BX131" i="13"/>
  <c r="BX132" i="13"/>
  <c r="BX133" i="13"/>
  <c r="BX143" i="13"/>
  <c r="BX144" i="13"/>
  <c r="BX145" i="13"/>
  <c r="BX146" i="13"/>
  <c r="BX147" i="13"/>
  <c r="BX150" i="13"/>
  <c r="BX155" i="13" s="1"/>
  <c r="BX151" i="13"/>
  <c r="BX152" i="13"/>
  <c r="BX153" i="13"/>
  <c r="BX154" i="13"/>
  <c r="BX10" i="14"/>
  <c r="BX15" i="14" s="1"/>
  <c r="BX11" i="14"/>
  <c r="BX12" i="14"/>
  <c r="BX13" i="14"/>
  <c r="BX14" i="14"/>
  <c r="BX17" i="14"/>
  <c r="BX18" i="14"/>
  <c r="BX19" i="14"/>
  <c r="BX20" i="14"/>
  <c r="BX21" i="14"/>
  <c r="BX24" i="14"/>
  <c r="BX29" i="14" s="1"/>
  <c r="BX25" i="14"/>
  <c r="BX26" i="14"/>
  <c r="BX27" i="14"/>
  <c r="BX28" i="14"/>
  <c r="BX31" i="14"/>
  <c r="BX32" i="14"/>
  <c r="BX33" i="14"/>
  <c r="BX34" i="14"/>
  <c r="BX35" i="14"/>
  <c r="BX38" i="14"/>
  <c r="BX43" i="14" s="1"/>
  <c r="BX39" i="14"/>
  <c r="BX40" i="14"/>
  <c r="BX41" i="14"/>
  <c r="BX42" i="14"/>
  <c r="BX45" i="14"/>
  <c r="BX46" i="14"/>
  <c r="BX47" i="14"/>
  <c r="BX48" i="14"/>
  <c r="BX49" i="14"/>
  <c r="BX52" i="14"/>
  <c r="BX53" i="14"/>
  <c r="BX57" i="14" s="1"/>
  <c r="BX54" i="14"/>
  <c r="BX55" i="14"/>
  <c r="BX56" i="14"/>
  <c r="BX59" i="14"/>
  <c r="BX64" i="14" s="1"/>
  <c r="BX60" i="14"/>
  <c r="BX61" i="14"/>
  <c r="BX62" i="14"/>
  <c r="BX63" i="14"/>
  <c r="BX66" i="14"/>
  <c r="BX71" i="14" s="1"/>
  <c r="BX67" i="14"/>
  <c r="BX68" i="14"/>
  <c r="BX69" i="14"/>
  <c r="BX70" i="14"/>
  <c r="BX73" i="14"/>
  <c r="BX78" i="14" s="1"/>
  <c r="BX74" i="14"/>
  <c r="BX75" i="14"/>
  <c r="BX76" i="14"/>
  <c r="BX77" i="14"/>
  <c r="BX80" i="14"/>
  <c r="BX81" i="14"/>
  <c r="BX82" i="14"/>
  <c r="BX83" i="14"/>
  <c r="BX84" i="14"/>
  <c r="BX85" i="14"/>
  <c r="BX87" i="14"/>
  <c r="BX88" i="14"/>
  <c r="BX89" i="14"/>
  <c r="BX90" i="14"/>
  <c r="BX91" i="14"/>
  <c r="BX101" i="14"/>
  <c r="BX106" i="14" s="1"/>
  <c r="BX102" i="14"/>
  <c r="BX103" i="14"/>
  <c r="BX104" i="14"/>
  <c r="BX105" i="14"/>
  <c r="BX108" i="14"/>
  <c r="BX109" i="14"/>
  <c r="BX110" i="14"/>
  <c r="BX111" i="14"/>
  <c r="BX112" i="14"/>
  <c r="BX113" i="14"/>
  <c r="BX122" i="14"/>
  <c r="BX123" i="14"/>
  <c r="BX124" i="14"/>
  <c r="BX125" i="14"/>
  <c r="BX126" i="14"/>
  <c r="BX127" i="14" s="1"/>
  <c r="BX129" i="14"/>
  <c r="BX130" i="14"/>
  <c r="BX131" i="14"/>
  <c r="BX132" i="14"/>
  <c r="BX133" i="14"/>
  <c r="BX143" i="14"/>
  <c r="BX144" i="14"/>
  <c r="BX145" i="14"/>
  <c r="BX146" i="14"/>
  <c r="BX147" i="14"/>
  <c r="BX148" i="14"/>
  <c r="BX150" i="14"/>
  <c r="BX151" i="14"/>
  <c r="BX152" i="14"/>
  <c r="BX153" i="14"/>
  <c r="BX154" i="14"/>
  <c r="BX10" i="15"/>
  <c r="BX11" i="15"/>
  <c r="BX12" i="15"/>
  <c r="BX13" i="15"/>
  <c r="BX14" i="15"/>
  <c r="BX17" i="15"/>
  <c r="BX22" i="15" s="1"/>
  <c r="BX18" i="15"/>
  <c r="BX19" i="15"/>
  <c r="BX20" i="15"/>
  <c r="BX21" i="15"/>
  <c r="BX24" i="15"/>
  <c r="BX25" i="15"/>
  <c r="BX26" i="15"/>
  <c r="BX27" i="15"/>
  <c r="BX28" i="15"/>
  <c r="BX31" i="15"/>
  <c r="BX36" i="15" s="1"/>
  <c r="BX32" i="15"/>
  <c r="BX33" i="15"/>
  <c r="BX34" i="15"/>
  <c r="BX35" i="15"/>
  <c r="BX38" i="15"/>
  <c r="BX39" i="15"/>
  <c r="BX40" i="15"/>
  <c r="BX41" i="15"/>
  <c r="BX42" i="15"/>
  <c r="BX45" i="15"/>
  <c r="BX50" i="15" s="1"/>
  <c r="BX46" i="15"/>
  <c r="BX47" i="15"/>
  <c r="BX48" i="15"/>
  <c r="BX49" i="15"/>
  <c r="BX52" i="15"/>
  <c r="BX53" i="15"/>
  <c r="BX54" i="15"/>
  <c r="BX55" i="15"/>
  <c r="BX56" i="15"/>
  <c r="BX59" i="15"/>
  <c r="BX64" i="15" s="1"/>
  <c r="BX60" i="15"/>
  <c r="BX61" i="15"/>
  <c r="BX62" i="15"/>
  <c r="BX63" i="15"/>
  <c r="BX66" i="15"/>
  <c r="BX67" i="15"/>
  <c r="BX68" i="15"/>
  <c r="BX69" i="15"/>
  <c r="BX70" i="15"/>
  <c r="BX73" i="15"/>
  <c r="BX74" i="15"/>
  <c r="BX78" i="15" s="1"/>
  <c r="BX75" i="15"/>
  <c r="BX76" i="15"/>
  <c r="BX77" i="15"/>
  <c r="BX80" i="15"/>
  <c r="BX81" i="15"/>
  <c r="BX82" i="15"/>
  <c r="BX83" i="15"/>
  <c r="BX84" i="15"/>
  <c r="BX87" i="15"/>
  <c r="BX92" i="15" s="1"/>
  <c r="BX88" i="15"/>
  <c r="BX89" i="15"/>
  <c r="BX90" i="15"/>
  <c r="BX91" i="15"/>
  <c r="BX101" i="15"/>
  <c r="BX102" i="15"/>
  <c r="BX103" i="15"/>
  <c r="BX104" i="15"/>
  <c r="BX105" i="15"/>
  <c r="BX106" i="15"/>
  <c r="BX108" i="15"/>
  <c r="BX109" i="15"/>
  <c r="BX110" i="15"/>
  <c r="BX111" i="15"/>
  <c r="BX112" i="15"/>
  <c r="BX122" i="15"/>
  <c r="BX127" i="15" s="1"/>
  <c r="BX123" i="15"/>
  <c r="BX124" i="15"/>
  <c r="BX125" i="15"/>
  <c r="BX126" i="15"/>
  <c r="BX129" i="15"/>
  <c r="BX130" i="15"/>
  <c r="BX131" i="15"/>
  <c r="BX132" i="15"/>
  <c r="BX133" i="15"/>
  <c r="BX134" i="15"/>
  <c r="BX143" i="15"/>
  <c r="BX144" i="15"/>
  <c r="BX145" i="15"/>
  <c r="BX146" i="15"/>
  <c r="BX147" i="15"/>
  <c r="BX150" i="15"/>
  <c r="BX151" i="15"/>
  <c r="BX152" i="15"/>
  <c r="BX153" i="15"/>
  <c r="BX154" i="15"/>
  <c r="BX155" i="15" s="1"/>
  <c r="BX10" i="11"/>
  <c r="BX11" i="11"/>
  <c r="BX12" i="11"/>
  <c r="BX13" i="11"/>
  <c r="BX14" i="11"/>
  <c r="BX15" i="11" s="1"/>
  <c r="BX17" i="11"/>
  <c r="BX18" i="11"/>
  <c r="BX19" i="11"/>
  <c r="BX20" i="11"/>
  <c r="BX21" i="11"/>
  <c r="BX24" i="11"/>
  <c r="BX25" i="11"/>
  <c r="BX26" i="11"/>
  <c r="BX27" i="11"/>
  <c r="BX28" i="11"/>
  <c r="BX29" i="11"/>
  <c r="BX31" i="11"/>
  <c r="BX32" i="11"/>
  <c r="BX33" i="11"/>
  <c r="BX34" i="11"/>
  <c r="BX35" i="11"/>
  <c r="BX38" i="11"/>
  <c r="BX43" i="11" s="1"/>
  <c r="BX39" i="11"/>
  <c r="BX40" i="11"/>
  <c r="BX41" i="11"/>
  <c r="BX42" i="11"/>
  <c r="BX45" i="11"/>
  <c r="BX46" i="11"/>
  <c r="BX47" i="11"/>
  <c r="BX48" i="11"/>
  <c r="BX49" i="11"/>
  <c r="BX52" i="11"/>
  <c r="BX53" i="11"/>
  <c r="BX57" i="11" s="1"/>
  <c r="BX54" i="11"/>
  <c r="BX55" i="11"/>
  <c r="BX56" i="11"/>
  <c r="BX59" i="11"/>
  <c r="BX60" i="11"/>
  <c r="BX61" i="11"/>
  <c r="BX62" i="11"/>
  <c r="BX63" i="11"/>
  <c r="BX66" i="11"/>
  <c r="BX71" i="11" s="1"/>
  <c r="BX67" i="11"/>
  <c r="BX68" i="11"/>
  <c r="BX69" i="11"/>
  <c r="BX70" i="11"/>
  <c r="BX73" i="11"/>
  <c r="BX74" i="11"/>
  <c r="BX75" i="11"/>
  <c r="BX76" i="11"/>
  <c r="BX77" i="11"/>
  <c r="BX87" i="11"/>
  <c r="BX88" i="11"/>
  <c r="BX89" i="11"/>
  <c r="BX90" i="11"/>
  <c r="BX91" i="11"/>
  <c r="BX94" i="11"/>
  <c r="BX99" i="11" s="1"/>
  <c r="BX95" i="11"/>
  <c r="BX96" i="11"/>
  <c r="BX97" i="11"/>
  <c r="BX98" i="11"/>
  <c r="BX101" i="11"/>
  <c r="BX102" i="11"/>
  <c r="BX103" i="11"/>
  <c r="BX104" i="11"/>
  <c r="BX105" i="11"/>
  <c r="BX108" i="11"/>
  <c r="BX109" i="11"/>
  <c r="BX113" i="11" s="1"/>
  <c r="BX110" i="11"/>
  <c r="BX111" i="11"/>
  <c r="BX112" i="11"/>
  <c r="BX122" i="11"/>
  <c r="BX127" i="11" s="1"/>
  <c r="BX123" i="11"/>
  <c r="BX124" i="11"/>
  <c r="BX125" i="11"/>
  <c r="BX126" i="11"/>
  <c r="BX129" i="11"/>
  <c r="BX134" i="11" s="1"/>
  <c r="BX130" i="11"/>
  <c r="BX131" i="11"/>
  <c r="BX132" i="11"/>
  <c r="BX133" i="11"/>
  <c r="BX143" i="11"/>
  <c r="BX144" i="11"/>
  <c r="BX145" i="11"/>
  <c r="BX146" i="11"/>
  <c r="BX147" i="11"/>
  <c r="BX148" i="11"/>
  <c r="BX150" i="11"/>
  <c r="BX151" i="11"/>
  <c r="BX152" i="11"/>
  <c r="BX153" i="11"/>
  <c r="BX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AK162" i="11"/>
  <c r="AL162" i="11"/>
  <c r="AI162" i="11"/>
  <c r="AH162" i="1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BW10" i="13"/>
  <c r="BW11" i="13"/>
  <c r="BW12" i="13"/>
  <c r="BW13" i="13"/>
  <c r="BW14" i="13"/>
  <c r="BW17" i="13"/>
  <c r="BW18" i="13"/>
  <c r="BW19" i="13"/>
  <c r="BW20" i="13"/>
  <c r="BW21" i="13"/>
  <c r="BW24" i="13"/>
  <c r="BW25" i="13"/>
  <c r="BW26" i="13"/>
  <c r="BW27" i="13"/>
  <c r="BW28" i="13"/>
  <c r="BW31" i="13"/>
  <c r="BW32" i="13"/>
  <c r="BW33" i="13"/>
  <c r="BW34" i="13"/>
  <c r="BW35" i="13"/>
  <c r="BW38" i="13"/>
  <c r="BW39" i="13"/>
  <c r="BW40" i="13"/>
  <c r="BW41" i="13"/>
  <c r="BW42" i="13"/>
  <c r="BW45" i="13"/>
  <c r="BW46" i="13"/>
  <c r="BW47" i="13"/>
  <c r="BW48" i="13"/>
  <c r="BW49" i="13"/>
  <c r="BW52" i="13"/>
  <c r="BW53" i="13"/>
  <c r="BW54" i="13"/>
  <c r="BW55" i="13"/>
  <c r="BW56" i="13"/>
  <c r="BW59" i="13"/>
  <c r="BW60" i="13"/>
  <c r="BW61" i="13"/>
  <c r="BW62" i="13"/>
  <c r="BW63" i="13"/>
  <c r="BW66" i="13"/>
  <c r="BW67" i="13"/>
  <c r="BW68" i="13"/>
  <c r="BW69" i="13"/>
  <c r="BW70" i="13"/>
  <c r="BW73" i="13"/>
  <c r="BW74" i="13"/>
  <c r="BW75" i="13"/>
  <c r="BW76" i="13"/>
  <c r="BW77" i="13"/>
  <c r="BW87" i="13"/>
  <c r="BW88" i="13"/>
  <c r="BW89" i="13"/>
  <c r="BW90" i="13"/>
  <c r="BW91" i="13"/>
  <c r="BW94" i="13"/>
  <c r="BW95" i="13"/>
  <c r="BW96" i="13"/>
  <c r="BW97" i="13"/>
  <c r="BW98" i="13"/>
  <c r="BW101" i="13"/>
  <c r="BW102" i="13"/>
  <c r="BW103" i="13"/>
  <c r="BW104" i="13"/>
  <c r="BW105" i="13"/>
  <c r="BW108" i="13"/>
  <c r="BW109" i="13"/>
  <c r="BW110" i="13"/>
  <c r="BW111" i="13"/>
  <c r="BW112" i="13"/>
  <c r="BW122" i="13"/>
  <c r="BW123" i="13"/>
  <c r="BW124" i="13"/>
  <c r="BW125" i="13"/>
  <c r="BW126" i="13"/>
  <c r="BW129" i="13"/>
  <c r="BW130" i="13"/>
  <c r="BW131" i="13"/>
  <c r="BW132" i="13"/>
  <c r="BW133" i="13"/>
  <c r="BW143" i="13"/>
  <c r="BW144" i="13"/>
  <c r="BW145" i="13"/>
  <c r="BW146" i="13"/>
  <c r="BW147" i="13"/>
  <c r="BW150" i="13"/>
  <c r="BW151" i="13"/>
  <c r="BW152" i="13"/>
  <c r="BW153" i="13"/>
  <c r="BW154" i="13"/>
  <c r="BW10" i="14"/>
  <c r="BW11" i="14"/>
  <c r="BW12" i="14"/>
  <c r="BW13" i="14"/>
  <c r="BW14" i="14"/>
  <c r="BW17" i="14"/>
  <c r="BW18" i="14"/>
  <c r="BW19" i="14"/>
  <c r="BW20" i="14"/>
  <c r="BW21" i="14"/>
  <c r="BW24" i="14"/>
  <c r="BW25" i="14"/>
  <c r="BW26" i="14"/>
  <c r="BW27" i="14"/>
  <c r="BW28" i="14"/>
  <c r="BW31" i="14"/>
  <c r="BW32" i="14"/>
  <c r="BW33" i="14"/>
  <c r="BW34" i="14"/>
  <c r="BW35" i="14"/>
  <c r="BW38" i="14"/>
  <c r="BW39" i="14"/>
  <c r="BW40" i="14"/>
  <c r="BW41" i="14"/>
  <c r="BW42" i="14"/>
  <c r="BW45" i="14"/>
  <c r="BW46" i="14"/>
  <c r="BW47" i="14"/>
  <c r="BW48" i="14"/>
  <c r="BW49" i="14"/>
  <c r="BW52" i="14"/>
  <c r="BW53" i="14"/>
  <c r="BW54" i="14"/>
  <c r="BW55" i="14"/>
  <c r="BW56" i="14"/>
  <c r="BW59" i="14"/>
  <c r="BW60" i="14"/>
  <c r="BW61" i="14"/>
  <c r="BW62" i="14"/>
  <c r="BW63" i="14"/>
  <c r="BW66" i="14"/>
  <c r="BW67" i="14"/>
  <c r="BW68" i="14"/>
  <c r="BW69" i="14"/>
  <c r="BW70" i="14"/>
  <c r="BW73" i="14"/>
  <c r="BW78" i="14" s="1"/>
  <c r="BW74" i="14"/>
  <c r="BW75" i="14"/>
  <c r="BW76" i="14"/>
  <c r="BW77" i="14"/>
  <c r="BW80" i="14"/>
  <c r="BW81" i="14"/>
  <c r="BW82" i="14"/>
  <c r="BW83" i="14"/>
  <c r="BW84" i="14"/>
  <c r="BW87" i="14"/>
  <c r="BW88" i="14"/>
  <c r="BW89" i="14"/>
  <c r="BW90" i="14"/>
  <c r="BW91" i="14"/>
  <c r="BW101" i="14"/>
  <c r="BW102" i="14"/>
  <c r="BW103" i="14"/>
  <c r="BW104" i="14"/>
  <c r="BW105" i="14"/>
  <c r="BW108" i="14"/>
  <c r="BW109" i="14"/>
  <c r="BW110" i="14"/>
  <c r="BW111" i="14"/>
  <c r="BW112" i="14"/>
  <c r="BW122" i="14"/>
  <c r="BW123" i="14"/>
  <c r="BW124" i="14"/>
  <c r="BW125" i="14"/>
  <c r="BW126" i="14"/>
  <c r="BW129" i="14"/>
  <c r="BW130" i="14"/>
  <c r="BW131" i="14"/>
  <c r="BW132" i="14"/>
  <c r="BW133" i="14"/>
  <c r="BW143" i="14"/>
  <c r="BW144" i="14"/>
  <c r="BW145" i="14"/>
  <c r="BW146" i="14"/>
  <c r="BW147" i="14"/>
  <c r="BW150" i="14"/>
  <c r="BW151" i="14"/>
  <c r="BW152" i="14"/>
  <c r="BW153" i="14"/>
  <c r="BW154" i="14"/>
  <c r="BW10" i="15"/>
  <c r="BW11" i="15"/>
  <c r="BW12" i="15"/>
  <c r="BW13" i="15"/>
  <c r="BW14" i="15"/>
  <c r="BW17" i="15"/>
  <c r="BW18" i="15"/>
  <c r="BW19" i="15"/>
  <c r="BW20" i="15"/>
  <c r="BW21" i="15"/>
  <c r="BW24" i="15"/>
  <c r="BW25" i="15"/>
  <c r="BW26" i="15"/>
  <c r="BW27" i="15"/>
  <c r="BW28" i="15"/>
  <c r="BW31" i="15"/>
  <c r="BW32" i="15"/>
  <c r="BW33" i="15"/>
  <c r="BW34" i="15"/>
  <c r="BW35" i="15"/>
  <c r="BW38" i="15"/>
  <c r="BW39" i="15"/>
  <c r="BW40" i="15"/>
  <c r="BW41" i="15"/>
  <c r="BW42" i="15"/>
  <c r="BW45" i="15"/>
  <c r="BW46" i="15"/>
  <c r="BW47" i="15"/>
  <c r="BW48" i="15"/>
  <c r="BW49" i="15"/>
  <c r="BW52" i="15"/>
  <c r="BW53" i="15"/>
  <c r="BW54" i="15"/>
  <c r="BW55" i="15"/>
  <c r="BW56" i="15"/>
  <c r="BW59" i="15"/>
  <c r="BW60" i="15"/>
  <c r="BW61" i="15"/>
  <c r="BW62" i="15"/>
  <c r="BW63" i="15"/>
  <c r="BW66" i="15"/>
  <c r="BW67" i="15"/>
  <c r="BW68" i="15"/>
  <c r="BW69" i="15"/>
  <c r="BW70" i="15"/>
  <c r="BW73" i="15"/>
  <c r="BW74" i="15"/>
  <c r="BW75" i="15"/>
  <c r="BW76" i="15"/>
  <c r="BW77" i="15"/>
  <c r="BW80" i="15"/>
  <c r="BW81" i="15"/>
  <c r="BW82" i="15"/>
  <c r="BW83" i="15"/>
  <c r="BW84" i="15"/>
  <c r="BW87" i="15"/>
  <c r="BW88" i="15"/>
  <c r="BW89" i="15"/>
  <c r="BW90" i="15"/>
  <c r="BW91" i="15"/>
  <c r="BW101" i="15"/>
  <c r="BW102" i="15"/>
  <c r="BW103" i="15"/>
  <c r="BW104" i="15"/>
  <c r="BW105" i="15"/>
  <c r="BW108" i="15"/>
  <c r="BW109" i="15"/>
  <c r="BW110" i="15"/>
  <c r="BW111" i="15"/>
  <c r="BW112" i="15"/>
  <c r="BW122" i="15"/>
  <c r="BW123" i="15"/>
  <c r="BW124" i="15"/>
  <c r="BW125" i="15"/>
  <c r="BW126" i="15"/>
  <c r="BW129" i="15"/>
  <c r="BW130" i="15"/>
  <c r="BW131" i="15"/>
  <c r="BW132" i="15"/>
  <c r="BW133" i="15"/>
  <c r="BW143" i="15"/>
  <c r="BW144" i="15"/>
  <c r="BW145" i="15"/>
  <c r="BW146" i="15"/>
  <c r="BW147" i="15"/>
  <c r="BW150" i="15"/>
  <c r="BW151" i="15"/>
  <c r="BW152" i="15"/>
  <c r="BW153" i="15"/>
  <c r="BW154" i="15"/>
  <c r="BW10" i="11"/>
  <c r="BW11" i="11"/>
  <c r="BW12" i="11"/>
  <c r="BW13" i="11"/>
  <c r="BW14" i="11"/>
  <c r="BW17" i="11"/>
  <c r="BW18" i="11"/>
  <c r="BW19" i="11"/>
  <c r="BW20" i="11"/>
  <c r="BW21" i="11"/>
  <c r="BW24" i="11"/>
  <c r="BW25" i="11"/>
  <c r="BW26" i="11"/>
  <c r="BW27" i="11"/>
  <c r="BW28" i="11"/>
  <c r="BW31" i="11"/>
  <c r="BW32" i="11"/>
  <c r="BW33" i="11"/>
  <c r="BW34" i="11"/>
  <c r="BW35" i="11"/>
  <c r="BW38" i="11"/>
  <c r="BW39" i="11"/>
  <c r="BW40" i="11"/>
  <c r="BW41" i="11"/>
  <c r="BW42" i="11"/>
  <c r="BW45" i="11"/>
  <c r="BW46" i="11"/>
  <c r="BW47" i="11"/>
  <c r="BW48" i="11"/>
  <c r="BW49" i="11"/>
  <c r="BW52" i="11"/>
  <c r="BW53" i="11"/>
  <c r="BW54" i="11"/>
  <c r="BW55" i="11"/>
  <c r="BW56" i="11"/>
  <c r="BW59" i="11"/>
  <c r="BW60" i="11"/>
  <c r="BW61" i="11"/>
  <c r="BW62" i="11"/>
  <c r="BW63" i="11"/>
  <c r="BW66" i="11"/>
  <c r="BW67" i="11"/>
  <c r="BW68" i="11"/>
  <c r="BW69" i="11"/>
  <c r="BW70" i="11"/>
  <c r="BW73" i="11"/>
  <c r="BW74" i="11"/>
  <c r="BW75" i="11"/>
  <c r="BW76" i="11"/>
  <c r="BW77" i="11"/>
  <c r="BW87" i="11"/>
  <c r="BW88" i="11"/>
  <c r="BW89" i="11"/>
  <c r="BW90" i="11"/>
  <c r="BW91" i="11"/>
  <c r="BW94" i="11"/>
  <c r="BW95" i="11"/>
  <c r="BW96" i="11"/>
  <c r="BW97" i="11"/>
  <c r="BW98" i="11"/>
  <c r="BW101" i="11"/>
  <c r="BW102" i="11"/>
  <c r="BW103" i="11"/>
  <c r="BW104" i="11"/>
  <c r="BW105" i="11"/>
  <c r="BW108" i="11"/>
  <c r="BW109" i="11"/>
  <c r="BW110" i="11"/>
  <c r="BW111" i="11"/>
  <c r="BW112" i="11"/>
  <c r="BW122" i="11"/>
  <c r="BW123" i="11"/>
  <c r="BW124" i="11"/>
  <c r="BW125" i="11"/>
  <c r="BW126" i="11"/>
  <c r="BW129" i="11"/>
  <c r="BW130" i="11"/>
  <c r="BW131" i="11"/>
  <c r="BW132" i="11"/>
  <c r="BW133" i="11"/>
  <c r="BW143" i="11"/>
  <c r="BW144" i="11"/>
  <c r="BW145" i="11"/>
  <c r="BW146" i="11"/>
  <c r="BW147" i="11"/>
  <c r="BW150" i="11"/>
  <c r="BW151" i="11"/>
  <c r="BW152" i="11"/>
  <c r="BW153" i="11"/>
  <c r="BW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BV10" i="13"/>
  <c r="BV11" i="13"/>
  <c r="BV12" i="13"/>
  <c r="BV13" i="13"/>
  <c r="BV14" i="13"/>
  <c r="BV17" i="13"/>
  <c r="BV18" i="13"/>
  <c r="BV19" i="13"/>
  <c r="BV20" i="13"/>
  <c r="BV21" i="13"/>
  <c r="BV24" i="13"/>
  <c r="BV25" i="13"/>
  <c r="BV26" i="13"/>
  <c r="BV27" i="13"/>
  <c r="BV28" i="13"/>
  <c r="BV31" i="13"/>
  <c r="BV32" i="13"/>
  <c r="BV33" i="13"/>
  <c r="BV34" i="13"/>
  <c r="BV35" i="13"/>
  <c r="BV38" i="13"/>
  <c r="BV39" i="13"/>
  <c r="BV40" i="13"/>
  <c r="BV41" i="13"/>
  <c r="BV42" i="13"/>
  <c r="BV45" i="13"/>
  <c r="BV46" i="13"/>
  <c r="BV47" i="13"/>
  <c r="BV48" i="13"/>
  <c r="BV49" i="13"/>
  <c r="BV52" i="13"/>
  <c r="BV53" i="13"/>
  <c r="BV54" i="13"/>
  <c r="BV55" i="13"/>
  <c r="BV56" i="13"/>
  <c r="BV59" i="13"/>
  <c r="BV60" i="13"/>
  <c r="BV61" i="13"/>
  <c r="BV62" i="13"/>
  <c r="BV63" i="13"/>
  <c r="BV66" i="13"/>
  <c r="BV67" i="13"/>
  <c r="BV68" i="13"/>
  <c r="BV69" i="13"/>
  <c r="BV70" i="13"/>
  <c r="BV73" i="13"/>
  <c r="BV74" i="13"/>
  <c r="BV75" i="13"/>
  <c r="BV76" i="13"/>
  <c r="BV77" i="13"/>
  <c r="BV87" i="13"/>
  <c r="BV88" i="13"/>
  <c r="BV89" i="13"/>
  <c r="BV90" i="13"/>
  <c r="BV91" i="13"/>
  <c r="BV94" i="13"/>
  <c r="BV95" i="13"/>
  <c r="BV96" i="13"/>
  <c r="BV97" i="13"/>
  <c r="BV98" i="13"/>
  <c r="BV101" i="13"/>
  <c r="BV102" i="13"/>
  <c r="BV103" i="13"/>
  <c r="BV104" i="13"/>
  <c r="BV105" i="13"/>
  <c r="BV108" i="13"/>
  <c r="BV109" i="13"/>
  <c r="BV110" i="13"/>
  <c r="BV111" i="13"/>
  <c r="BV112" i="13"/>
  <c r="BV122" i="13"/>
  <c r="BV123" i="13"/>
  <c r="BV124" i="13"/>
  <c r="BV125" i="13"/>
  <c r="BV126" i="13"/>
  <c r="BV129" i="13"/>
  <c r="BV130" i="13"/>
  <c r="BV131" i="13"/>
  <c r="BV132" i="13"/>
  <c r="BV133" i="13"/>
  <c r="BV143" i="13"/>
  <c r="BV144" i="13"/>
  <c r="BV145" i="13"/>
  <c r="BV146" i="13"/>
  <c r="BV147" i="13"/>
  <c r="BV150" i="13"/>
  <c r="BV151" i="13"/>
  <c r="BV152" i="13"/>
  <c r="BV153" i="13"/>
  <c r="BV154" i="13"/>
  <c r="BV10" i="14"/>
  <c r="BV11" i="14"/>
  <c r="BV12" i="14"/>
  <c r="BV13" i="14"/>
  <c r="BV14" i="14"/>
  <c r="BV17" i="14"/>
  <c r="BV18" i="14"/>
  <c r="BV19" i="14"/>
  <c r="BV20" i="14"/>
  <c r="BV21" i="14"/>
  <c r="BV24" i="14"/>
  <c r="BV25" i="14"/>
  <c r="BV26" i="14"/>
  <c r="BV27" i="14"/>
  <c r="BV28" i="14"/>
  <c r="BV31" i="14"/>
  <c r="BV32" i="14"/>
  <c r="BV33" i="14"/>
  <c r="BV34" i="14"/>
  <c r="BV35" i="14"/>
  <c r="BV38" i="14"/>
  <c r="BV39" i="14"/>
  <c r="BV40" i="14"/>
  <c r="BV41" i="14"/>
  <c r="BV42" i="14"/>
  <c r="BV45" i="14"/>
  <c r="BV46" i="14"/>
  <c r="BV47" i="14"/>
  <c r="BV48" i="14"/>
  <c r="BV49" i="14"/>
  <c r="BV52" i="14"/>
  <c r="BV53" i="14"/>
  <c r="BV54" i="14"/>
  <c r="BV55" i="14"/>
  <c r="BV56" i="14"/>
  <c r="BV59" i="14"/>
  <c r="BV60" i="14"/>
  <c r="BV61" i="14"/>
  <c r="BV62" i="14"/>
  <c r="BV63" i="14"/>
  <c r="BV66" i="14"/>
  <c r="BV67" i="14"/>
  <c r="BV68" i="14"/>
  <c r="BV69" i="14"/>
  <c r="BV70" i="14"/>
  <c r="BV73" i="14"/>
  <c r="BV74" i="14"/>
  <c r="BV75" i="14"/>
  <c r="BV76" i="14"/>
  <c r="BV77" i="14"/>
  <c r="BV80" i="14"/>
  <c r="BV81" i="14"/>
  <c r="BV82" i="14"/>
  <c r="BV83" i="14"/>
  <c r="BV84" i="14"/>
  <c r="BV87" i="14"/>
  <c r="BV88" i="14"/>
  <c r="BV89" i="14"/>
  <c r="BV90" i="14"/>
  <c r="BV91" i="14"/>
  <c r="BV101" i="14"/>
  <c r="BV102" i="14"/>
  <c r="BV103" i="14"/>
  <c r="BV104" i="14"/>
  <c r="BV105" i="14"/>
  <c r="BV108" i="14"/>
  <c r="BV109" i="14"/>
  <c r="BV110" i="14"/>
  <c r="BV111" i="14"/>
  <c r="BV112" i="14"/>
  <c r="BV122" i="14"/>
  <c r="BV123" i="14"/>
  <c r="BV124" i="14"/>
  <c r="BV125" i="14"/>
  <c r="BV126" i="14"/>
  <c r="BV129" i="14"/>
  <c r="BV130" i="14"/>
  <c r="BV131" i="14"/>
  <c r="BV132" i="14"/>
  <c r="BV133" i="14"/>
  <c r="BV143" i="14"/>
  <c r="BV144" i="14"/>
  <c r="BV145" i="14"/>
  <c r="BV146" i="14"/>
  <c r="BV147" i="14"/>
  <c r="BV150" i="14"/>
  <c r="BV151" i="14"/>
  <c r="BV152" i="14"/>
  <c r="BV153" i="14"/>
  <c r="BV154" i="14"/>
  <c r="BV10" i="15"/>
  <c r="BV11" i="15"/>
  <c r="BV12" i="15"/>
  <c r="BV13" i="15"/>
  <c r="BV14" i="15"/>
  <c r="BV17" i="15"/>
  <c r="BV18" i="15"/>
  <c r="BV19" i="15"/>
  <c r="BV20" i="15"/>
  <c r="BV21" i="15"/>
  <c r="BV24" i="15"/>
  <c r="BV25" i="15"/>
  <c r="BV26" i="15"/>
  <c r="BV27" i="15"/>
  <c r="BV28" i="15"/>
  <c r="BV31" i="15"/>
  <c r="BV32" i="15"/>
  <c r="BV33" i="15"/>
  <c r="BV34" i="15"/>
  <c r="BV35" i="15"/>
  <c r="BV38" i="15"/>
  <c r="BV39" i="15"/>
  <c r="BV40" i="15"/>
  <c r="BV41" i="15"/>
  <c r="BV42" i="15"/>
  <c r="BV45" i="15"/>
  <c r="BV46" i="15"/>
  <c r="BV47" i="15"/>
  <c r="BV48" i="15"/>
  <c r="BV49" i="15"/>
  <c r="BV52" i="15"/>
  <c r="BV53" i="15"/>
  <c r="BV54" i="15"/>
  <c r="BV55" i="15"/>
  <c r="BV56" i="15"/>
  <c r="BV59" i="15"/>
  <c r="BV60" i="15"/>
  <c r="BV61" i="15"/>
  <c r="BV62" i="15"/>
  <c r="BV63" i="15"/>
  <c r="BV66" i="15"/>
  <c r="BV67" i="15"/>
  <c r="BV68" i="15"/>
  <c r="BV69" i="15"/>
  <c r="BV70" i="15"/>
  <c r="BV73" i="15"/>
  <c r="BV74" i="15"/>
  <c r="BV75" i="15"/>
  <c r="BV76" i="15"/>
  <c r="BV77" i="15"/>
  <c r="BV80" i="15"/>
  <c r="BV81" i="15"/>
  <c r="BV82" i="15"/>
  <c r="BV83" i="15"/>
  <c r="BV84" i="15"/>
  <c r="BV87" i="15"/>
  <c r="BV88" i="15"/>
  <c r="BV89" i="15"/>
  <c r="BV90" i="15"/>
  <c r="BV91" i="15"/>
  <c r="BV101" i="15"/>
  <c r="BV102" i="15"/>
  <c r="BV103" i="15"/>
  <c r="BV104" i="15"/>
  <c r="BV105" i="15"/>
  <c r="BV108" i="15"/>
  <c r="BV109" i="15"/>
  <c r="BV110" i="15"/>
  <c r="BV111" i="15"/>
  <c r="BV112" i="15"/>
  <c r="BV122" i="15"/>
  <c r="BV123" i="15"/>
  <c r="BV124" i="15"/>
  <c r="BV125" i="15"/>
  <c r="BV126" i="15"/>
  <c r="BV129" i="15"/>
  <c r="BV130" i="15"/>
  <c r="BV131" i="15"/>
  <c r="BV132" i="15"/>
  <c r="BV133" i="15"/>
  <c r="BV143" i="15"/>
  <c r="BV144" i="15"/>
  <c r="BV145" i="15"/>
  <c r="BV146" i="15"/>
  <c r="BV147" i="15"/>
  <c r="BV150" i="15"/>
  <c r="BV151" i="15"/>
  <c r="BV152" i="15"/>
  <c r="BV153" i="15"/>
  <c r="BV154" i="15"/>
  <c r="BV10" i="11"/>
  <c r="BV11" i="11"/>
  <c r="BV12" i="11"/>
  <c r="BV13" i="11"/>
  <c r="BV14" i="11"/>
  <c r="BV17" i="11"/>
  <c r="BV18" i="11"/>
  <c r="BV19" i="11"/>
  <c r="BV20" i="11"/>
  <c r="BV21" i="11"/>
  <c r="BV24" i="11"/>
  <c r="BV25" i="11"/>
  <c r="BV26" i="11"/>
  <c r="BV27" i="11"/>
  <c r="BV28" i="11"/>
  <c r="BV31" i="11"/>
  <c r="BV32" i="11"/>
  <c r="BV33" i="11"/>
  <c r="BV34" i="11"/>
  <c r="BV35" i="11"/>
  <c r="BV38" i="11"/>
  <c r="BV39" i="11"/>
  <c r="BV40" i="11"/>
  <c r="BV41" i="11"/>
  <c r="BV42" i="11"/>
  <c r="BV45" i="11"/>
  <c r="BV46" i="11"/>
  <c r="BV47" i="11"/>
  <c r="BV48" i="11"/>
  <c r="BV49" i="11"/>
  <c r="BV52" i="11"/>
  <c r="BV53" i="11"/>
  <c r="BV54" i="11"/>
  <c r="BV55" i="11"/>
  <c r="BV56" i="11"/>
  <c r="BV59" i="11"/>
  <c r="BV60" i="11"/>
  <c r="BV61" i="11"/>
  <c r="BV62" i="11"/>
  <c r="BV63" i="11"/>
  <c r="BV66" i="11"/>
  <c r="BV67" i="11"/>
  <c r="BV68" i="11"/>
  <c r="BV69" i="11"/>
  <c r="BV70" i="11"/>
  <c r="BV73" i="11"/>
  <c r="BV74" i="11"/>
  <c r="BV75" i="11"/>
  <c r="BV76" i="11"/>
  <c r="BV77" i="11"/>
  <c r="BV87" i="11"/>
  <c r="BV88" i="11"/>
  <c r="BV89" i="11"/>
  <c r="BV90" i="11"/>
  <c r="BV91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9" i="11"/>
  <c r="BV130" i="11"/>
  <c r="BV131" i="11"/>
  <c r="BV132" i="11"/>
  <c r="BV133" i="11"/>
  <c r="BV143" i="11"/>
  <c r="BV144" i="11"/>
  <c r="BV145" i="11"/>
  <c r="BV146" i="11"/>
  <c r="BV147" i="11"/>
  <c r="BV150" i="11"/>
  <c r="BV151" i="11"/>
  <c r="BV152" i="11"/>
  <c r="BV153" i="11"/>
  <c r="BV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BU10" i="15"/>
  <c r="BU11" i="15"/>
  <c r="BU12" i="15"/>
  <c r="BU13" i="15"/>
  <c r="BU14" i="15"/>
  <c r="BU17" i="15"/>
  <c r="BU18" i="15"/>
  <c r="BU19" i="15"/>
  <c r="BU20" i="15"/>
  <c r="BU21" i="15"/>
  <c r="BU24" i="15"/>
  <c r="BU25" i="15"/>
  <c r="BU26" i="15"/>
  <c r="BU27" i="15"/>
  <c r="BU28" i="15"/>
  <c r="BU31" i="15"/>
  <c r="BU32" i="15"/>
  <c r="BU33" i="15"/>
  <c r="BU34" i="15"/>
  <c r="BU35" i="15"/>
  <c r="BU38" i="15"/>
  <c r="BU39" i="15"/>
  <c r="BU40" i="15"/>
  <c r="BU41" i="15"/>
  <c r="BU42" i="15"/>
  <c r="BU45" i="15"/>
  <c r="BU46" i="15"/>
  <c r="BU47" i="15"/>
  <c r="BU48" i="15"/>
  <c r="BU49" i="15"/>
  <c r="BU52" i="15"/>
  <c r="BU53" i="15"/>
  <c r="BU54" i="15"/>
  <c r="BU55" i="15"/>
  <c r="BU56" i="15"/>
  <c r="BU59" i="15"/>
  <c r="BU60" i="15"/>
  <c r="BU61" i="15"/>
  <c r="BU62" i="15"/>
  <c r="BU63" i="15"/>
  <c r="BU66" i="15"/>
  <c r="BU67" i="15"/>
  <c r="BU68" i="15"/>
  <c r="BU69" i="15"/>
  <c r="BU70" i="15"/>
  <c r="BU73" i="15"/>
  <c r="BU74" i="15"/>
  <c r="BU75" i="15"/>
  <c r="BU76" i="15"/>
  <c r="BU77" i="15"/>
  <c r="BU80" i="15"/>
  <c r="BU81" i="15"/>
  <c r="BU82" i="15"/>
  <c r="BU83" i="15"/>
  <c r="BU84" i="15"/>
  <c r="BU87" i="15"/>
  <c r="BU92" i="15" s="1"/>
  <c r="BU88" i="15"/>
  <c r="BU89" i="15"/>
  <c r="BU90" i="15"/>
  <c r="BU91" i="15"/>
  <c r="BU101" i="15"/>
  <c r="BU102" i="15"/>
  <c r="BU103" i="15"/>
  <c r="BU104" i="15"/>
  <c r="BU105" i="15"/>
  <c r="BU108" i="15"/>
  <c r="BU109" i="15"/>
  <c r="BU110" i="15"/>
  <c r="BU111" i="15"/>
  <c r="BU112" i="15"/>
  <c r="BU122" i="15"/>
  <c r="BU123" i="15"/>
  <c r="BU124" i="15"/>
  <c r="BU125" i="15"/>
  <c r="BU126" i="15"/>
  <c r="BU129" i="15"/>
  <c r="BU130" i="15"/>
  <c r="BU131" i="15"/>
  <c r="BU132" i="15"/>
  <c r="BU133" i="15"/>
  <c r="BU143" i="15"/>
  <c r="BU144" i="15"/>
  <c r="BU145" i="15"/>
  <c r="BU146" i="15"/>
  <c r="BU147" i="15"/>
  <c r="BU150" i="15"/>
  <c r="BU151" i="15"/>
  <c r="BU152" i="15"/>
  <c r="BU153" i="15"/>
  <c r="BU154" i="15"/>
  <c r="BU10" i="14"/>
  <c r="BU11" i="14"/>
  <c r="BU12" i="14"/>
  <c r="BU13" i="14"/>
  <c r="BU14" i="14"/>
  <c r="BU17" i="14"/>
  <c r="BU18" i="14"/>
  <c r="BU19" i="14"/>
  <c r="BU20" i="14"/>
  <c r="BU21" i="14"/>
  <c r="BU24" i="14"/>
  <c r="BU25" i="14"/>
  <c r="BU26" i="14"/>
  <c r="BU27" i="14"/>
  <c r="BU28" i="14"/>
  <c r="BU31" i="14"/>
  <c r="BU32" i="14"/>
  <c r="BU33" i="14"/>
  <c r="BU34" i="14"/>
  <c r="BU35" i="14"/>
  <c r="BU38" i="14"/>
  <c r="BU39" i="14"/>
  <c r="BU40" i="14"/>
  <c r="BU41" i="14"/>
  <c r="BU42" i="14"/>
  <c r="BU45" i="14"/>
  <c r="BU46" i="14"/>
  <c r="BU47" i="14"/>
  <c r="BU48" i="14"/>
  <c r="BU49" i="14"/>
  <c r="BU52" i="14"/>
  <c r="BU53" i="14"/>
  <c r="BU54" i="14"/>
  <c r="BU55" i="14"/>
  <c r="BU56" i="14"/>
  <c r="BU59" i="14"/>
  <c r="BU60" i="14"/>
  <c r="BU61" i="14"/>
  <c r="BU62" i="14"/>
  <c r="BU63" i="14"/>
  <c r="BU66" i="14"/>
  <c r="BU67" i="14"/>
  <c r="BU68" i="14"/>
  <c r="BU69" i="14"/>
  <c r="BU70" i="14"/>
  <c r="BU73" i="14"/>
  <c r="BU74" i="14"/>
  <c r="BU75" i="14"/>
  <c r="BU76" i="14"/>
  <c r="BU77" i="14"/>
  <c r="BU80" i="14"/>
  <c r="BU81" i="14"/>
  <c r="BU82" i="14"/>
  <c r="BU83" i="14"/>
  <c r="BU84" i="14"/>
  <c r="BU87" i="14"/>
  <c r="BU88" i="14"/>
  <c r="BU89" i="14"/>
  <c r="BU90" i="14"/>
  <c r="BU91" i="14"/>
  <c r="BU101" i="14"/>
  <c r="BU102" i="14"/>
  <c r="BU103" i="14"/>
  <c r="BU104" i="14"/>
  <c r="BU105" i="14"/>
  <c r="BU108" i="14"/>
  <c r="BU109" i="14"/>
  <c r="BU110" i="14"/>
  <c r="BU111" i="14"/>
  <c r="BU112" i="14"/>
  <c r="BU122" i="14"/>
  <c r="BU123" i="14"/>
  <c r="BU124" i="14"/>
  <c r="BU125" i="14"/>
  <c r="BU126" i="14"/>
  <c r="BU129" i="14"/>
  <c r="BU130" i="14"/>
  <c r="BU131" i="14"/>
  <c r="BU132" i="14"/>
  <c r="BU133" i="14"/>
  <c r="BU143" i="14"/>
  <c r="BU144" i="14"/>
  <c r="BU145" i="14"/>
  <c r="BU146" i="14"/>
  <c r="BU147" i="14"/>
  <c r="BU150" i="14"/>
  <c r="BU151" i="14"/>
  <c r="BU152" i="14"/>
  <c r="BU153" i="14"/>
  <c r="BU154" i="14"/>
  <c r="BU10" i="13"/>
  <c r="BU11" i="13"/>
  <c r="BU12" i="13"/>
  <c r="BU13" i="13"/>
  <c r="BU14" i="13"/>
  <c r="BU17" i="13"/>
  <c r="BU18" i="13"/>
  <c r="BU19" i="13"/>
  <c r="BU20" i="13"/>
  <c r="BU21" i="13"/>
  <c r="BU24" i="13"/>
  <c r="BU25" i="13"/>
  <c r="BU26" i="13"/>
  <c r="BU27" i="13"/>
  <c r="BU28" i="13"/>
  <c r="BU31" i="13"/>
  <c r="BU32" i="13"/>
  <c r="BU33" i="13"/>
  <c r="BU34" i="13"/>
  <c r="BU35" i="13"/>
  <c r="BU38" i="13"/>
  <c r="BU39" i="13"/>
  <c r="BU40" i="13"/>
  <c r="BU41" i="13"/>
  <c r="BU42" i="13"/>
  <c r="BU45" i="13"/>
  <c r="BU46" i="13"/>
  <c r="BU47" i="13"/>
  <c r="BU48" i="13"/>
  <c r="BU49" i="13"/>
  <c r="BU52" i="13"/>
  <c r="BU53" i="13"/>
  <c r="BU54" i="13"/>
  <c r="BU55" i="13"/>
  <c r="BU56" i="13"/>
  <c r="BU59" i="13"/>
  <c r="BU60" i="13"/>
  <c r="BU61" i="13"/>
  <c r="BU62" i="13"/>
  <c r="BU63" i="13"/>
  <c r="BU66" i="13"/>
  <c r="BU67" i="13"/>
  <c r="BU68" i="13"/>
  <c r="BU69" i="13"/>
  <c r="BU70" i="13"/>
  <c r="BU73" i="13"/>
  <c r="BU74" i="13"/>
  <c r="BU75" i="13"/>
  <c r="BU76" i="13"/>
  <c r="BU77" i="13"/>
  <c r="BU87" i="13"/>
  <c r="BU88" i="13"/>
  <c r="BU89" i="13"/>
  <c r="BU90" i="13"/>
  <c r="BU91" i="13"/>
  <c r="BU94" i="13"/>
  <c r="BU95" i="13"/>
  <c r="BU96" i="13"/>
  <c r="BU97" i="13"/>
  <c r="BU98" i="13"/>
  <c r="BU101" i="13"/>
  <c r="BU102" i="13"/>
  <c r="BU103" i="13"/>
  <c r="BU104" i="13"/>
  <c r="BU105" i="13"/>
  <c r="BU108" i="13"/>
  <c r="BU109" i="13"/>
  <c r="BU110" i="13"/>
  <c r="BU111" i="13"/>
  <c r="BU112" i="13"/>
  <c r="BU122" i="13"/>
  <c r="BU123" i="13"/>
  <c r="BU124" i="13"/>
  <c r="BU125" i="13"/>
  <c r="BU126" i="13"/>
  <c r="BU129" i="13"/>
  <c r="BU130" i="13"/>
  <c r="BU131" i="13"/>
  <c r="BU132" i="13"/>
  <c r="BU133" i="13"/>
  <c r="BU143" i="13"/>
  <c r="BU144" i="13"/>
  <c r="BU145" i="13"/>
  <c r="BU146" i="13"/>
  <c r="BU147" i="13"/>
  <c r="BU150" i="13"/>
  <c r="BU151" i="13"/>
  <c r="BU152" i="13"/>
  <c r="BU153" i="13"/>
  <c r="BU154" i="13"/>
  <c r="AN157" i="13"/>
  <c r="AN158" i="13"/>
  <c r="AN159" i="13"/>
  <c r="AN160" i="13"/>
  <c r="AN161" i="13"/>
  <c r="AN162" i="13"/>
  <c r="BU10" i="11"/>
  <c r="BU11" i="11"/>
  <c r="BU12" i="11"/>
  <c r="BU13" i="11"/>
  <c r="BU14" i="11"/>
  <c r="BU17" i="11"/>
  <c r="BU18" i="11"/>
  <c r="BU19" i="11"/>
  <c r="BU20" i="11"/>
  <c r="BU21" i="11"/>
  <c r="BU24" i="11"/>
  <c r="BU25" i="11"/>
  <c r="BU26" i="11"/>
  <c r="BU27" i="11"/>
  <c r="BU28" i="11"/>
  <c r="BU31" i="11"/>
  <c r="BU32" i="11"/>
  <c r="BU33" i="11"/>
  <c r="BU34" i="11"/>
  <c r="BU35" i="11"/>
  <c r="BU38" i="11"/>
  <c r="BU39" i="11"/>
  <c r="BU40" i="11"/>
  <c r="BU41" i="11"/>
  <c r="BU42" i="11"/>
  <c r="BU45" i="11"/>
  <c r="BU46" i="11"/>
  <c r="BU47" i="11"/>
  <c r="BU48" i="11"/>
  <c r="BU49" i="11"/>
  <c r="BU52" i="11"/>
  <c r="BU53" i="11"/>
  <c r="BU54" i="11"/>
  <c r="BU55" i="11"/>
  <c r="BU56" i="11"/>
  <c r="BU59" i="11"/>
  <c r="BU60" i="11"/>
  <c r="BU61" i="11"/>
  <c r="BU62" i="11"/>
  <c r="BU63" i="11"/>
  <c r="BU66" i="11"/>
  <c r="BU67" i="11"/>
  <c r="BU68" i="11"/>
  <c r="BU69" i="11"/>
  <c r="BU70" i="11"/>
  <c r="BU73" i="11"/>
  <c r="BU74" i="11"/>
  <c r="BU75" i="11"/>
  <c r="BU76" i="11"/>
  <c r="BU77" i="11"/>
  <c r="BU87" i="11"/>
  <c r="BU88" i="11"/>
  <c r="BU89" i="11"/>
  <c r="BU90" i="11"/>
  <c r="BU91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9" i="11"/>
  <c r="BU130" i="11"/>
  <c r="BU131" i="11"/>
  <c r="BU132" i="11"/>
  <c r="BU133" i="11"/>
  <c r="BU143" i="11"/>
  <c r="BU144" i="11"/>
  <c r="BU145" i="11"/>
  <c r="BU146" i="11"/>
  <c r="BU147" i="11"/>
  <c r="BU150" i="11"/>
  <c r="BU151" i="11"/>
  <c r="BU152" i="11"/>
  <c r="BU153" i="11"/>
  <c r="BU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BT10" i="13"/>
  <c r="BT11" i="13"/>
  <c r="BT12" i="13"/>
  <c r="BT13" i="13"/>
  <c r="BT14" i="13"/>
  <c r="BT17" i="13"/>
  <c r="BT18" i="13"/>
  <c r="BT19" i="13"/>
  <c r="BT20" i="13"/>
  <c r="BT21" i="13"/>
  <c r="BT24" i="13"/>
  <c r="BT25" i="13"/>
  <c r="BT26" i="13"/>
  <c r="BT27" i="13"/>
  <c r="BT28" i="13"/>
  <c r="BT31" i="13"/>
  <c r="BT32" i="13"/>
  <c r="BT33" i="13"/>
  <c r="BT34" i="13"/>
  <c r="BT35" i="13"/>
  <c r="BT38" i="13"/>
  <c r="BT39" i="13"/>
  <c r="BT40" i="13"/>
  <c r="BT41" i="13"/>
  <c r="BT42" i="13"/>
  <c r="BT45" i="13"/>
  <c r="BT46" i="13"/>
  <c r="BT47" i="13"/>
  <c r="BT48" i="13"/>
  <c r="BT49" i="13"/>
  <c r="BT52" i="13"/>
  <c r="BT53" i="13"/>
  <c r="BT54" i="13"/>
  <c r="BT55" i="13"/>
  <c r="BT56" i="13"/>
  <c r="BT59" i="13"/>
  <c r="BT60" i="13"/>
  <c r="BT61" i="13"/>
  <c r="BT62" i="13"/>
  <c r="BT63" i="13"/>
  <c r="BT66" i="13"/>
  <c r="BT67" i="13"/>
  <c r="BT68" i="13"/>
  <c r="BT69" i="13"/>
  <c r="BT70" i="13"/>
  <c r="BT73" i="13"/>
  <c r="BT74" i="13"/>
  <c r="BT75" i="13"/>
  <c r="BT76" i="13"/>
  <c r="BT77" i="13"/>
  <c r="BT87" i="13"/>
  <c r="BT88" i="13"/>
  <c r="BT89" i="13"/>
  <c r="BT90" i="13"/>
  <c r="BT91" i="13"/>
  <c r="BT94" i="13"/>
  <c r="BT95" i="13"/>
  <c r="BT96" i="13"/>
  <c r="BT97" i="13"/>
  <c r="BT98" i="13"/>
  <c r="BT101" i="13"/>
  <c r="BT102" i="13"/>
  <c r="BT103" i="13"/>
  <c r="BT104" i="13"/>
  <c r="BT105" i="13"/>
  <c r="BT108" i="13"/>
  <c r="BT109" i="13"/>
  <c r="BT110" i="13"/>
  <c r="BT111" i="13"/>
  <c r="BT112" i="13"/>
  <c r="BT122" i="13"/>
  <c r="BT123" i="13"/>
  <c r="BT124" i="13"/>
  <c r="BT125" i="13"/>
  <c r="BT126" i="13"/>
  <c r="BT129" i="13"/>
  <c r="BT130" i="13"/>
  <c r="BT131" i="13"/>
  <c r="BT132" i="13"/>
  <c r="BT133" i="13"/>
  <c r="BT143" i="13"/>
  <c r="BT144" i="13"/>
  <c r="BT145" i="13"/>
  <c r="BT146" i="13"/>
  <c r="BT147" i="13"/>
  <c r="BT150" i="13"/>
  <c r="BT151" i="13"/>
  <c r="BT152" i="13"/>
  <c r="BT153" i="13"/>
  <c r="BT154" i="13"/>
  <c r="BT10" i="14"/>
  <c r="BT11" i="14"/>
  <c r="BT12" i="14"/>
  <c r="BT13" i="14"/>
  <c r="BT14" i="14"/>
  <c r="BT17" i="14"/>
  <c r="BT18" i="14"/>
  <c r="BT19" i="14"/>
  <c r="BT20" i="14"/>
  <c r="BT21" i="14"/>
  <c r="BT24" i="14"/>
  <c r="BT25" i="14"/>
  <c r="BT26" i="14"/>
  <c r="BT27" i="14"/>
  <c r="BT28" i="14"/>
  <c r="BT31" i="14"/>
  <c r="BT32" i="14"/>
  <c r="BT33" i="14"/>
  <c r="BT34" i="14"/>
  <c r="BT35" i="14"/>
  <c r="BT38" i="14"/>
  <c r="BT39" i="14"/>
  <c r="BT40" i="14"/>
  <c r="BT41" i="14"/>
  <c r="BT42" i="14"/>
  <c r="BT45" i="14"/>
  <c r="BT46" i="14"/>
  <c r="BT47" i="14"/>
  <c r="BT48" i="14"/>
  <c r="BT49" i="14"/>
  <c r="BT52" i="14"/>
  <c r="BT53" i="14"/>
  <c r="BT54" i="14"/>
  <c r="BT55" i="14"/>
  <c r="BT56" i="14"/>
  <c r="BT59" i="14"/>
  <c r="BT60" i="14"/>
  <c r="BT61" i="14"/>
  <c r="BT62" i="14"/>
  <c r="BT63" i="14"/>
  <c r="BT66" i="14"/>
  <c r="BT67" i="14"/>
  <c r="BT68" i="14"/>
  <c r="BT69" i="14"/>
  <c r="BT70" i="14"/>
  <c r="BT73" i="14"/>
  <c r="BT74" i="14"/>
  <c r="BT75" i="14"/>
  <c r="BT76" i="14"/>
  <c r="BT77" i="14"/>
  <c r="BT80" i="14"/>
  <c r="BT81" i="14"/>
  <c r="BT82" i="14"/>
  <c r="BT83" i="14"/>
  <c r="BT84" i="14"/>
  <c r="BT87" i="14"/>
  <c r="BT88" i="14"/>
  <c r="BT89" i="14"/>
  <c r="BT90" i="14"/>
  <c r="BT91" i="14"/>
  <c r="BT101" i="14"/>
  <c r="BT102" i="14"/>
  <c r="BT103" i="14"/>
  <c r="BT104" i="14"/>
  <c r="BT105" i="14"/>
  <c r="BT108" i="14"/>
  <c r="BT109" i="14"/>
  <c r="BT110" i="14"/>
  <c r="BT111" i="14"/>
  <c r="BT112" i="14"/>
  <c r="BT122" i="14"/>
  <c r="BT123" i="14"/>
  <c r="BT124" i="14"/>
  <c r="BT125" i="14"/>
  <c r="BT126" i="14"/>
  <c r="BT129" i="14"/>
  <c r="BT130" i="14"/>
  <c r="BT131" i="14"/>
  <c r="BT132" i="14"/>
  <c r="BT133" i="14"/>
  <c r="BT143" i="14"/>
  <c r="BT144" i="14"/>
  <c r="BT145" i="14"/>
  <c r="BT146" i="14"/>
  <c r="BT147" i="14"/>
  <c r="BT150" i="14"/>
  <c r="BT151" i="14"/>
  <c r="BT152" i="14"/>
  <c r="BT153" i="14"/>
  <c r="BT154" i="14"/>
  <c r="BT10" i="15"/>
  <c r="BT11" i="15"/>
  <c r="BT12" i="15"/>
  <c r="BT13" i="15"/>
  <c r="BT14" i="15"/>
  <c r="BT17" i="15"/>
  <c r="BT18" i="15"/>
  <c r="BT19" i="15"/>
  <c r="BT20" i="15"/>
  <c r="BT21" i="15"/>
  <c r="BT24" i="15"/>
  <c r="BT25" i="15"/>
  <c r="BT26" i="15"/>
  <c r="BT27" i="15"/>
  <c r="BT28" i="15"/>
  <c r="BT31" i="15"/>
  <c r="BT32" i="15"/>
  <c r="BT33" i="15"/>
  <c r="BT34" i="15"/>
  <c r="BT35" i="15"/>
  <c r="BT38" i="15"/>
  <c r="BT39" i="15"/>
  <c r="BT40" i="15"/>
  <c r="BT41" i="15"/>
  <c r="BT42" i="15"/>
  <c r="BT45" i="15"/>
  <c r="BT46" i="15"/>
  <c r="BT47" i="15"/>
  <c r="BT48" i="15"/>
  <c r="BT49" i="15"/>
  <c r="BT52" i="15"/>
  <c r="BT53" i="15"/>
  <c r="BT54" i="15"/>
  <c r="BT55" i="15"/>
  <c r="BT56" i="15"/>
  <c r="BT59" i="15"/>
  <c r="BT60" i="15"/>
  <c r="BT61" i="15"/>
  <c r="BT62" i="15"/>
  <c r="BT63" i="15"/>
  <c r="BT66" i="15"/>
  <c r="BT67" i="15"/>
  <c r="BT68" i="15"/>
  <c r="BT69" i="15"/>
  <c r="BT70" i="15"/>
  <c r="BT73" i="15"/>
  <c r="BT74" i="15"/>
  <c r="BT75" i="15"/>
  <c r="BT76" i="15"/>
  <c r="BT77" i="15"/>
  <c r="BT80" i="15"/>
  <c r="BT81" i="15"/>
  <c r="BT82" i="15"/>
  <c r="BT83" i="15"/>
  <c r="BT84" i="15"/>
  <c r="BT87" i="15"/>
  <c r="BT88" i="15"/>
  <c r="BT89" i="15"/>
  <c r="BT90" i="15"/>
  <c r="BT91" i="15"/>
  <c r="BT101" i="15"/>
  <c r="BT102" i="15"/>
  <c r="BT103" i="15"/>
  <c r="BT104" i="15"/>
  <c r="BT105" i="15"/>
  <c r="BT108" i="15"/>
  <c r="BT109" i="15"/>
  <c r="BT110" i="15"/>
  <c r="BT111" i="15"/>
  <c r="BT112" i="15"/>
  <c r="BT122" i="15"/>
  <c r="BT123" i="15"/>
  <c r="BT124" i="15"/>
  <c r="BT125" i="15"/>
  <c r="BT126" i="15"/>
  <c r="BT129" i="15"/>
  <c r="BT130" i="15"/>
  <c r="BT131" i="15"/>
  <c r="BT132" i="15"/>
  <c r="BT133" i="15"/>
  <c r="BT143" i="15"/>
  <c r="BT144" i="15"/>
  <c r="BT145" i="15"/>
  <c r="BT146" i="15"/>
  <c r="BT147" i="15"/>
  <c r="BT150" i="15"/>
  <c r="BT151" i="15"/>
  <c r="BT152" i="15"/>
  <c r="BT153" i="15"/>
  <c r="BT154" i="15"/>
  <c r="BT10" i="11"/>
  <c r="BT11" i="11"/>
  <c r="BT12" i="11"/>
  <c r="BT13" i="11"/>
  <c r="BT14" i="11"/>
  <c r="BT17" i="11"/>
  <c r="BT18" i="11"/>
  <c r="BT19" i="11"/>
  <c r="BT20" i="11"/>
  <c r="BT21" i="11"/>
  <c r="BT24" i="11"/>
  <c r="BT25" i="11"/>
  <c r="BT26" i="11"/>
  <c r="BT27" i="11"/>
  <c r="BT28" i="11"/>
  <c r="BT31" i="11"/>
  <c r="BT32" i="11"/>
  <c r="BT33" i="11"/>
  <c r="BT34" i="11"/>
  <c r="BT35" i="11"/>
  <c r="BT38" i="11"/>
  <c r="BT39" i="11"/>
  <c r="BT40" i="11"/>
  <c r="BT41" i="11"/>
  <c r="BT42" i="11"/>
  <c r="BT45" i="11"/>
  <c r="BT46" i="11"/>
  <c r="BT47" i="11"/>
  <c r="BT48" i="11"/>
  <c r="BT49" i="11"/>
  <c r="BT52" i="11"/>
  <c r="BT53" i="11"/>
  <c r="BT54" i="11"/>
  <c r="BT55" i="11"/>
  <c r="BT56" i="11"/>
  <c r="BT59" i="11"/>
  <c r="BT60" i="11"/>
  <c r="BT61" i="11"/>
  <c r="BT62" i="11"/>
  <c r="BT63" i="11"/>
  <c r="BT66" i="11"/>
  <c r="BT67" i="11"/>
  <c r="BT68" i="11"/>
  <c r="BT69" i="11"/>
  <c r="BT70" i="11"/>
  <c r="BT73" i="11"/>
  <c r="BT74" i="11"/>
  <c r="BT75" i="11"/>
  <c r="BT76" i="11"/>
  <c r="BT77" i="11"/>
  <c r="BT87" i="11"/>
  <c r="BT88" i="11"/>
  <c r="BT89" i="11"/>
  <c r="BT90" i="11"/>
  <c r="BT91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9" i="11"/>
  <c r="BT130" i="11"/>
  <c r="BT131" i="11"/>
  <c r="BT132" i="11"/>
  <c r="BT133" i="11"/>
  <c r="BT143" i="11"/>
  <c r="BT144" i="11"/>
  <c r="BT145" i="11"/>
  <c r="BT146" i="11"/>
  <c r="BT147" i="11"/>
  <c r="BT150" i="11"/>
  <c r="BT151" i="11"/>
  <c r="BT152" i="11"/>
  <c r="BT153" i="11"/>
  <c r="BT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G189" i="21"/>
  <c r="G190" i="21"/>
  <c r="G191" i="21"/>
  <c r="G192" i="21"/>
  <c r="F189" i="21"/>
  <c r="F190" i="21"/>
  <c r="F191" i="21"/>
  <c r="F192" i="21"/>
  <c r="AL80" i="13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AL82" i="13"/>
  <c r="AL83" i="13"/>
  <c r="AL84" i="13"/>
  <c r="AL92" i="13"/>
  <c r="AL80" i="11"/>
  <c r="AL81" i="11"/>
  <c r="AL82" i="11"/>
  <c r="AL83" i="11"/>
  <c r="AL84" i="11"/>
  <c r="AK80" i="1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AL158" i="13"/>
  <c r="AL159" i="13"/>
  <c r="AL160" i="13"/>
  <c r="AL161" i="13"/>
  <c r="AL162" i="13"/>
  <c r="AL157" i="11"/>
  <c r="AL158" i="11"/>
  <c r="AL159" i="11"/>
  <c r="AL160" i="11"/>
  <c r="AL161" i="11"/>
  <c r="F172" i="18"/>
  <c r="G172" i="18"/>
  <c r="F173" i="18"/>
  <c r="G173" i="18"/>
  <c r="AL157" i="15"/>
  <c r="AL158" i="15"/>
  <c r="AL159" i="15"/>
  <c r="AL160" i="15"/>
  <c r="AL161" i="15"/>
  <c r="AL162" i="15"/>
  <c r="AL157" i="14"/>
  <c r="AL158" i="14"/>
  <c r="AL159" i="14"/>
  <c r="AL160" i="14"/>
  <c r="AL161" i="14"/>
  <c r="AL162" i="14"/>
  <c r="BS10" i="13"/>
  <c r="AK80" i="13"/>
  <c r="AK81" i="13"/>
  <c r="AK82" i="13"/>
  <c r="AK83" i="13"/>
  <c r="AK84" i="13"/>
  <c r="AK81" i="11"/>
  <c r="AK82" i="11"/>
  <c r="AK83" i="11"/>
  <c r="AK84" i="11"/>
  <c r="AJ80" i="1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BS154" i="11"/>
  <c r="BS153" i="11"/>
  <c r="BS152" i="11"/>
  <c r="BS151" i="11"/>
  <c r="BS150" i="11"/>
  <c r="BS147" i="11"/>
  <c r="BS146" i="11"/>
  <c r="BS145" i="11"/>
  <c r="BS144" i="11"/>
  <c r="BS143" i="11"/>
  <c r="BS133" i="11"/>
  <c r="BS132" i="11"/>
  <c r="BS131" i="11"/>
  <c r="BS130" i="11"/>
  <c r="BS129" i="11"/>
  <c r="BS126" i="11"/>
  <c r="BS125" i="11"/>
  <c r="BS124" i="11"/>
  <c r="BS123" i="11"/>
  <c r="BS122" i="11"/>
  <c r="BS112" i="11"/>
  <c r="BS111" i="11"/>
  <c r="BS110" i="11"/>
  <c r="BS109" i="11"/>
  <c r="BS108" i="11"/>
  <c r="BS105" i="11"/>
  <c r="BS104" i="11"/>
  <c r="BS103" i="11"/>
  <c r="BS102" i="11"/>
  <c r="BS101" i="11"/>
  <c r="BS98" i="11"/>
  <c r="BS97" i="11"/>
  <c r="BS96" i="11"/>
  <c r="BS95" i="11"/>
  <c r="BS94" i="11"/>
  <c r="BS91" i="11"/>
  <c r="BS90" i="11"/>
  <c r="BS89" i="11"/>
  <c r="BS88" i="11"/>
  <c r="BS87" i="11"/>
  <c r="BS77" i="11"/>
  <c r="BS76" i="11"/>
  <c r="BS75" i="11"/>
  <c r="BS74" i="11"/>
  <c r="BS73" i="11"/>
  <c r="BS70" i="11"/>
  <c r="BS69" i="11"/>
  <c r="BS68" i="11"/>
  <c r="BS67" i="11"/>
  <c r="BS66" i="11"/>
  <c r="BS63" i="11"/>
  <c r="BS62" i="11"/>
  <c r="BS61" i="11"/>
  <c r="BS60" i="11"/>
  <c r="BS59" i="11"/>
  <c r="BS56" i="11"/>
  <c r="BS55" i="11"/>
  <c r="BS54" i="11"/>
  <c r="BS53" i="11"/>
  <c r="BS52" i="11"/>
  <c r="BS49" i="11"/>
  <c r="BS48" i="11"/>
  <c r="BS47" i="11"/>
  <c r="BS46" i="11"/>
  <c r="BS45" i="11"/>
  <c r="BS42" i="11"/>
  <c r="BS41" i="11"/>
  <c r="BS40" i="11"/>
  <c r="BS39" i="11"/>
  <c r="BS38" i="11"/>
  <c r="BS35" i="11"/>
  <c r="BS34" i="11"/>
  <c r="BS33" i="11"/>
  <c r="BS32" i="11"/>
  <c r="BS31" i="11"/>
  <c r="BS28" i="11"/>
  <c r="BS27" i="11"/>
  <c r="BS26" i="11"/>
  <c r="BS25" i="11"/>
  <c r="BS24" i="11"/>
  <c r="BS21" i="11"/>
  <c r="BS20" i="11"/>
  <c r="BS19" i="11"/>
  <c r="BS18" i="11"/>
  <c r="BS17" i="11"/>
  <c r="BS14" i="11"/>
  <c r="BS13" i="11"/>
  <c r="BS12" i="11"/>
  <c r="BS11" i="11"/>
  <c r="BS10" i="11"/>
  <c r="BS154" i="13"/>
  <c r="BS153" i="13"/>
  <c r="BS152" i="13"/>
  <c r="BS151" i="13"/>
  <c r="BS150" i="13"/>
  <c r="BS147" i="13"/>
  <c r="BS146" i="13"/>
  <c r="BS145" i="13"/>
  <c r="BS144" i="13"/>
  <c r="BS143" i="13"/>
  <c r="BS133" i="13"/>
  <c r="BS132" i="13"/>
  <c r="BS131" i="13"/>
  <c r="BS130" i="13"/>
  <c r="BS129" i="13"/>
  <c r="BS126" i="13"/>
  <c r="BS125" i="13"/>
  <c r="BS124" i="13"/>
  <c r="BS123" i="13"/>
  <c r="BS122" i="13"/>
  <c r="BS112" i="13"/>
  <c r="BS111" i="13"/>
  <c r="BS110" i="13"/>
  <c r="BS109" i="13"/>
  <c r="BS108" i="13"/>
  <c r="BS105" i="13"/>
  <c r="BS104" i="13"/>
  <c r="BS103" i="13"/>
  <c r="BS102" i="13"/>
  <c r="BS101" i="13"/>
  <c r="BS98" i="13"/>
  <c r="BS97" i="13"/>
  <c r="BS96" i="13"/>
  <c r="BS95" i="13"/>
  <c r="BS94" i="13"/>
  <c r="BS91" i="13"/>
  <c r="BS90" i="13"/>
  <c r="BS89" i="13"/>
  <c r="BS88" i="13"/>
  <c r="BS87" i="13"/>
  <c r="BS77" i="13"/>
  <c r="BS76" i="13"/>
  <c r="BS75" i="13"/>
  <c r="BS74" i="13"/>
  <c r="BS73" i="13"/>
  <c r="BS70" i="13"/>
  <c r="BS69" i="13"/>
  <c r="BS68" i="13"/>
  <c r="BS67" i="13"/>
  <c r="BS66" i="13"/>
  <c r="BS63" i="13"/>
  <c r="BS62" i="13"/>
  <c r="BS61" i="13"/>
  <c r="BS60" i="13"/>
  <c r="BS59" i="13"/>
  <c r="BS56" i="13"/>
  <c r="BS55" i="13"/>
  <c r="BS54" i="13"/>
  <c r="BS53" i="13"/>
  <c r="BS52" i="13"/>
  <c r="BS49" i="13"/>
  <c r="BS48" i="13"/>
  <c r="BS47" i="13"/>
  <c r="BS46" i="13"/>
  <c r="BS45" i="13"/>
  <c r="BS42" i="13"/>
  <c r="BS41" i="13"/>
  <c r="BS40" i="13"/>
  <c r="BS39" i="13"/>
  <c r="BS38" i="13"/>
  <c r="BS35" i="13"/>
  <c r="BS34" i="13"/>
  <c r="BS33" i="13"/>
  <c r="BS32" i="13"/>
  <c r="BS31" i="13"/>
  <c r="BS28" i="13"/>
  <c r="BS27" i="13"/>
  <c r="BS26" i="13"/>
  <c r="BS25" i="13"/>
  <c r="BS24" i="13"/>
  <c r="BS21" i="13"/>
  <c r="BS20" i="13"/>
  <c r="BS19" i="13"/>
  <c r="BS18" i="13"/>
  <c r="BS17" i="13"/>
  <c r="BS14" i="13"/>
  <c r="BS13" i="13"/>
  <c r="BS12" i="13"/>
  <c r="BS11" i="13"/>
  <c r="BS154" i="14"/>
  <c r="BS153" i="14"/>
  <c r="BS152" i="14"/>
  <c r="BS151" i="14"/>
  <c r="BS150" i="14"/>
  <c r="BS147" i="14"/>
  <c r="BS146" i="14"/>
  <c r="BS145" i="14"/>
  <c r="BS144" i="14"/>
  <c r="BS143" i="14"/>
  <c r="BS133" i="14"/>
  <c r="BS132" i="14"/>
  <c r="BS131" i="14"/>
  <c r="BS130" i="14"/>
  <c r="BS129" i="14"/>
  <c r="BS126" i="14"/>
  <c r="BS125" i="14"/>
  <c r="BS124" i="14"/>
  <c r="BS123" i="14"/>
  <c r="BS122" i="14"/>
  <c r="BS112" i="14"/>
  <c r="BS111" i="14"/>
  <c r="BS110" i="14"/>
  <c r="BS109" i="14"/>
  <c r="BS108" i="14"/>
  <c r="BS105" i="14"/>
  <c r="BS104" i="14"/>
  <c r="BS103" i="14"/>
  <c r="BS102" i="14"/>
  <c r="BS101" i="14"/>
  <c r="BS91" i="14"/>
  <c r="BS90" i="14"/>
  <c r="BS89" i="14"/>
  <c r="BS88" i="14"/>
  <c r="BS87" i="14"/>
  <c r="BS84" i="14"/>
  <c r="BS83" i="14"/>
  <c r="BS82" i="14"/>
  <c r="BS81" i="14"/>
  <c r="BS80" i="14"/>
  <c r="BS77" i="14"/>
  <c r="BS76" i="14"/>
  <c r="BS75" i="14"/>
  <c r="BS74" i="14"/>
  <c r="BS73" i="14"/>
  <c r="BS70" i="14"/>
  <c r="BS69" i="14"/>
  <c r="BS68" i="14"/>
  <c r="BS67" i="14"/>
  <c r="BS66" i="14"/>
  <c r="BS63" i="14"/>
  <c r="BS62" i="14"/>
  <c r="BS61" i="14"/>
  <c r="BS60" i="14"/>
  <c r="BS59" i="14"/>
  <c r="BS56" i="14"/>
  <c r="BS55" i="14"/>
  <c r="BS54" i="14"/>
  <c r="BS53" i="14"/>
  <c r="BS52" i="14"/>
  <c r="BS49" i="14"/>
  <c r="BS48" i="14"/>
  <c r="BS47" i="14"/>
  <c r="BS46" i="14"/>
  <c r="BS45" i="14"/>
  <c r="BS42" i="14"/>
  <c r="BS41" i="14"/>
  <c r="BS40" i="14"/>
  <c r="BS39" i="14"/>
  <c r="BS38" i="14"/>
  <c r="BS35" i="14"/>
  <c r="BS34" i="14"/>
  <c r="BS33" i="14"/>
  <c r="BS32" i="14"/>
  <c r="BS31" i="14"/>
  <c r="BS28" i="14"/>
  <c r="BS27" i="14"/>
  <c r="BS26" i="14"/>
  <c r="BS25" i="14"/>
  <c r="BS24" i="14"/>
  <c r="BS21" i="14"/>
  <c r="BS20" i="14"/>
  <c r="BS19" i="14"/>
  <c r="BS18" i="14"/>
  <c r="BS17" i="14"/>
  <c r="BS14" i="14"/>
  <c r="BS13" i="14"/>
  <c r="BS12" i="14"/>
  <c r="BS11" i="14"/>
  <c r="BS10" i="14"/>
  <c r="BS154" i="15"/>
  <c r="BS153" i="15"/>
  <c r="BS152" i="15"/>
  <c r="BS151" i="15"/>
  <c r="BS150" i="15"/>
  <c r="BS147" i="15"/>
  <c r="BS146" i="15"/>
  <c r="BS145" i="15"/>
  <c r="BS144" i="15"/>
  <c r="BS143" i="15"/>
  <c r="BS133" i="15"/>
  <c r="BS132" i="15"/>
  <c r="BS131" i="15"/>
  <c r="BS130" i="15"/>
  <c r="BS129" i="15"/>
  <c r="BS126" i="15"/>
  <c r="BS125" i="15"/>
  <c r="BS124" i="15"/>
  <c r="BS123" i="15"/>
  <c r="BS122" i="15"/>
  <c r="BS112" i="15"/>
  <c r="BS111" i="15"/>
  <c r="BS110" i="15"/>
  <c r="BS109" i="15"/>
  <c r="BS108" i="15"/>
  <c r="BS105" i="15"/>
  <c r="BS104" i="15"/>
  <c r="BS103" i="15"/>
  <c r="BS102" i="15"/>
  <c r="BS101" i="15"/>
  <c r="BS91" i="15"/>
  <c r="BS90" i="15"/>
  <c r="BS89" i="15"/>
  <c r="BS88" i="15"/>
  <c r="BS87" i="15"/>
  <c r="BS84" i="15"/>
  <c r="BS83" i="15"/>
  <c r="BS82" i="15"/>
  <c r="BS81" i="15"/>
  <c r="BS80" i="15"/>
  <c r="BS77" i="15"/>
  <c r="BS76" i="15"/>
  <c r="BS75" i="15"/>
  <c r="BS74" i="15"/>
  <c r="BS73" i="15"/>
  <c r="BS70" i="15"/>
  <c r="BS69" i="15"/>
  <c r="BS68" i="15"/>
  <c r="BS67" i="15"/>
  <c r="BS66" i="15"/>
  <c r="BS63" i="15"/>
  <c r="BS62" i="15"/>
  <c r="BS61" i="15"/>
  <c r="BS60" i="15"/>
  <c r="BS59" i="15"/>
  <c r="BS56" i="15"/>
  <c r="BS55" i="15"/>
  <c r="BS54" i="15"/>
  <c r="BS53" i="15"/>
  <c r="BS52" i="15"/>
  <c r="BS49" i="15"/>
  <c r="BS48" i="15"/>
  <c r="BS47" i="15"/>
  <c r="BS46" i="15"/>
  <c r="BS45" i="15"/>
  <c r="BS42" i="15"/>
  <c r="BS41" i="15"/>
  <c r="BS40" i="15"/>
  <c r="BS39" i="15"/>
  <c r="BS38" i="15"/>
  <c r="BS35" i="15"/>
  <c r="BS34" i="15"/>
  <c r="BS33" i="15"/>
  <c r="BS32" i="15"/>
  <c r="BS31" i="15"/>
  <c r="BS28" i="15"/>
  <c r="BS27" i="15"/>
  <c r="BS26" i="15"/>
  <c r="BS25" i="15"/>
  <c r="BS24" i="15"/>
  <c r="BS21" i="15"/>
  <c r="BS20" i="15"/>
  <c r="BS19" i="15"/>
  <c r="BS18" i="15"/>
  <c r="BS17" i="15"/>
  <c r="BS14" i="15"/>
  <c r="BS13" i="15"/>
  <c r="BS12" i="15"/>
  <c r="BS11" i="15"/>
  <c r="BS10" i="15"/>
  <c r="BG10" i="11"/>
  <c r="BG10" i="13"/>
  <c r="BG10" i="14"/>
  <c r="BG10" i="15"/>
  <c r="AK162" i="15"/>
  <c r="AK161" i="15"/>
  <c r="AK160" i="15"/>
  <c r="AK159" i="15"/>
  <c r="AK158" i="15"/>
  <c r="AK157" i="15"/>
  <c r="AK162" i="14"/>
  <c r="AK161" i="14"/>
  <c r="AK160" i="14"/>
  <c r="AK159" i="14"/>
  <c r="AK158" i="14"/>
  <c r="AK157" i="14"/>
  <c r="AK157" i="13"/>
  <c r="AK162" i="13"/>
  <c r="AK161" i="13"/>
  <c r="AK160" i="13"/>
  <c r="AK159" i="13"/>
  <c r="AK158" i="13"/>
  <c r="AK161" i="11"/>
  <c r="AK160" i="11"/>
  <c r="AK159" i="11"/>
  <c r="AK158" i="11"/>
  <c r="AK157" i="11"/>
  <c r="AI157" i="11"/>
  <c r="AJ157" i="11"/>
  <c r="BR10" i="15"/>
  <c r="BR11" i="15"/>
  <c r="BR12" i="15"/>
  <c r="BR13" i="15"/>
  <c r="BR14" i="15"/>
  <c r="BR17" i="15"/>
  <c r="BR18" i="15"/>
  <c r="BR19" i="15"/>
  <c r="BR20" i="15"/>
  <c r="BR21" i="15"/>
  <c r="BR24" i="15"/>
  <c r="BR25" i="15"/>
  <c r="BR26" i="15"/>
  <c r="BR27" i="15"/>
  <c r="BR28" i="15"/>
  <c r="BR31" i="15"/>
  <c r="BR32" i="15"/>
  <c r="BR33" i="15"/>
  <c r="BR34" i="15"/>
  <c r="BR35" i="15"/>
  <c r="BR38" i="15"/>
  <c r="BR39" i="15"/>
  <c r="BR40" i="15"/>
  <c r="BR41" i="15"/>
  <c r="BR42" i="15"/>
  <c r="BR45" i="15"/>
  <c r="BR46" i="15"/>
  <c r="BR47" i="15"/>
  <c r="BR48" i="15"/>
  <c r="BR49" i="15"/>
  <c r="BR52" i="15"/>
  <c r="BR53" i="15"/>
  <c r="BR54" i="15"/>
  <c r="BR55" i="15"/>
  <c r="BR56" i="15"/>
  <c r="BR59" i="15"/>
  <c r="BR60" i="15"/>
  <c r="BR61" i="15"/>
  <c r="BR62" i="15"/>
  <c r="BR63" i="15"/>
  <c r="BR66" i="15"/>
  <c r="BR67" i="15"/>
  <c r="BR68" i="15"/>
  <c r="BR69" i="15"/>
  <c r="BR70" i="15"/>
  <c r="BR73" i="15"/>
  <c r="BR74" i="15"/>
  <c r="BR75" i="15"/>
  <c r="BR76" i="15"/>
  <c r="BR77" i="15"/>
  <c r="BR80" i="15"/>
  <c r="BR81" i="15"/>
  <c r="BR82" i="15"/>
  <c r="BR83" i="15"/>
  <c r="BR84" i="15"/>
  <c r="BR87" i="15"/>
  <c r="BR88" i="15"/>
  <c r="BR89" i="15"/>
  <c r="BR90" i="15"/>
  <c r="BR91" i="15"/>
  <c r="BR101" i="15"/>
  <c r="BR102" i="15"/>
  <c r="BR103" i="15"/>
  <c r="BR104" i="15"/>
  <c r="BR105" i="15"/>
  <c r="BR108" i="15"/>
  <c r="BR109" i="15"/>
  <c r="BR110" i="15"/>
  <c r="BR111" i="15"/>
  <c r="BR112" i="15"/>
  <c r="BR122" i="15"/>
  <c r="BR123" i="15"/>
  <c r="BR124" i="15"/>
  <c r="BR125" i="15"/>
  <c r="BR126" i="15"/>
  <c r="BR129" i="15"/>
  <c r="BR130" i="15"/>
  <c r="BR131" i="15"/>
  <c r="BR132" i="15"/>
  <c r="BR133" i="15"/>
  <c r="BR143" i="15"/>
  <c r="BR144" i="15"/>
  <c r="BR145" i="15"/>
  <c r="BR146" i="15"/>
  <c r="BR147" i="15"/>
  <c r="BR150" i="15"/>
  <c r="BR151" i="15"/>
  <c r="BR152" i="15"/>
  <c r="BR153" i="15"/>
  <c r="BR154" i="15"/>
  <c r="BR154" i="14"/>
  <c r="BR153" i="14"/>
  <c r="BR152" i="14"/>
  <c r="BR151" i="14"/>
  <c r="BR150" i="14"/>
  <c r="BR147" i="14"/>
  <c r="BR146" i="14"/>
  <c r="BR145" i="14"/>
  <c r="BR144" i="14"/>
  <c r="BR143" i="14"/>
  <c r="BR133" i="14"/>
  <c r="BR132" i="14"/>
  <c r="BR131" i="14"/>
  <c r="BR130" i="14"/>
  <c r="BR129" i="14"/>
  <c r="BR126" i="14"/>
  <c r="BR125" i="14"/>
  <c r="BR124" i="14"/>
  <c r="BR123" i="14"/>
  <c r="BR122" i="14"/>
  <c r="BR112" i="14"/>
  <c r="BR111" i="14"/>
  <c r="BR110" i="14"/>
  <c r="BR109" i="14"/>
  <c r="BR108" i="14"/>
  <c r="BR105" i="14"/>
  <c r="BR104" i="14"/>
  <c r="BR103" i="14"/>
  <c r="BR102" i="14"/>
  <c r="BR101" i="14"/>
  <c r="BR91" i="14"/>
  <c r="BR90" i="14"/>
  <c r="BR89" i="14"/>
  <c r="BR88" i="14"/>
  <c r="BR87" i="14"/>
  <c r="BR84" i="14"/>
  <c r="BR83" i="14"/>
  <c r="BR82" i="14"/>
  <c r="BR81" i="14"/>
  <c r="BR80" i="14"/>
  <c r="BR77" i="14"/>
  <c r="BR76" i="14"/>
  <c r="BR75" i="14"/>
  <c r="BR74" i="14"/>
  <c r="BR73" i="14"/>
  <c r="BR70" i="14"/>
  <c r="BR69" i="14"/>
  <c r="BR68" i="14"/>
  <c r="BR67" i="14"/>
  <c r="BR66" i="14"/>
  <c r="BR63" i="14"/>
  <c r="BR62" i="14"/>
  <c r="BR61" i="14"/>
  <c r="BR60" i="14"/>
  <c r="BR59" i="14"/>
  <c r="BR56" i="14"/>
  <c r="BR55" i="14"/>
  <c r="BR54" i="14"/>
  <c r="BR53" i="14"/>
  <c r="BR52" i="14"/>
  <c r="BR49" i="14"/>
  <c r="BR48" i="14"/>
  <c r="BR47" i="14"/>
  <c r="BR46" i="14"/>
  <c r="BR45" i="14"/>
  <c r="BR42" i="14"/>
  <c r="BR41" i="14"/>
  <c r="BR40" i="14"/>
  <c r="BR39" i="14"/>
  <c r="BR38" i="14"/>
  <c r="BR35" i="14"/>
  <c r="BR34" i="14"/>
  <c r="BR33" i="14"/>
  <c r="BR32" i="14"/>
  <c r="BR31" i="14"/>
  <c r="BR28" i="14"/>
  <c r="BR27" i="14"/>
  <c r="BR26" i="14"/>
  <c r="BR25" i="14"/>
  <c r="BR24" i="14"/>
  <c r="BR21" i="14"/>
  <c r="BR20" i="14"/>
  <c r="BR19" i="14"/>
  <c r="BR18" i="14"/>
  <c r="BR17" i="14"/>
  <c r="BR14" i="14"/>
  <c r="BR13" i="14"/>
  <c r="BR12" i="14"/>
  <c r="BR11" i="14"/>
  <c r="BR10" i="14"/>
  <c r="BR154" i="11"/>
  <c r="BR153" i="11"/>
  <c r="BR152" i="11"/>
  <c r="BR151" i="11"/>
  <c r="BR150" i="11"/>
  <c r="BR147" i="11"/>
  <c r="BR146" i="11"/>
  <c r="BR145" i="11"/>
  <c r="BR144" i="11"/>
  <c r="BR143" i="11"/>
  <c r="BR133" i="11"/>
  <c r="BR132" i="11"/>
  <c r="BR131" i="11"/>
  <c r="BR130" i="11"/>
  <c r="BR129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91" i="11"/>
  <c r="BR90" i="11"/>
  <c r="BR89" i="11"/>
  <c r="BR88" i="11"/>
  <c r="BR87" i="11"/>
  <c r="BR77" i="11"/>
  <c r="BR76" i="11"/>
  <c r="BR75" i="11"/>
  <c r="BR74" i="11"/>
  <c r="BR73" i="11"/>
  <c r="BR70" i="11"/>
  <c r="BR69" i="11"/>
  <c r="BR68" i="11"/>
  <c r="BR67" i="11"/>
  <c r="BR66" i="11"/>
  <c r="BR63" i="11"/>
  <c r="BR62" i="11"/>
  <c r="BR61" i="11"/>
  <c r="BR60" i="11"/>
  <c r="BR59" i="11"/>
  <c r="BR56" i="11"/>
  <c r="BR55" i="11"/>
  <c r="BR54" i="11"/>
  <c r="BR53" i="11"/>
  <c r="BR52" i="11"/>
  <c r="BR49" i="11"/>
  <c r="BR48" i="11"/>
  <c r="BR47" i="11"/>
  <c r="BR46" i="11"/>
  <c r="BR45" i="11"/>
  <c r="BR42" i="11"/>
  <c r="BR41" i="11"/>
  <c r="BR40" i="11"/>
  <c r="BR39" i="11"/>
  <c r="BR38" i="11"/>
  <c r="BR35" i="11"/>
  <c r="BR34" i="11"/>
  <c r="BR33" i="11"/>
  <c r="BR32" i="11"/>
  <c r="BR31" i="11"/>
  <c r="BR28" i="11"/>
  <c r="BR27" i="11"/>
  <c r="BR26" i="11"/>
  <c r="BR25" i="11"/>
  <c r="BR24" i="11"/>
  <c r="BR21" i="11"/>
  <c r="BR20" i="11"/>
  <c r="BR19" i="11"/>
  <c r="BR18" i="11"/>
  <c r="BR17" i="11"/>
  <c r="BR14" i="11"/>
  <c r="BR13" i="11"/>
  <c r="BR12" i="11"/>
  <c r="BR11" i="11"/>
  <c r="BR10" i="11"/>
  <c r="BR10" i="13"/>
  <c r="BR11" i="13"/>
  <c r="BR12" i="13"/>
  <c r="BR13" i="13"/>
  <c r="BR14" i="13"/>
  <c r="BR17" i="13"/>
  <c r="BR18" i="13"/>
  <c r="BR19" i="13"/>
  <c r="BR20" i="13"/>
  <c r="BR21" i="13"/>
  <c r="BR24" i="13"/>
  <c r="BR25" i="13"/>
  <c r="BR26" i="13"/>
  <c r="BR27" i="13"/>
  <c r="BR28" i="13"/>
  <c r="BR31" i="13"/>
  <c r="BR32" i="13"/>
  <c r="BR33" i="13"/>
  <c r="BR34" i="13"/>
  <c r="BR35" i="13"/>
  <c r="BR38" i="13"/>
  <c r="BR39" i="13"/>
  <c r="BR40" i="13"/>
  <c r="BR41" i="13"/>
  <c r="BR42" i="13"/>
  <c r="BR45" i="13"/>
  <c r="BR46" i="13"/>
  <c r="BR47" i="13"/>
  <c r="BR48" i="13"/>
  <c r="BR49" i="13"/>
  <c r="BR52" i="13"/>
  <c r="BR53" i="13"/>
  <c r="BR54" i="13"/>
  <c r="BR55" i="13"/>
  <c r="BR56" i="13"/>
  <c r="BR59" i="13"/>
  <c r="BR60" i="13"/>
  <c r="BR61" i="13"/>
  <c r="BR62" i="13"/>
  <c r="BR63" i="13"/>
  <c r="BR66" i="13"/>
  <c r="BR67" i="13"/>
  <c r="BR68" i="13"/>
  <c r="BR69" i="13"/>
  <c r="BR70" i="13"/>
  <c r="BR73" i="13"/>
  <c r="BR74" i="13"/>
  <c r="BR75" i="13"/>
  <c r="BR76" i="13"/>
  <c r="BR77" i="13"/>
  <c r="BR87" i="13"/>
  <c r="BR88" i="13"/>
  <c r="BR89" i="13"/>
  <c r="BR90" i="13"/>
  <c r="BR91" i="13"/>
  <c r="BR94" i="13"/>
  <c r="BR95" i="13"/>
  <c r="BR96" i="13"/>
  <c r="BR97" i="13"/>
  <c r="BR98" i="13"/>
  <c r="BR101" i="13"/>
  <c r="BR102" i="13"/>
  <c r="BR103" i="13"/>
  <c r="BR104" i="13"/>
  <c r="BR105" i="13"/>
  <c r="BR108" i="13"/>
  <c r="BR109" i="13"/>
  <c r="BR110" i="13"/>
  <c r="BR111" i="13"/>
  <c r="BR112" i="13"/>
  <c r="BR122" i="13"/>
  <c r="BR123" i="13"/>
  <c r="BR124" i="13"/>
  <c r="BR125" i="13"/>
  <c r="BR126" i="13"/>
  <c r="BR129" i="13"/>
  <c r="BR130" i="13"/>
  <c r="BR131" i="13"/>
  <c r="BR132" i="13"/>
  <c r="BR133" i="13"/>
  <c r="BR143" i="13"/>
  <c r="BR144" i="13"/>
  <c r="BR145" i="13"/>
  <c r="BR146" i="13"/>
  <c r="BR147" i="13"/>
  <c r="BR150" i="13"/>
  <c r="BR151" i="13"/>
  <c r="BR152" i="13"/>
  <c r="BR153" i="13"/>
  <c r="BR154" i="13"/>
  <c r="AJ84" i="13"/>
  <c r="AJ83" i="13"/>
  <c r="AJ82" i="13"/>
  <c r="AJ81" i="13"/>
  <c r="AJ80" i="13"/>
  <c r="AJ92" i="13"/>
  <c r="AJ84" i="11"/>
  <c r="AJ83" i="11"/>
  <c r="AJ82" i="11"/>
  <c r="AJ81" i="1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AJ161" i="13"/>
  <c r="AJ160" i="13"/>
  <c r="AJ159" i="13"/>
  <c r="AJ158" i="13"/>
  <c r="AJ157" i="13"/>
  <c r="AJ161" i="11"/>
  <c r="AJ160" i="11"/>
  <c r="AJ159" i="11"/>
  <c r="AJ158" i="11"/>
  <c r="AJ162" i="15"/>
  <c r="AJ161" i="15"/>
  <c r="AJ160" i="15"/>
  <c r="AJ159" i="15"/>
  <c r="AJ158" i="15"/>
  <c r="AJ157" i="15"/>
  <c r="AJ162" i="14"/>
  <c r="AJ161" i="14"/>
  <c r="AJ160" i="14"/>
  <c r="AJ159" i="14"/>
  <c r="AJ158" i="14"/>
  <c r="AJ157" i="14"/>
  <c r="AI157" i="14"/>
  <c r="AI158" i="14"/>
  <c r="AI159" i="14"/>
  <c r="AI160" i="14"/>
  <c r="AI161" i="14"/>
  <c r="AI162" i="14"/>
  <c r="BQ10" i="15"/>
  <c r="BQ11" i="15"/>
  <c r="BQ12" i="15"/>
  <c r="BQ13" i="15"/>
  <c r="BQ14" i="15"/>
  <c r="BQ17" i="15"/>
  <c r="BQ18" i="15"/>
  <c r="BQ19" i="15"/>
  <c r="BQ20" i="15"/>
  <c r="BQ21" i="15"/>
  <c r="BQ24" i="15"/>
  <c r="BQ25" i="15"/>
  <c r="BQ26" i="15"/>
  <c r="BQ27" i="15"/>
  <c r="BQ28" i="15"/>
  <c r="BQ31" i="15"/>
  <c r="BQ32" i="15"/>
  <c r="BQ33" i="15"/>
  <c r="BQ34" i="15"/>
  <c r="BQ35" i="15"/>
  <c r="BQ38" i="15"/>
  <c r="BQ39" i="15"/>
  <c r="BQ40" i="15"/>
  <c r="BQ41" i="15"/>
  <c r="BQ42" i="15"/>
  <c r="BQ45" i="15"/>
  <c r="BQ46" i="15"/>
  <c r="BQ47" i="15"/>
  <c r="BQ48" i="15"/>
  <c r="BQ49" i="15"/>
  <c r="BQ52" i="15"/>
  <c r="BQ53" i="15"/>
  <c r="BQ54" i="15"/>
  <c r="BQ55" i="15"/>
  <c r="BQ56" i="15"/>
  <c r="BQ59" i="15"/>
  <c r="BQ60" i="15"/>
  <c r="BQ61" i="15"/>
  <c r="BQ62" i="15"/>
  <c r="BQ63" i="15"/>
  <c r="BQ66" i="15"/>
  <c r="BQ67" i="15"/>
  <c r="BQ68" i="15"/>
  <c r="BQ69" i="15"/>
  <c r="BQ70" i="15"/>
  <c r="BQ73" i="15"/>
  <c r="BQ74" i="15"/>
  <c r="BQ75" i="15"/>
  <c r="BQ76" i="15"/>
  <c r="BQ77" i="15"/>
  <c r="BQ80" i="15"/>
  <c r="BQ81" i="15"/>
  <c r="BQ82" i="15"/>
  <c r="BQ83" i="15"/>
  <c r="BQ84" i="15"/>
  <c r="BQ87" i="15"/>
  <c r="BQ88" i="15"/>
  <c r="BQ89" i="15"/>
  <c r="BQ90" i="15"/>
  <c r="BQ91" i="15"/>
  <c r="BQ101" i="15"/>
  <c r="BQ102" i="15"/>
  <c r="BQ103" i="15"/>
  <c r="BQ104" i="15"/>
  <c r="BQ105" i="15"/>
  <c r="BQ108" i="15"/>
  <c r="BQ109" i="15"/>
  <c r="BQ110" i="15"/>
  <c r="BQ111" i="15"/>
  <c r="BQ112" i="15"/>
  <c r="BQ122" i="15"/>
  <c r="BQ123" i="15"/>
  <c r="BQ124" i="15"/>
  <c r="BQ125" i="15"/>
  <c r="BQ126" i="15"/>
  <c r="BQ129" i="15"/>
  <c r="BQ130" i="15"/>
  <c r="BQ131" i="15"/>
  <c r="BQ132" i="15"/>
  <c r="BQ133" i="15"/>
  <c r="BQ143" i="15"/>
  <c r="BQ144" i="15"/>
  <c r="BQ145" i="15"/>
  <c r="BQ146" i="15"/>
  <c r="BQ147" i="15"/>
  <c r="BQ150" i="15"/>
  <c r="BQ151" i="15"/>
  <c r="BQ152" i="15"/>
  <c r="BQ153" i="15"/>
  <c r="BQ154" i="15"/>
  <c r="BQ10" i="14"/>
  <c r="BQ11" i="14"/>
  <c r="BQ12" i="14"/>
  <c r="BQ13" i="14"/>
  <c r="BQ14" i="14"/>
  <c r="BQ17" i="14"/>
  <c r="BQ18" i="14"/>
  <c r="BQ19" i="14"/>
  <c r="BQ20" i="14"/>
  <c r="BQ21" i="14"/>
  <c r="BQ24" i="14"/>
  <c r="BQ25" i="14"/>
  <c r="BQ26" i="14"/>
  <c r="BQ27" i="14"/>
  <c r="BQ28" i="14"/>
  <c r="BQ31" i="14"/>
  <c r="BQ32" i="14"/>
  <c r="BQ33" i="14"/>
  <c r="BQ34" i="14"/>
  <c r="BQ35" i="14"/>
  <c r="BQ38" i="14"/>
  <c r="BQ39" i="14"/>
  <c r="BQ40" i="14"/>
  <c r="BQ41" i="14"/>
  <c r="BQ42" i="14"/>
  <c r="BQ45" i="14"/>
  <c r="BQ46" i="14"/>
  <c r="BQ47" i="14"/>
  <c r="BQ48" i="14"/>
  <c r="BQ49" i="14"/>
  <c r="BQ52" i="14"/>
  <c r="BQ53" i="14"/>
  <c r="BQ54" i="14"/>
  <c r="BQ55" i="14"/>
  <c r="BQ56" i="14"/>
  <c r="BQ59" i="14"/>
  <c r="BQ60" i="14"/>
  <c r="BQ61" i="14"/>
  <c r="BQ62" i="14"/>
  <c r="BQ63" i="14"/>
  <c r="BQ66" i="14"/>
  <c r="BQ67" i="14"/>
  <c r="BQ68" i="14"/>
  <c r="BQ69" i="14"/>
  <c r="BQ70" i="14"/>
  <c r="BQ73" i="14"/>
  <c r="BQ74" i="14"/>
  <c r="BQ75" i="14"/>
  <c r="BQ76" i="14"/>
  <c r="BQ77" i="14"/>
  <c r="BQ80" i="14"/>
  <c r="BQ81" i="14"/>
  <c r="BQ82" i="14"/>
  <c r="BQ83" i="14"/>
  <c r="BQ84" i="14"/>
  <c r="BQ87" i="14"/>
  <c r="BQ88" i="14"/>
  <c r="BQ89" i="14"/>
  <c r="BQ90" i="14"/>
  <c r="BQ91" i="14"/>
  <c r="BQ101" i="14"/>
  <c r="BQ102" i="14"/>
  <c r="BQ103" i="14"/>
  <c r="BQ104" i="14"/>
  <c r="BQ105" i="14"/>
  <c r="BQ108" i="14"/>
  <c r="BQ109" i="14"/>
  <c r="BQ110" i="14"/>
  <c r="BQ111" i="14"/>
  <c r="BQ112" i="14"/>
  <c r="BQ122" i="14"/>
  <c r="BQ123" i="14"/>
  <c r="BQ124" i="14"/>
  <c r="BQ125" i="14"/>
  <c r="BQ126" i="14"/>
  <c r="BQ129" i="14"/>
  <c r="BQ130" i="14"/>
  <c r="BQ131" i="14"/>
  <c r="BQ132" i="14"/>
  <c r="BQ133" i="14"/>
  <c r="BQ143" i="14"/>
  <c r="BQ144" i="14"/>
  <c r="BQ145" i="14"/>
  <c r="BQ146" i="14"/>
  <c r="BQ147" i="14"/>
  <c r="BQ150" i="14"/>
  <c r="BQ151" i="14"/>
  <c r="BQ152" i="14"/>
  <c r="BQ153" i="14"/>
  <c r="BQ154" i="14"/>
  <c r="BQ10" i="11"/>
  <c r="BQ11" i="11"/>
  <c r="BQ12" i="11"/>
  <c r="BQ13" i="11"/>
  <c r="BQ14" i="11"/>
  <c r="BQ17" i="11"/>
  <c r="BQ18" i="11"/>
  <c r="BQ19" i="11"/>
  <c r="BQ20" i="11"/>
  <c r="BQ21" i="11"/>
  <c r="BQ24" i="11"/>
  <c r="BQ25" i="11"/>
  <c r="BQ26" i="11"/>
  <c r="BQ27" i="11"/>
  <c r="BQ28" i="11"/>
  <c r="BQ31" i="11"/>
  <c r="BQ32" i="11"/>
  <c r="BQ33" i="11"/>
  <c r="BQ34" i="11"/>
  <c r="BQ35" i="11"/>
  <c r="BQ38" i="11"/>
  <c r="BQ39" i="11"/>
  <c r="BQ40" i="11"/>
  <c r="BQ41" i="11"/>
  <c r="BQ42" i="11"/>
  <c r="BQ45" i="11"/>
  <c r="BQ46" i="11"/>
  <c r="BQ47" i="11"/>
  <c r="BQ48" i="11"/>
  <c r="BQ49" i="11"/>
  <c r="BQ52" i="11"/>
  <c r="BQ53" i="11"/>
  <c r="BQ54" i="11"/>
  <c r="BQ55" i="11"/>
  <c r="BQ56" i="11"/>
  <c r="BQ59" i="11"/>
  <c r="BQ60" i="11"/>
  <c r="BQ61" i="11"/>
  <c r="BQ62" i="11"/>
  <c r="BQ63" i="11"/>
  <c r="BQ66" i="11"/>
  <c r="BQ67" i="11"/>
  <c r="BQ68" i="11"/>
  <c r="BQ69" i="11"/>
  <c r="BQ70" i="11"/>
  <c r="BQ73" i="11"/>
  <c r="BQ74" i="11"/>
  <c r="BQ75" i="11"/>
  <c r="BQ76" i="11"/>
  <c r="BQ77" i="11"/>
  <c r="BQ87" i="11"/>
  <c r="BQ88" i="11"/>
  <c r="BQ89" i="11"/>
  <c r="BQ90" i="11"/>
  <c r="BQ91" i="11"/>
  <c r="BQ94" i="11"/>
  <c r="BQ95" i="11"/>
  <c r="BQ96" i="11"/>
  <c r="BQ97" i="11"/>
  <c r="BQ98" i="11"/>
  <c r="BQ101" i="11"/>
  <c r="BQ102" i="11"/>
  <c r="BQ103" i="11"/>
  <c r="BQ104" i="11"/>
  <c r="BQ105" i="11"/>
  <c r="BQ108" i="11"/>
  <c r="BQ109" i="11"/>
  <c r="BQ110" i="11"/>
  <c r="BQ111" i="11"/>
  <c r="BQ112" i="11"/>
  <c r="BQ122" i="11"/>
  <c r="BQ123" i="11"/>
  <c r="BQ124" i="11"/>
  <c r="BQ125" i="11"/>
  <c r="BQ126" i="11"/>
  <c r="BQ129" i="11"/>
  <c r="BQ130" i="11"/>
  <c r="BQ131" i="11"/>
  <c r="BQ132" i="11"/>
  <c r="BQ133" i="11"/>
  <c r="BQ143" i="11"/>
  <c r="BQ144" i="11"/>
  <c r="BQ145" i="11"/>
  <c r="BQ146" i="11"/>
  <c r="BQ147" i="11"/>
  <c r="BQ150" i="11"/>
  <c r="BQ151" i="11"/>
  <c r="BQ152" i="11"/>
  <c r="BQ153" i="11"/>
  <c r="BQ154" i="11"/>
  <c r="BQ10" i="13"/>
  <c r="BQ11" i="13"/>
  <c r="BQ12" i="13"/>
  <c r="BQ13" i="13"/>
  <c r="BQ14" i="13"/>
  <c r="BQ17" i="13"/>
  <c r="BQ18" i="13"/>
  <c r="BQ19" i="13"/>
  <c r="BQ20" i="13"/>
  <c r="BQ21" i="13"/>
  <c r="BQ24" i="13"/>
  <c r="BQ25" i="13"/>
  <c r="BQ26" i="13"/>
  <c r="BQ27" i="13"/>
  <c r="BQ28" i="13"/>
  <c r="BQ31" i="13"/>
  <c r="BQ32" i="13"/>
  <c r="BQ33" i="13"/>
  <c r="BQ34" i="13"/>
  <c r="BQ35" i="13"/>
  <c r="BQ38" i="13"/>
  <c r="BQ39" i="13"/>
  <c r="BQ40" i="13"/>
  <c r="BQ41" i="13"/>
  <c r="BQ42" i="13"/>
  <c r="BQ45" i="13"/>
  <c r="BQ46" i="13"/>
  <c r="BQ47" i="13"/>
  <c r="BQ48" i="13"/>
  <c r="BQ49" i="13"/>
  <c r="BQ52" i="13"/>
  <c r="BQ53" i="13"/>
  <c r="BQ54" i="13"/>
  <c r="BQ55" i="13"/>
  <c r="BQ56" i="13"/>
  <c r="BQ59" i="13"/>
  <c r="BQ60" i="13"/>
  <c r="BQ61" i="13"/>
  <c r="BQ62" i="13"/>
  <c r="BQ63" i="13"/>
  <c r="BQ66" i="13"/>
  <c r="BQ67" i="13"/>
  <c r="BQ68" i="13"/>
  <c r="BQ69" i="13"/>
  <c r="BQ70" i="13"/>
  <c r="BQ73" i="13"/>
  <c r="BQ74" i="13"/>
  <c r="BQ75" i="13"/>
  <c r="BQ76" i="13"/>
  <c r="BQ77" i="13"/>
  <c r="BQ87" i="13"/>
  <c r="BQ88" i="13"/>
  <c r="BQ89" i="13"/>
  <c r="BQ90" i="13"/>
  <c r="BQ91" i="13"/>
  <c r="BQ94" i="13"/>
  <c r="BQ95" i="13"/>
  <c r="BQ96" i="13"/>
  <c r="BQ97" i="13"/>
  <c r="BQ98" i="13"/>
  <c r="BQ101" i="13"/>
  <c r="BQ102" i="13"/>
  <c r="BQ103" i="13"/>
  <c r="BQ104" i="13"/>
  <c r="BQ105" i="13"/>
  <c r="BQ108" i="13"/>
  <c r="BQ109" i="13"/>
  <c r="BQ110" i="13"/>
  <c r="BQ111" i="13"/>
  <c r="BQ112" i="13"/>
  <c r="BQ122" i="13"/>
  <c r="BQ123" i="13"/>
  <c r="BQ124" i="13"/>
  <c r="BQ125" i="13"/>
  <c r="BQ126" i="13"/>
  <c r="BQ129" i="13"/>
  <c r="BQ130" i="13"/>
  <c r="BQ131" i="13"/>
  <c r="BQ132" i="13"/>
  <c r="BQ133" i="13"/>
  <c r="BQ143" i="13"/>
  <c r="BQ144" i="13"/>
  <c r="BQ145" i="13"/>
  <c r="BQ146" i="13"/>
  <c r="BQ147" i="13"/>
  <c r="BQ150" i="13"/>
  <c r="BQ151" i="13"/>
  <c r="BQ152" i="13"/>
  <c r="BQ153" i="13"/>
  <c r="BQ154" i="13"/>
  <c r="AI80" i="13"/>
  <c r="AI81" i="13"/>
  <c r="AI82" i="13"/>
  <c r="AI83" i="13"/>
  <c r="AI84" i="13"/>
  <c r="AI80" i="11"/>
  <c r="AI81" i="11"/>
  <c r="AI82" i="11"/>
  <c r="AI83" i="11"/>
  <c r="AI84" i="1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AI161" i="13"/>
  <c r="AI160" i="13"/>
  <c r="AI159" i="13"/>
  <c r="AI158" i="13"/>
  <c r="AI157" i="13"/>
  <c r="AI161" i="11"/>
  <c r="AI160" i="11"/>
  <c r="AI159" i="11"/>
  <c r="AI158" i="11"/>
  <c r="BW113" i="11" l="1"/>
  <c r="BW71" i="11"/>
  <c r="BX155" i="11"/>
  <c r="BX113" i="15"/>
  <c r="BX92" i="14"/>
  <c r="BX57" i="13"/>
  <c r="BW22" i="14"/>
  <c r="BX148" i="15"/>
  <c r="BV155" i="15"/>
  <c r="BV134" i="15"/>
  <c r="BW134" i="11"/>
  <c r="BW36" i="14"/>
  <c r="BW15" i="14"/>
  <c r="BX36" i="11"/>
  <c r="BX155" i="14"/>
  <c r="BX113" i="13"/>
  <c r="BW92" i="11"/>
  <c r="BX50" i="11"/>
  <c r="BX15" i="15"/>
  <c r="BX127" i="13"/>
  <c r="BV22" i="15"/>
  <c r="BV15" i="14"/>
  <c r="BW127" i="11"/>
  <c r="BW50" i="11"/>
  <c r="BW29" i="11"/>
  <c r="BX64" i="11"/>
  <c r="BX29" i="15"/>
  <c r="BX148" i="13"/>
  <c r="BW106" i="14"/>
  <c r="BX78" i="11"/>
  <c r="BX43" i="15"/>
  <c r="BX22" i="14"/>
  <c r="BW148" i="14"/>
  <c r="BX92" i="11"/>
  <c r="BX57" i="15"/>
  <c r="BX36" i="14"/>
  <c r="BV106" i="14"/>
  <c r="BV57" i="13"/>
  <c r="BV57" i="14"/>
  <c r="BV106" i="13"/>
  <c r="BX106" i="11"/>
  <c r="BX71" i="15"/>
  <c r="BX50" i="14"/>
  <c r="BX15" i="13"/>
  <c r="BX22" i="11"/>
  <c r="BX134" i="14"/>
  <c r="BX99" i="13"/>
  <c r="BV113" i="11"/>
  <c r="BV22" i="11"/>
  <c r="BW78" i="11"/>
  <c r="BW57" i="14"/>
  <c r="AP85" i="11"/>
  <c r="BX85" i="15"/>
  <c r="BX29" i="13"/>
  <c r="BV127" i="11"/>
  <c r="BW71" i="15"/>
  <c r="BW15" i="13"/>
  <c r="BV29" i="14"/>
  <c r="BW113" i="14"/>
  <c r="AP85" i="13"/>
  <c r="BV43" i="11"/>
  <c r="BV36" i="15"/>
  <c r="BV78" i="14"/>
  <c r="BV134" i="13"/>
  <c r="BV36" i="13"/>
  <c r="BW155" i="15"/>
  <c r="BW85" i="15"/>
  <c r="BW64" i="15"/>
  <c r="BW113" i="13"/>
  <c r="BW92" i="13"/>
  <c r="BW29" i="13"/>
  <c r="BV29" i="11"/>
  <c r="BV64" i="14"/>
  <c r="BW50" i="15"/>
  <c r="BW78" i="13"/>
  <c r="BU71" i="14"/>
  <c r="BW106" i="11"/>
  <c r="BW50" i="14"/>
  <c r="BV99" i="11"/>
  <c r="BV57" i="11"/>
  <c r="BV85" i="15"/>
  <c r="BV50" i="15"/>
  <c r="BV148" i="14"/>
  <c r="BV43" i="14"/>
  <c r="BV92" i="13"/>
  <c r="BW99" i="11"/>
  <c r="BW36" i="11"/>
  <c r="BW15" i="11"/>
  <c r="BW155" i="14"/>
  <c r="BW127" i="14"/>
  <c r="BW64" i="14"/>
  <c r="BW43" i="14"/>
  <c r="BV113" i="13"/>
  <c r="BV22" i="13"/>
  <c r="BW134" i="15"/>
  <c r="BW99" i="13"/>
  <c r="BV148" i="11"/>
  <c r="BV127" i="14"/>
  <c r="BV71" i="13"/>
  <c r="BW22" i="11"/>
  <c r="BW134" i="14"/>
  <c r="BW29" i="14"/>
  <c r="BV106" i="15"/>
  <c r="BV92" i="14"/>
  <c r="BV155" i="13"/>
  <c r="BV50" i="13"/>
  <c r="BW78" i="15"/>
  <c r="BW15" i="15"/>
  <c r="BW127" i="13"/>
  <c r="BW106" i="13"/>
  <c r="BW43" i="13"/>
  <c r="BW22" i="13"/>
  <c r="BV71" i="11"/>
  <c r="BV15" i="11"/>
  <c r="BV64" i="15"/>
  <c r="BV113" i="14"/>
  <c r="BV22" i="14"/>
  <c r="BV64" i="13"/>
  <c r="BW113" i="15"/>
  <c r="BW92" i="15"/>
  <c r="BW29" i="15"/>
  <c r="BW148" i="13"/>
  <c r="BW57" i="13"/>
  <c r="BW36" i="13"/>
  <c r="BW64" i="11"/>
  <c r="BW43" i="11"/>
  <c r="BW92" i="14"/>
  <c r="BW71" i="14"/>
  <c r="BV71" i="14"/>
  <c r="BV127" i="13"/>
  <c r="BV29" i="13"/>
  <c r="BW155" i="11"/>
  <c r="BV78" i="15"/>
  <c r="BV134" i="14"/>
  <c r="BV36" i="14"/>
  <c r="BV78" i="13"/>
  <c r="BW127" i="15"/>
  <c r="BW106" i="15"/>
  <c r="BW43" i="15"/>
  <c r="BW22" i="15"/>
  <c r="BW134" i="13"/>
  <c r="BW71" i="13"/>
  <c r="BW50" i="13"/>
  <c r="BV85" i="14"/>
  <c r="BV148" i="13"/>
  <c r="BV43" i="13"/>
  <c r="BW148" i="11"/>
  <c r="BW57" i="11"/>
  <c r="BW85" i="14"/>
  <c r="BV92" i="15"/>
  <c r="BV155" i="14"/>
  <c r="BV50" i="14"/>
  <c r="BV99" i="13"/>
  <c r="BW148" i="15"/>
  <c r="BW57" i="15"/>
  <c r="BW36" i="15"/>
  <c r="BW155" i="13"/>
  <c r="BW64" i="13"/>
  <c r="BU57" i="15"/>
  <c r="BV36" i="11"/>
  <c r="BV15" i="15"/>
  <c r="BV15" i="13"/>
  <c r="BU134" i="13"/>
  <c r="BU127" i="14"/>
  <c r="BU64" i="14"/>
  <c r="BV50" i="11"/>
  <c r="BV29" i="15"/>
  <c r="BU134" i="11"/>
  <c r="BU36" i="11"/>
  <c r="BU92" i="13"/>
  <c r="BU29" i="14"/>
  <c r="BV64" i="11"/>
  <c r="BU50" i="13"/>
  <c r="BU15" i="13"/>
  <c r="BU148" i="14"/>
  <c r="BU113" i="14"/>
  <c r="BU36" i="15"/>
  <c r="BV78" i="11"/>
  <c r="BV43" i="15"/>
  <c r="BU50" i="11"/>
  <c r="BU15" i="11"/>
  <c r="BU43" i="14"/>
  <c r="BV92" i="11"/>
  <c r="BV57" i="15"/>
  <c r="AO85" i="13"/>
  <c r="BT22" i="13"/>
  <c r="BV106" i="11"/>
  <c r="BV71" i="15"/>
  <c r="AO85" i="11"/>
  <c r="BT134" i="13"/>
  <c r="BU148" i="13"/>
  <c r="BV134" i="11"/>
  <c r="BT92" i="13"/>
  <c r="BU148" i="11"/>
  <c r="BU99" i="13"/>
  <c r="BV155" i="11"/>
  <c r="BV113" i="15"/>
  <c r="BT113" i="11"/>
  <c r="BT64" i="13"/>
  <c r="BU99" i="11"/>
  <c r="BU57" i="13"/>
  <c r="BV127" i="15"/>
  <c r="BV148" i="15"/>
  <c r="BT106" i="13"/>
  <c r="BU29" i="11"/>
  <c r="BU134" i="15"/>
  <c r="BT127" i="15"/>
  <c r="BU43" i="11"/>
  <c r="BU155" i="15"/>
  <c r="BU64" i="15"/>
  <c r="BT113" i="14"/>
  <c r="BT50" i="13"/>
  <c r="BU113" i="11"/>
  <c r="BU64" i="11"/>
  <c r="BU155" i="13"/>
  <c r="BU127" i="11"/>
  <c r="BU78" i="11"/>
  <c r="BU127" i="13"/>
  <c r="BU78" i="13"/>
  <c r="BU43" i="13"/>
  <c r="BU106" i="15"/>
  <c r="BU78" i="15"/>
  <c r="BU155" i="11"/>
  <c r="BU113" i="13"/>
  <c r="BU64" i="13"/>
  <c r="BU29" i="13"/>
  <c r="BU50" i="15"/>
  <c r="BT78" i="13"/>
  <c r="BT29" i="13"/>
  <c r="BU57" i="11"/>
  <c r="BU85" i="14"/>
  <c r="BU92" i="11"/>
  <c r="BU127" i="15"/>
  <c r="AN85" i="13"/>
  <c r="BT106" i="14"/>
  <c r="BT15" i="14"/>
  <c r="BT43" i="13"/>
  <c r="BU71" i="11"/>
  <c r="BU29" i="15"/>
  <c r="BT99" i="11"/>
  <c r="BT64" i="11"/>
  <c r="BT113" i="15"/>
  <c r="BT22" i="15"/>
  <c r="BU106" i="11"/>
  <c r="BU22" i="11"/>
  <c r="BU106" i="13"/>
  <c r="BU71" i="13"/>
  <c r="BU22" i="13"/>
  <c r="BU22" i="15"/>
  <c r="BT148" i="11"/>
  <c r="BT148" i="14"/>
  <c r="BU36" i="13"/>
  <c r="BU15" i="14"/>
  <c r="BT155" i="13"/>
  <c r="BT36" i="13"/>
  <c r="BU57" i="14"/>
  <c r="AN85" i="11"/>
  <c r="BT29" i="14"/>
  <c r="BU78" i="14"/>
  <c r="BU43" i="15"/>
  <c r="BT50" i="15"/>
  <c r="BT78" i="14"/>
  <c r="BT57" i="14"/>
  <c r="BU106" i="14"/>
  <c r="BU71" i="15"/>
  <c r="BT127" i="14"/>
  <c r="BT155" i="15"/>
  <c r="BT106" i="15"/>
  <c r="BT64" i="15"/>
  <c r="BU85" i="15"/>
  <c r="BT36" i="15"/>
  <c r="BU92" i="14"/>
  <c r="BT78" i="15"/>
  <c r="BT15" i="15"/>
  <c r="BU134" i="14"/>
  <c r="BT43" i="14"/>
  <c r="BU155" i="14"/>
  <c r="BU113" i="15"/>
  <c r="BT71" i="14"/>
  <c r="BU148" i="15"/>
  <c r="BT85" i="14"/>
  <c r="BU22" i="14"/>
  <c r="BT134" i="15"/>
  <c r="BT92" i="15"/>
  <c r="BU36" i="14"/>
  <c r="BU50" i="14"/>
  <c r="BU15" i="15"/>
  <c r="BT148" i="15"/>
  <c r="BT134" i="14"/>
  <c r="BS134" i="15"/>
  <c r="BT155" i="14"/>
  <c r="BT29" i="15"/>
  <c r="BT43" i="15"/>
  <c r="BT22" i="14"/>
  <c r="BT57" i="15"/>
  <c r="BT36" i="14"/>
  <c r="BT71" i="15"/>
  <c r="BT50" i="14"/>
  <c r="BT85" i="15"/>
  <c r="BT64" i="14"/>
  <c r="BT92" i="14"/>
  <c r="BR127" i="13"/>
  <c r="BT99" i="13"/>
  <c r="BT113" i="13"/>
  <c r="BR148" i="13"/>
  <c r="BT127" i="13"/>
  <c r="BT148" i="13"/>
  <c r="BT15" i="13"/>
  <c r="AL85" i="13"/>
  <c r="AM85" i="13"/>
  <c r="BT57" i="13"/>
  <c r="BT71" i="13"/>
  <c r="BT29" i="11"/>
  <c r="AM85" i="11"/>
  <c r="BT43" i="11"/>
  <c r="BT57" i="11"/>
  <c r="AL85" i="11"/>
  <c r="BT71" i="11"/>
  <c r="BT127" i="11"/>
  <c r="BT106" i="11"/>
  <c r="BT15" i="11"/>
  <c r="BT155" i="11"/>
  <c r="BQ22" i="11"/>
  <c r="BT22" i="11"/>
  <c r="BT36" i="11"/>
  <c r="BT134" i="11"/>
  <c r="BT50" i="11"/>
  <c r="BS134" i="11"/>
  <c r="BT78" i="11"/>
  <c r="BT92" i="11"/>
  <c r="BR99" i="13"/>
  <c r="BR78" i="13"/>
  <c r="BS113" i="13"/>
  <c r="BS64" i="11"/>
  <c r="BQ148" i="13"/>
  <c r="BQ155" i="11"/>
  <c r="BQ92" i="11"/>
  <c r="BQ50" i="11"/>
  <c r="BR57" i="13"/>
  <c r="BS15" i="11"/>
  <c r="BS127" i="11"/>
  <c r="BR43" i="13"/>
  <c r="BR71" i="13"/>
  <c r="BQ106" i="11"/>
  <c r="BR113" i="13"/>
  <c r="AJ85" i="11"/>
  <c r="BR134" i="13"/>
  <c r="BR36" i="13"/>
  <c r="BS29" i="13"/>
  <c r="BQ78" i="11"/>
  <c r="BQ92" i="15"/>
  <c r="BQ29" i="15"/>
  <c r="BR29" i="11"/>
  <c r="BS15" i="13"/>
  <c r="BS50" i="15"/>
  <c r="BQ36" i="11"/>
  <c r="BR29" i="13"/>
  <c r="BR155" i="11"/>
  <c r="BS85" i="15"/>
  <c r="BS99" i="11"/>
  <c r="BS36" i="15"/>
  <c r="BS64" i="13"/>
  <c r="BS155" i="13"/>
  <c r="BS50" i="11"/>
  <c r="BS71" i="15"/>
  <c r="BS99" i="13"/>
  <c r="BR155" i="13"/>
  <c r="AJ85" i="13"/>
  <c r="BR92" i="13"/>
  <c r="BR22" i="11"/>
  <c r="BR71" i="11"/>
  <c r="BS22" i="15"/>
  <c r="BS106" i="15"/>
  <c r="BS50" i="13"/>
  <c r="BS134" i="13"/>
  <c r="BS36" i="11"/>
  <c r="BS106" i="11"/>
  <c r="AK85" i="13"/>
  <c r="BQ134" i="11"/>
  <c r="BR106" i="13"/>
  <c r="BR22" i="13"/>
  <c r="BR113" i="11"/>
  <c r="BR106" i="15"/>
  <c r="BR78" i="15"/>
  <c r="BR15" i="15"/>
  <c r="BS57" i="15"/>
  <c r="BS148" i="15"/>
  <c r="BS71" i="11"/>
  <c r="BQ64" i="11"/>
  <c r="BQ50" i="15"/>
  <c r="BR15" i="13"/>
  <c r="BR57" i="11"/>
  <c r="BS92" i="15"/>
  <c r="BS36" i="13"/>
  <c r="BS22" i="11"/>
  <c r="BS92" i="11"/>
  <c r="BR99" i="11"/>
  <c r="BS43" i="15"/>
  <c r="BS127" i="15"/>
  <c r="BS29" i="14"/>
  <c r="BS71" i="13"/>
  <c r="BS57" i="11"/>
  <c r="BS148" i="11"/>
  <c r="BQ57" i="13"/>
  <c r="BR64" i="13"/>
  <c r="BR43" i="11"/>
  <c r="BS78" i="15"/>
  <c r="BS22" i="13"/>
  <c r="BS106" i="13"/>
  <c r="BS29" i="15"/>
  <c r="BS113" i="15"/>
  <c r="BS57" i="13"/>
  <c r="BS148" i="13"/>
  <c r="BS43" i="11"/>
  <c r="BR22" i="15"/>
  <c r="BQ15" i="15"/>
  <c r="BR127" i="11"/>
  <c r="BS64" i="15"/>
  <c r="BS155" i="15"/>
  <c r="BS78" i="11"/>
  <c r="BS155" i="11"/>
  <c r="AK85" i="11"/>
  <c r="BR15" i="11"/>
  <c r="BR148" i="11"/>
  <c r="BR36" i="15"/>
  <c r="BS15" i="15"/>
  <c r="BS43" i="13"/>
  <c r="BS127" i="13"/>
  <c r="BS29" i="11"/>
  <c r="BS113" i="11"/>
  <c r="BQ43" i="14"/>
  <c r="BR50" i="14"/>
  <c r="BR155" i="14"/>
  <c r="BQ134" i="14"/>
  <c r="BQ85" i="14"/>
  <c r="BR43" i="14"/>
  <c r="BS113" i="14"/>
  <c r="BR57" i="14"/>
  <c r="BR127" i="14"/>
  <c r="BS92" i="14"/>
  <c r="BQ127" i="14"/>
  <c r="BQ29" i="14"/>
  <c r="BQ148" i="14"/>
  <c r="BQ57" i="14"/>
  <c r="BQ92" i="14"/>
  <c r="BQ71" i="14"/>
  <c r="BQ113" i="14"/>
  <c r="BQ22" i="14"/>
  <c r="BR113" i="14"/>
  <c r="BQ155" i="14"/>
  <c r="BR64" i="14"/>
  <c r="BS43" i="14"/>
  <c r="BS127" i="14"/>
  <c r="BS78" i="14"/>
  <c r="BR29" i="14"/>
  <c r="BR15" i="14"/>
  <c r="BR36" i="14"/>
  <c r="BS64" i="14"/>
  <c r="BS155" i="14"/>
  <c r="BQ106" i="14"/>
  <c r="BQ36" i="14"/>
  <c r="BR85" i="14"/>
  <c r="BS15" i="14"/>
  <c r="BR71" i="14"/>
  <c r="BS50" i="14"/>
  <c r="BS134" i="14"/>
  <c r="BQ50" i="14"/>
  <c r="BQ15" i="14"/>
  <c r="BS85" i="14"/>
  <c r="BS36" i="14"/>
  <c r="BQ78" i="14"/>
  <c r="BS71" i="14"/>
  <c r="BR148" i="14"/>
  <c r="BS22" i="14"/>
  <c r="BS106" i="14"/>
  <c r="BS57" i="14"/>
  <c r="BS148" i="14"/>
  <c r="BS92" i="13"/>
  <c r="BS78" i="13"/>
  <c r="BR92" i="15"/>
  <c r="BR134" i="15"/>
  <c r="BQ134" i="15"/>
  <c r="BQ36" i="15"/>
  <c r="BR155" i="15"/>
  <c r="BR50" i="15"/>
  <c r="BQ113" i="15"/>
  <c r="BR64" i="15"/>
  <c r="BR127" i="15"/>
  <c r="BR29" i="15"/>
  <c r="AI85" i="11"/>
  <c r="BQ36" i="13"/>
  <c r="BQ43" i="11"/>
  <c r="BR22" i="14"/>
  <c r="BQ106" i="13"/>
  <c r="BQ57" i="11"/>
  <c r="BR134" i="11"/>
  <c r="BQ134" i="13"/>
  <c r="BQ50" i="13"/>
  <c r="BQ71" i="11"/>
  <c r="BQ22" i="13"/>
  <c r="BQ99" i="13"/>
  <c r="BQ15" i="13"/>
  <c r="BR106" i="11"/>
  <c r="BQ71" i="13"/>
  <c r="BQ155" i="13"/>
  <c r="BQ64" i="13"/>
  <c r="BQ99" i="11"/>
  <c r="BR92" i="11"/>
  <c r="BR134" i="14"/>
  <c r="AI85" i="13"/>
  <c r="BQ113" i="13"/>
  <c r="BQ29" i="13"/>
  <c r="BQ113" i="11"/>
  <c r="BR50" i="13"/>
  <c r="BR78" i="11"/>
  <c r="BQ78" i="13"/>
  <c r="BQ127" i="11"/>
  <c r="BR64" i="11"/>
  <c r="BR106" i="14"/>
  <c r="BQ29" i="11"/>
  <c r="BQ127" i="13"/>
  <c r="BQ43" i="13"/>
  <c r="BQ148" i="11"/>
  <c r="BR50" i="11"/>
  <c r="BR92" i="14"/>
  <c r="BQ15" i="11"/>
  <c r="BQ92" i="13"/>
  <c r="BQ64" i="14"/>
  <c r="BR36" i="11"/>
  <c r="BR78" i="14"/>
  <c r="BR43" i="15"/>
  <c r="BQ127" i="15"/>
  <c r="BQ106" i="15"/>
  <c r="BQ43" i="15"/>
  <c r="BQ22" i="15"/>
  <c r="BR57" i="15"/>
  <c r="BR71" i="15"/>
  <c r="BQ148" i="15"/>
  <c r="BQ57" i="15"/>
  <c r="BR85" i="15"/>
  <c r="BQ71" i="15"/>
  <c r="BR113" i="15"/>
  <c r="BQ155" i="15"/>
  <c r="BQ85" i="15"/>
  <c r="BQ64" i="15"/>
  <c r="BR148" i="15"/>
  <c r="BQ78" i="15"/>
  <c r="AI162" i="15"/>
  <c r="AI161" i="15"/>
  <c r="AI160" i="15"/>
  <c r="AI159" i="15"/>
  <c r="AI158" i="15"/>
  <c r="AI157" i="15"/>
  <c r="BP154" i="15"/>
  <c r="BP153" i="15"/>
  <c r="BP152" i="15"/>
  <c r="BP151" i="15"/>
  <c r="BP150" i="15"/>
  <c r="BP147" i="15"/>
  <c r="BP146" i="15"/>
  <c r="BP145" i="15"/>
  <c r="BP144" i="15"/>
  <c r="BP143" i="15"/>
  <c r="BP133" i="15"/>
  <c r="BP132" i="15"/>
  <c r="BP131" i="15"/>
  <c r="BP130" i="15"/>
  <c r="BP129" i="15"/>
  <c r="BP126" i="15"/>
  <c r="BP125" i="15"/>
  <c r="BP124" i="15"/>
  <c r="BP123" i="15"/>
  <c r="BP122" i="15"/>
  <c r="BP112" i="15"/>
  <c r="BP111" i="15"/>
  <c r="BP110" i="15"/>
  <c r="BP109" i="15"/>
  <c r="BP108" i="15"/>
  <c r="BP105" i="15"/>
  <c r="BP104" i="15"/>
  <c r="BP103" i="15"/>
  <c r="BP102" i="15"/>
  <c r="BP101" i="15"/>
  <c r="BP91" i="15"/>
  <c r="BP90" i="15"/>
  <c r="BP89" i="15"/>
  <c r="BP88" i="15"/>
  <c r="BP87" i="15"/>
  <c r="BP84" i="15"/>
  <c r="BP83" i="15"/>
  <c r="BP82" i="15"/>
  <c r="BP81" i="15"/>
  <c r="BP80" i="15"/>
  <c r="BP77" i="15"/>
  <c r="BP76" i="15"/>
  <c r="BP75" i="15"/>
  <c r="BP74" i="15"/>
  <c r="BP73" i="15"/>
  <c r="BP70" i="15"/>
  <c r="BP69" i="15"/>
  <c r="BP68" i="15"/>
  <c r="BP67" i="15"/>
  <c r="BP66" i="15"/>
  <c r="BP63" i="15"/>
  <c r="BP62" i="15"/>
  <c r="BP61" i="15"/>
  <c r="BP60" i="15"/>
  <c r="BP59" i="15"/>
  <c r="BP56" i="15"/>
  <c r="BP55" i="15"/>
  <c r="BP54" i="15"/>
  <c r="BP53" i="15"/>
  <c r="BP52" i="15"/>
  <c r="BP49" i="15"/>
  <c r="BP48" i="15"/>
  <c r="BP47" i="15"/>
  <c r="BP46" i="15"/>
  <c r="BP45" i="15"/>
  <c r="BP42" i="15"/>
  <c r="BP41" i="15"/>
  <c r="BP40" i="15"/>
  <c r="BP39" i="15"/>
  <c r="BP38" i="15"/>
  <c r="BP35" i="15"/>
  <c r="BP34" i="15"/>
  <c r="BP33" i="15"/>
  <c r="BP32" i="15"/>
  <c r="BP31" i="15"/>
  <c r="BP28" i="15"/>
  <c r="BP27" i="15"/>
  <c r="BP26" i="15"/>
  <c r="BP25" i="15"/>
  <c r="BP24" i="15"/>
  <c r="BP21" i="15"/>
  <c r="BP20" i="15"/>
  <c r="BP19" i="15"/>
  <c r="BP18" i="15"/>
  <c r="BP17" i="15"/>
  <c r="BP14" i="15"/>
  <c r="BP13" i="15"/>
  <c r="BP12" i="15"/>
  <c r="BP11" i="15"/>
  <c r="BP10" i="15"/>
  <c r="BP154" i="13"/>
  <c r="BP153" i="13"/>
  <c r="BP152" i="13"/>
  <c r="BP151" i="13"/>
  <c r="BP150" i="13"/>
  <c r="BP147" i="13"/>
  <c r="BP146" i="13"/>
  <c r="BP145" i="13"/>
  <c r="BP144" i="13"/>
  <c r="BP143" i="13"/>
  <c r="BP133" i="13"/>
  <c r="BP132" i="13"/>
  <c r="BP131" i="13"/>
  <c r="BP130" i="13"/>
  <c r="BP129" i="13"/>
  <c r="BP126" i="13"/>
  <c r="BP125" i="13"/>
  <c r="BP124" i="13"/>
  <c r="BP123" i="13"/>
  <c r="BP122" i="13"/>
  <c r="BP112" i="13"/>
  <c r="BP111" i="13"/>
  <c r="BP110" i="13"/>
  <c r="BP109" i="13"/>
  <c r="BP108" i="13"/>
  <c r="BP105" i="13"/>
  <c r="BP104" i="13"/>
  <c r="BP103" i="13"/>
  <c r="BP102" i="13"/>
  <c r="BP101" i="13"/>
  <c r="BP98" i="13"/>
  <c r="BP97" i="13"/>
  <c r="BP96" i="13"/>
  <c r="BP95" i="13"/>
  <c r="BP94" i="13"/>
  <c r="BP91" i="13"/>
  <c r="BP90" i="13"/>
  <c r="BP89" i="13"/>
  <c r="BP88" i="13"/>
  <c r="BP87" i="13"/>
  <c r="BP77" i="13"/>
  <c r="BP76" i="13"/>
  <c r="BP75" i="13"/>
  <c r="BP74" i="13"/>
  <c r="BP73" i="13"/>
  <c r="BP70" i="13"/>
  <c r="BP69" i="13"/>
  <c r="BP68" i="13"/>
  <c r="BP67" i="13"/>
  <c r="BP66" i="13"/>
  <c r="BP63" i="13"/>
  <c r="BP62" i="13"/>
  <c r="BP61" i="13"/>
  <c r="BP60" i="13"/>
  <c r="BP59" i="13"/>
  <c r="BP56" i="13"/>
  <c r="BP55" i="13"/>
  <c r="BP54" i="13"/>
  <c r="BP53" i="13"/>
  <c r="BP52" i="13"/>
  <c r="BP49" i="13"/>
  <c r="BP48" i="13"/>
  <c r="BP47" i="13"/>
  <c r="BP46" i="13"/>
  <c r="BP45" i="13"/>
  <c r="BP42" i="13"/>
  <c r="BP41" i="13"/>
  <c r="BP40" i="13"/>
  <c r="BP39" i="13"/>
  <c r="BP38" i="13"/>
  <c r="BP35" i="13"/>
  <c r="BP34" i="13"/>
  <c r="BP33" i="13"/>
  <c r="BP32" i="13"/>
  <c r="BP31" i="13"/>
  <c r="BP28" i="13"/>
  <c r="BP27" i="13"/>
  <c r="BP26" i="13"/>
  <c r="BP25" i="13"/>
  <c r="BP24" i="13"/>
  <c r="BP21" i="13"/>
  <c r="BP20" i="13"/>
  <c r="BP19" i="13"/>
  <c r="BP18" i="13"/>
  <c r="BP17" i="13"/>
  <c r="BP14" i="13"/>
  <c r="BP13" i="13"/>
  <c r="BP12" i="13"/>
  <c r="BP11" i="13"/>
  <c r="BP10" i="13"/>
  <c r="BO154" i="13"/>
  <c r="BO153" i="13"/>
  <c r="BO152" i="13"/>
  <c r="BO151" i="13"/>
  <c r="BO150" i="13"/>
  <c r="BO147" i="13"/>
  <c r="BO146" i="13"/>
  <c r="BO145" i="13"/>
  <c r="BO144" i="13"/>
  <c r="BO143" i="13"/>
  <c r="BO133" i="13"/>
  <c r="BO132" i="13"/>
  <c r="BO131" i="13"/>
  <c r="BO130" i="13"/>
  <c r="BO129" i="13"/>
  <c r="BO126" i="13"/>
  <c r="BO125" i="13"/>
  <c r="BO124" i="13"/>
  <c r="BO123" i="13"/>
  <c r="BO122" i="13"/>
  <c r="BO112" i="13"/>
  <c r="BO111" i="13"/>
  <c r="BO110" i="13"/>
  <c r="BO109" i="13"/>
  <c r="BO108" i="13"/>
  <c r="BO105" i="13"/>
  <c r="BO104" i="13"/>
  <c r="BO103" i="13"/>
  <c r="BO102" i="13"/>
  <c r="BO101" i="13"/>
  <c r="BO98" i="13"/>
  <c r="BO97" i="13"/>
  <c r="BO96" i="13"/>
  <c r="BO95" i="13"/>
  <c r="BO94" i="13"/>
  <c r="BO91" i="13"/>
  <c r="BO90" i="13"/>
  <c r="BO89" i="13"/>
  <c r="BO88" i="13"/>
  <c r="BO87" i="13"/>
  <c r="BO77" i="13"/>
  <c r="BO76" i="13"/>
  <c r="BO75" i="13"/>
  <c r="BO74" i="13"/>
  <c r="BO73" i="13"/>
  <c r="BO70" i="13"/>
  <c r="BO69" i="13"/>
  <c r="BO68" i="13"/>
  <c r="BO67" i="13"/>
  <c r="BO66" i="13"/>
  <c r="BO63" i="13"/>
  <c r="BO62" i="13"/>
  <c r="BO61" i="13"/>
  <c r="BO60" i="13"/>
  <c r="BO59" i="13"/>
  <c r="BO56" i="13"/>
  <c r="BO55" i="13"/>
  <c r="BO54" i="13"/>
  <c r="BO53" i="13"/>
  <c r="BO52" i="13"/>
  <c r="BO49" i="13"/>
  <c r="BO48" i="13"/>
  <c r="BO47" i="13"/>
  <c r="BO46" i="13"/>
  <c r="BO45" i="13"/>
  <c r="BO42" i="13"/>
  <c r="BO41" i="13"/>
  <c r="BO40" i="13"/>
  <c r="BO39" i="13"/>
  <c r="BO38" i="13"/>
  <c r="BO35" i="13"/>
  <c r="BO34" i="13"/>
  <c r="BO33" i="13"/>
  <c r="BO32" i="13"/>
  <c r="BO31" i="13"/>
  <c r="BO28" i="13"/>
  <c r="BO27" i="13"/>
  <c r="BO26" i="13"/>
  <c r="BO25" i="13"/>
  <c r="BO24" i="13"/>
  <c r="BO21" i="13"/>
  <c r="BO20" i="13"/>
  <c r="BO19" i="13"/>
  <c r="BO18" i="13"/>
  <c r="BO17" i="13"/>
  <c r="BO14" i="13"/>
  <c r="BO13" i="13"/>
  <c r="BO12" i="13"/>
  <c r="BO11" i="13"/>
  <c r="BO10" i="13"/>
  <c r="BP154" i="11"/>
  <c r="BP153" i="11"/>
  <c r="BP152" i="11"/>
  <c r="BP151" i="11"/>
  <c r="BP150" i="11"/>
  <c r="BP147" i="11"/>
  <c r="BP146" i="11"/>
  <c r="BP145" i="11"/>
  <c r="BP144" i="11"/>
  <c r="BP143" i="11"/>
  <c r="BP133" i="11"/>
  <c r="BP132" i="11"/>
  <c r="BP131" i="11"/>
  <c r="BP130" i="11"/>
  <c r="BP129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91" i="11"/>
  <c r="BP90" i="11"/>
  <c r="BP89" i="11"/>
  <c r="BP88" i="11"/>
  <c r="BP87" i="11"/>
  <c r="BP77" i="11"/>
  <c r="BP76" i="11"/>
  <c r="BP75" i="11"/>
  <c r="BP74" i="11"/>
  <c r="BP73" i="11"/>
  <c r="BP70" i="11"/>
  <c r="BP69" i="11"/>
  <c r="BP68" i="11"/>
  <c r="BP67" i="11"/>
  <c r="BP66" i="11"/>
  <c r="BP63" i="11"/>
  <c r="BP62" i="11"/>
  <c r="BP61" i="11"/>
  <c r="BP60" i="11"/>
  <c r="BP59" i="11"/>
  <c r="BP56" i="11"/>
  <c r="BP55" i="11"/>
  <c r="BP54" i="11"/>
  <c r="BP53" i="11"/>
  <c r="BP52" i="11"/>
  <c r="BP49" i="11"/>
  <c r="BP48" i="11"/>
  <c r="BP47" i="11"/>
  <c r="BP46" i="11"/>
  <c r="BP45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1" i="11"/>
  <c r="BP20" i="11"/>
  <c r="BP19" i="11"/>
  <c r="BP18" i="11"/>
  <c r="BP17" i="11"/>
  <c r="BP14" i="11"/>
  <c r="BP13" i="11"/>
  <c r="BP12" i="11"/>
  <c r="BP11" i="11"/>
  <c r="BP10" i="11"/>
  <c r="BN154" i="13"/>
  <c r="BN153" i="13"/>
  <c r="BN152" i="13"/>
  <c r="BN151" i="13"/>
  <c r="BN150" i="13"/>
  <c r="BN147" i="13"/>
  <c r="BN146" i="13"/>
  <c r="BN145" i="13"/>
  <c r="BN144" i="13"/>
  <c r="BN143" i="13"/>
  <c r="BN133" i="13"/>
  <c r="BN132" i="13"/>
  <c r="BN131" i="13"/>
  <c r="BN130" i="13"/>
  <c r="BN129" i="13"/>
  <c r="BN126" i="13"/>
  <c r="BN125" i="13"/>
  <c r="BN124" i="13"/>
  <c r="BN123" i="13"/>
  <c r="BN122" i="13"/>
  <c r="BN112" i="13"/>
  <c r="BN111" i="13"/>
  <c r="BN110" i="13"/>
  <c r="BN109" i="13"/>
  <c r="BN108" i="13"/>
  <c r="BN105" i="13"/>
  <c r="BN104" i="13"/>
  <c r="BN103" i="13"/>
  <c r="BN102" i="13"/>
  <c r="BN101" i="13"/>
  <c r="BN98" i="13"/>
  <c r="BN97" i="13"/>
  <c r="BN96" i="13"/>
  <c r="BN95" i="13"/>
  <c r="BN94" i="13"/>
  <c r="BN91" i="13"/>
  <c r="BN90" i="13"/>
  <c r="BN89" i="13"/>
  <c r="BN88" i="13"/>
  <c r="BN87" i="13"/>
  <c r="BN77" i="13"/>
  <c r="BN76" i="13"/>
  <c r="BN75" i="13"/>
  <c r="BN74" i="13"/>
  <c r="BN73" i="13"/>
  <c r="BN70" i="13"/>
  <c r="BN69" i="13"/>
  <c r="BN68" i="13"/>
  <c r="BN67" i="13"/>
  <c r="BN66" i="13"/>
  <c r="BN63" i="13"/>
  <c r="BN62" i="13"/>
  <c r="BN61" i="13"/>
  <c r="BN60" i="13"/>
  <c r="BN59" i="13"/>
  <c r="BN56" i="13"/>
  <c r="BN55" i="13"/>
  <c r="BN54" i="13"/>
  <c r="BN53" i="13"/>
  <c r="BN52" i="13"/>
  <c r="BN49" i="13"/>
  <c r="BN48" i="13"/>
  <c r="BN47" i="13"/>
  <c r="BN46" i="13"/>
  <c r="BN45" i="13"/>
  <c r="BN42" i="13"/>
  <c r="BN41" i="13"/>
  <c r="BN40" i="13"/>
  <c r="BN39" i="13"/>
  <c r="BN38" i="13"/>
  <c r="BN35" i="13"/>
  <c r="BN34" i="13"/>
  <c r="BN33" i="13"/>
  <c r="BN32" i="13"/>
  <c r="BN31" i="13"/>
  <c r="BN28" i="13"/>
  <c r="BN27" i="13"/>
  <c r="BN26" i="13"/>
  <c r="BN25" i="13"/>
  <c r="BN24" i="13"/>
  <c r="BN21" i="13"/>
  <c r="BN20" i="13"/>
  <c r="BN19" i="13"/>
  <c r="BN18" i="13"/>
  <c r="BN17" i="13"/>
  <c r="BN14" i="13"/>
  <c r="BN13" i="13"/>
  <c r="BN12" i="13"/>
  <c r="BN11" i="13"/>
  <c r="BN10" i="13"/>
  <c r="AH162" i="13"/>
  <c r="AH161" i="13"/>
  <c r="AH160" i="13"/>
  <c r="AH159" i="13"/>
  <c r="AH158" i="13"/>
  <c r="AH157" i="13"/>
  <c r="AH84" i="11"/>
  <c r="AH83" i="11"/>
  <c r="AH82" i="11"/>
  <c r="AH81" i="11"/>
  <c r="AH80" i="11"/>
  <c r="AH84" i="13"/>
  <c r="AH83" i="13"/>
  <c r="AH82" i="13"/>
  <c r="AH81" i="13"/>
  <c r="AH80" i="13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AH158" i="11"/>
  <c r="AH159" i="11"/>
  <c r="AH160" i="11"/>
  <c r="AH161" i="11"/>
  <c r="BO10" i="11"/>
  <c r="BO11" i="11"/>
  <c r="BO12" i="11"/>
  <c r="BO13" i="11"/>
  <c r="BO14" i="11"/>
  <c r="BO17" i="11"/>
  <c r="BO18" i="11"/>
  <c r="BO19" i="11"/>
  <c r="BO20" i="11"/>
  <c r="BO21" i="11"/>
  <c r="BO24" i="11"/>
  <c r="BO25" i="11"/>
  <c r="BO26" i="11"/>
  <c r="BO27" i="11"/>
  <c r="BO28" i="11"/>
  <c r="BO31" i="11"/>
  <c r="BO32" i="11"/>
  <c r="BO33" i="11"/>
  <c r="BO34" i="11"/>
  <c r="BO35" i="11"/>
  <c r="BO38" i="11"/>
  <c r="BO39" i="11"/>
  <c r="BO40" i="11"/>
  <c r="BO41" i="11"/>
  <c r="BO42" i="11"/>
  <c r="BO45" i="11"/>
  <c r="BO46" i="11"/>
  <c r="BO47" i="11"/>
  <c r="BO48" i="11"/>
  <c r="BO49" i="11"/>
  <c r="BO52" i="11"/>
  <c r="BO53" i="11"/>
  <c r="BO54" i="11"/>
  <c r="BO55" i="11"/>
  <c r="BO56" i="11"/>
  <c r="BO59" i="11"/>
  <c r="BO60" i="11"/>
  <c r="BO61" i="11"/>
  <c r="BO62" i="11"/>
  <c r="BO63" i="11"/>
  <c r="BO66" i="11"/>
  <c r="BO67" i="11"/>
  <c r="BO68" i="11"/>
  <c r="BO69" i="11"/>
  <c r="BO70" i="11"/>
  <c r="BO73" i="11"/>
  <c r="BO74" i="11"/>
  <c r="BO75" i="11"/>
  <c r="BO76" i="11"/>
  <c r="BO77" i="11"/>
  <c r="BO87" i="11"/>
  <c r="BO88" i="11"/>
  <c r="BO89" i="11"/>
  <c r="BO90" i="11"/>
  <c r="BO91" i="11"/>
  <c r="BO94" i="11"/>
  <c r="BO95" i="11"/>
  <c r="BO96" i="11"/>
  <c r="BO97" i="11"/>
  <c r="BO98" i="11"/>
  <c r="BO101" i="11"/>
  <c r="BO102" i="11"/>
  <c r="BO103" i="11"/>
  <c r="BO104" i="11"/>
  <c r="BO105" i="11"/>
  <c r="BO108" i="11"/>
  <c r="BO109" i="11"/>
  <c r="BO110" i="11"/>
  <c r="BO111" i="11"/>
  <c r="BO112" i="11"/>
  <c r="BO122" i="11"/>
  <c r="BO123" i="11"/>
  <c r="BO124" i="11"/>
  <c r="BO125" i="11"/>
  <c r="BO126" i="11"/>
  <c r="BO129" i="11"/>
  <c r="BO130" i="11"/>
  <c r="BO131" i="11"/>
  <c r="BO132" i="11"/>
  <c r="BO133" i="11"/>
  <c r="BO143" i="11"/>
  <c r="BO144" i="11"/>
  <c r="BO145" i="11"/>
  <c r="BO146" i="11"/>
  <c r="BO147" i="11"/>
  <c r="BO150" i="11"/>
  <c r="BO151" i="11"/>
  <c r="BO152" i="11"/>
  <c r="BO153" i="11"/>
  <c r="BO154" i="11"/>
  <c r="AH157" i="15"/>
  <c r="AH158" i="15"/>
  <c r="AH159" i="15"/>
  <c r="AH160" i="15"/>
  <c r="AH161" i="15"/>
  <c r="AH162" i="15"/>
  <c r="BP10" i="14"/>
  <c r="BP11" i="14"/>
  <c r="BP12" i="14"/>
  <c r="BP13" i="14"/>
  <c r="BP14" i="14"/>
  <c r="BP17" i="14"/>
  <c r="BP18" i="14"/>
  <c r="BP19" i="14"/>
  <c r="BP20" i="14"/>
  <c r="BP21" i="14"/>
  <c r="BP24" i="14"/>
  <c r="BP25" i="14"/>
  <c r="BP26" i="14"/>
  <c r="BP27" i="14"/>
  <c r="BP28" i="14"/>
  <c r="BP31" i="14"/>
  <c r="BP32" i="14"/>
  <c r="BP33" i="14"/>
  <c r="BP34" i="14"/>
  <c r="BP35" i="14"/>
  <c r="BP38" i="14"/>
  <c r="BP39" i="14"/>
  <c r="BP40" i="14"/>
  <c r="BP41" i="14"/>
  <c r="BP42" i="14"/>
  <c r="BP45" i="14"/>
  <c r="BP46" i="14"/>
  <c r="BP47" i="14"/>
  <c r="BP48" i="14"/>
  <c r="BP49" i="14"/>
  <c r="BP52" i="14"/>
  <c r="BP53" i="14"/>
  <c r="BP54" i="14"/>
  <c r="BP55" i="14"/>
  <c r="BP56" i="14"/>
  <c r="BP59" i="14"/>
  <c r="BP60" i="14"/>
  <c r="BP61" i="14"/>
  <c r="BP62" i="14"/>
  <c r="BP63" i="14"/>
  <c r="BP66" i="14"/>
  <c r="BP67" i="14"/>
  <c r="BP68" i="14"/>
  <c r="BP69" i="14"/>
  <c r="BP70" i="14"/>
  <c r="BP73" i="14"/>
  <c r="BP74" i="14"/>
  <c r="BP75" i="14"/>
  <c r="BP76" i="14"/>
  <c r="BP77" i="14"/>
  <c r="BP80" i="14"/>
  <c r="BP81" i="14"/>
  <c r="BP82" i="14"/>
  <c r="BP83" i="14"/>
  <c r="BP84" i="14"/>
  <c r="BP87" i="14"/>
  <c r="BP88" i="14"/>
  <c r="BP89" i="14"/>
  <c r="BP90" i="14"/>
  <c r="BP91" i="14"/>
  <c r="BP101" i="14"/>
  <c r="BP102" i="14"/>
  <c r="BP103" i="14"/>
  <c r="BP104" i="14"/>
  <c r="BP105" i="14"/>
  <c r="BP108" i="14"/>
  <c r="BP109" i="14"/>
  <c r="BP110" i="14"/>
  <c r="BP111" i="14"/>
  <c r="BP112" i="14"/>
  <c r="BP122" i="14"/>
  <c r="BP123" i="14"/>
  <c r="BP124" i="14"/>
  <c r="BP125" i="14"/>
  <c r="BP126" i="14"/>
  <c r="BP129" i="14"/>
  <c r="BP130" i="14"/>
  <c r="BP131" i="14"/>
  <c r="BP132" i="14"/>
  <c r="BP133" i="14"/>
  <c r="BP143" i="14"/>
  <c r="BP144" i="14"/>
  <c r="BP145" i="14"/>
  <c r="BP146" i="14"/>
  <c r="BP147" i="14"/>
  <c r="BP150" i="14"/>
  <c r="BP151" i="14"/>
  <c r="BP152" i="14"/>
  <c r="BP153" i="14"/>
  <c r="BP154" i="14"/>
  <c r="BO10" i="15"/>
  <c r="BO11" i="15"/>
  <c r="BO12" i="15"/>
  <c r="BO13" i="15"/>
  <c r="BO14" i="15"/>
  <c r="BO17" i="15"/>
  <c r="BO18" i="15"/>
  <c r="BO19" i="15"/>
  <c r="BO20" i="15"/>
  <c r="BO21" i="15"/>
  <c r="BO24" i="15"/>
  <c r="BO25" i="15"/>
  <c r="BO26" i="15"/>
  <c r="BO27" i="15"/>
  <c r="BO28" i="15"/>
  <c r="BO31" i="15"/>
  <c r="BO32" i="15"/>
  <c r="BO33" i="15"/>
  <c r="BO34" i="15"/>
  <c r="BO35" i="15"/>
  <c r="BO38" i="15"/>
  <c r="BO39" i="15"/>
  <c r="BO40" i="15"/>
  <c r="BO41" i="15"/>
  <c r="BO42" i="15"/>
  <c r="BO45" i="15"/>
  <c r="BO46" i="15"/>
  <c r="BO47" i="15"/>
  <c r="BO48" i="15"/>
  <c r="BO49" i="15"/>
  <c r="BO52" i="15"/>
  <c r="BO53" i="15"/>
  <c r="BO54" i="15"/>
  <c r="BO55" i="15"/>
  <c r="BO56" i="15"/>
  <c r="BO59" i="15"/>
  <c r="BO60" i="15"/>
  <c r="BO61" i="15"/>
  <c r="BO62" i="15"/>
  <c r="BO63" i="15"/>
  <c r="BO66" i="15"/>
  <c r="BO67" i="15"/>
  <c r="BO68" i="15"/>
  <c r="BO69" i="15"/>
  <c r="BO70" i="15"/>
  <c r="BO73" i="15"/>
  <c r="BO74" i="15"/>
  <c r="BO75" i="15"/>
  <c r="BO76" i="15"/>
  <c r="BO77" i="15"/>
  <c r="BO80" i="15"/>
  <c r="BO81" i="15"/>
  <c r="BO82" i="15"/>
  <c r="BO83" i="15"/>
  <c r="BO84" i="15"/>
  <c r="BO87" i="15"/>
  <c r="BO88" i="15"/>
  <c r="BO89" i="15"/>
  <c r="BO90" i="15"/>
  <c r="BO91" i="15"/>
  <c r="BO101" i="15"/>
  <c r="BO102" i="15"/>
  <c r="BO103" i="15"/>
  <c r="BO104" i="15"/>
  <c r="BO105" i="15"/>
  <c r="BO108" i="15"/>
  <c r="BO109" i="15"/>
  <c r="BO110" i="15"/>
  <c r="BO111" i="15"/>
  <c r="BO112" i="15"/>
  <c r="BO122" i="15"/>
  <c r="BO123" i="15"/>
  <c r="BO124" i="15"/>
  <c r="BO125" i="15"/>
  <c r="BO126" i="15"/>
  <c r="BO129" i="15"/>
  <c r="BO130" i="15"/>
  <c r="BO131" i="15"/>
  <c r="BO132" i="15"/>
  <c r="BO133" i="15"/>
  <c r="BO143" i="15"/>
  <c r="BO144" i="15"/>
  <c r="BO145" i="15"/>
  <c r="BO146" i="15"/>
  <c r="BO147" i="15"/>
  <c r="BO150" i="15"/>
  <c r="BO151" i="15"/>
  <c r="BO152" i="15"/>
  <c r="BO153" i="15"/>
  <c r="BO154" i="15"/>
  <c r="AH157" i="14"/>
  <c r="AH158" i="14"/>
  <c r="AH159" i="14"/>
  <c r="AH160" i="14"/>
  <c r="AH161" i="14"/>
  <c r="AH162" i="14"/>
  <c r="AG157" i="14"/>
  <c r="BO45" i="14"/>
  <c r="BO46" i="14"/>
  <c r="BO47" i="14"/>
  <c r="BO48" i="14"/>
  <c r="BO49" i="14"/>
  <c r="BO52" i="14"/>
  <c r="BO53" i="14"/>
  <c r="BO54" i="14"/>
  <c r="BO55" i="14"/>
  <c r="BO56" i="14"/>
  <c r="BO59" i="14"/>
  <c r="BO60" i="14"/>
  <c r="BO61" i="14"/>
  <c r="BO62" i="14"/>
  <c r="BO63" i="14"/>
  <c r="BO66" i="14"/>
  <c r="BO67" i="14"/>
  <c r="BO68" i="14"/>
  <c r="BO69" i="14"/>
  <c r="BO70" i="14"/>
  <c r="BO73" i="14"/>
  <c r="BO74" i="14"/>
  <c r="BO75" i="14"/>
  <c r="BO76" i="14"/>
  <c r="BO77" i="14"/>
  <c r="BO80" i="14"/>
  <c r="BO81" i="14"/>
  <c r="BO82" i="14"/>
  <c r="BO83" i="14"/>
  <c r="BO84" i="14"/>
  <c r="BO87" i="14"/>
  <c r="BO88" i="14"/>
  <c r="BO89" i="14"/>
  <c r="BO90" i="14"/>
  <c r="BO91" i="14"/>
  <c r="BO101" i="14"/>
  <c r="BO102" i="14"/>
  <c r="BO103" i="14"/>
  <c r="BO104" i="14"/>
  <c r="BO105" i="14"/>
  <c r="BO108" i="14"/>
  <c r="BO109" i="14"/>
  <c r="BO110" i="14"/>
  <c r="BO111" i="14"/>
  <c r="BO112" i="14"/>
  <c r="BO122" i="14"/>
  <c r="BO123" i="14"/>
  <c r="BO124" i="14"/>
  <c r="BO125" i="14"/>
  <c r="BO126" i="14"/>
  <c r="BO129" i="14"/>
  <c r="BO130" i="14"/>
  <c r="BO131" i="14"/>
  <c r="BO132" i="14"/>
  <c r="BO133" i="14"/>
  <c r="BO143" i="14"/>
  <c r="BO144" i="14"/>
  <c r="BO145" i="14"/>
  <c r="BO146" i="14"/>
  <c r="BO147" i="14"/>
  <c r="BO150" i="14"/>
  <c r="BO151" i="14"/>
  <c r="BO152" i="14"/>
  <c r="BO153" i="14"/>
  <c r="BO154" i="14"/>
  <c r="BO38" i="14"/>
  <c r="BO39" i="14"/>
  <c r="BO40" i="14"/>
  <c r="BO41" i="14"/>
  <c r="BO42" i="14"/>
  <c r="BO31" i="14"/>
  <c r="BO32" i="14"/>
  <c r="BO33" i="14"/>
  <c r="BO34" i="14"/>
  <c r="BO35" i="14"/>
  <c r="BO24" i="14"/>
  <c r="BO25" i="14"/>
  <c r="BO26" i="14"/>
  <c r="BO27" i="14"/>
  <c r="BO28" i="14"/>
  <c r="BO17" i="14"/>
  <c r="BO18" i="14"/>
  <c r="BO19" i="14"/>
  <c r="BO20" i="14"/>
  <c r="BO21" i="14"/>
  <c r="BO10" i="14"/>
  <c r="BO11" i="14"/>
  <c r="BO12" i="14"/>
  <c r="BO13" i="14"/>
  <c r="BO14" i="14"/>
  <c r="BN10" i="14"/>
  <c r="AG84" i="13"/>
  <c r="AG83" i="13"/>
  <c r="AG82" i="13"/>
  <c r="AG81" i="13"/>
  <c r="AG80" i="13"/>
  <c r="AG92" i="13"/>
  <c r="AG84" i="11"/>
  <c r="AG83" i="11"/>
  <c r="AG82" i="11"/>
  <c r="AG81" i="11"/>
  <c r="AG80" i="11"/>
  <c r="AG92" i="11"/>
  <c r="AG162" i="14"/>
  <c r="AG161" i="14"/>
  <c r="AG160" i="14"/>
  <c r="AG159" i="14"/>
  <c r="AG158" i="14"/>
  <c r="CB139" i="14"/>
  <c r="CB137" i="14"/>
  <c r="CB138" i="14"/>
  <c r="CB140" i="14"/>
  <c r="CB10" i="15"/>
  <c r="CB136" i="14"/>
  <c r="BO92" i="11" l="1"/>
  <c r="BO64" i="11"/>
  <c r="BN29" i="13"/>
  <c r="BN127" i="13"/>
  <c r="BP85" i="15"/>
  <c r="BO106" i="11"/>
  <c r="BN15" i="13"/>
  <c r="BP57" i="13"/>
  <c r="BP15" i="15"/>
  <c r="BO50" i="11"/>
  <c r="BN92" i="13"/>
  <c r="AH85" i="13"/>
  <c r="BP127" i="15"/>
  <c r="BO78" i="15"/>
  <c r="BO134" i="11"/>
  <c r="BO57" i="11"/>
  <c r="BN78" i="13"/>
  <c r="BN155" i="13"/>
  <c r="BP106" i="15"/>
  <c r="BO155" i="11"/>
  <c r="BP99" i="11"/>
  <c r="BO92" i="13"/>
  <c r="BP43" i="13"/>
  <c r="BP148" i="13"/>
  <c r="BN64" i="13"/>
  <c r="BP78" i="13"/>
  <c r="BN71" i="13"/>
  <c r="BN106" i="13"/>
  <c r="BO71" i="13"/>
  <c r="BP127" i="13"/>
  <c r="BN50" i="13"/>
  <c r="BN113" i="13"/>
  <c r="BP64" i="11"/>
  <c r="BP64" i="13"/>
  <c r="BN57" i="13"/>
  <c r="BO57" i="13"/>
  <c r="BO78" i="11"/>
  <c r="BN36" i="13"/>
  <c r="BN99" i="13"/>
  <c r="BN134" i="13"/>
  <c r="BP50" i="11"/>
  <c r="BP155" i="11"/>
  <c r="BP155" i="13"/>
  <c r="BP57" i="15"/>
  <c r="BP92" i="14"/>
  <c r="BN43" i="13"/>
  <c r="BN148" i="13"/>
  <c r="BO148" i="13"/>
  <c r="BN22" i="13"/>
  <c r="BP134" i="11"/>
  <c r="BO78" i="13"/>
  <c r="BO43" i="14"/>
  <c r="AG85" i="13"/>
  <c r="AG85" i="11"/>
  <c r="BP29" i="15"/>
  <c r="BP148" i="15"/>
  <c r="BO127" i="15"/>
  <c r="BO43" i="15"/>
  <c r="BO148" i="15"/>
  <c r="BO71" i="15"/>
  <c r="BP43" i="15"/>
  <c r="BP71" i="15"/>
  <c r="BP92" i="15"/>
  <c r="BP148" i="11"/>
  <c r="BP71" i="13"/>
  <c r="BO127" i="14"/>
  <c r="BO78" i="14"/>
  <c r="BP148" i="14"/>
  <c r="BP57" i="14"/>
  <c r="BO71" i="11"/>
  <c r="BO36" i="11"/>
  <c r="BP57" i="11"/>
  <c r="BP92" i="11"/>
  <c r="BO36" i="13"/>
  <c r="BP22" i="13"/>
  <c r="BP106" i="13"/>
  <c r="BO148" i="14"/>
  <c r="BO92" i="14"/>
  <c r="BP71" i="14"/>
  <c r="BO99" i="11"/>
  <c r="AH85" i="11"/>
  <c r="BP43" i="11"/>
  <c r="BP78" i="11"/>
  <c r="BP127" i="11"/>
  <c r="BO22" i="13"/>
  <c r="BO106" i="13"/>
  <c r="BP92" i="13"/>
  <c r="BO106" i="14"/>
  <c r="BP85" i="14"/>
  <c r="BO127" i="11"/>
  <c r="BP29" i="11"/>
  <c r="BP113" i="11"/>
  <c r="BO57" i="14"/>
  <c r="BO15" i="14"/>
  <c r="BO85" i="14"/>
  <c r="BP134" i="14"/>
  <c r="BP50" i="14"/>
  <c r="BO148" i="11"/>
  <c r="BP15" i="11"/>
  <c r="BO43" i="13"/>
  <c r="BO127" i="13"/>
  <c r="BP29" i="13"/>
  <c r="BP113" i="13"/>
  <c r="BP106" i="14"/>
  <c r="BP15" i="14"/>
  <c r="BO15" i="11"/>
  <c r="BO29" i="14"/>
  <c r="BP22" i="14"/>
  <c r="BO71" i="14"/>
  <c r="BO113" i="11"/>
  <c r="BO36" i="14"/>
  <c r="BP155" i="14"/>
  <c r="BP64" i="14"/>
  <c r="BO29" i="13"/>
  <c r="BO113" i="13"/>
  <c r="BP15" i="13"/>
  <c r="BP99" i="13"/>
  <c r="BP36" i="14"/>
  <c r="BO22" i="14"/>
  <c r="BO134" i="14"/>
  <c r="BO50" i="14"/>
  <c r="BP113" i="14"/>
  <c r="BP29" i="14"/>
  <c r="BO29" i="11"/>
  <c r="BP36" i="11"/>
  <c r="BO64" i="13"/>
  <c r="BO155" i="13"/>
  <c r="BP50" i="13"/>
  <c r="BP134" i="13"/>
  <c r="BO113" i="14"/>
  <c r="BP78" i="14"/>
  <c r="BO15" i="13"/>
  <c r="BO99" i="13"/>
  <c r="BO155" i="14"/>
  <c r="BO64" i="14"/>
  <c r="BP127" i="14"/>
  <c r="BP43" i="14"/>
  <c r="BO43" i="11"/>
  <c r="BO22" i="11"/>
  <c r="BP22" i="11"/>
  <c r="BP71" i="11"/>
  <c r="BP106" i="11"/>
  <c r="BO50" i="13"/>
  <c r="BO134" i="13"/>
  <c r="BP36" i="13"/>
  <c r="BP78" i="15"/>
  <c r="BO134" i="15"/>
  <c r="BO50" i="15"/>
  <c r="BP64" i="15"/>
  <c r="BO15" i="15"/>
  <c r="BP50" i="15"/>
  <c r="BO155" i="15"/>
  <c r="BO64" i="15"/>
  <c r="BP36" i="15"/>
  <c r="BO113" i="15"/>
  <c r="BO29" i="15"/>
  <c r="BP22" i="15"/>
  <c r="BO85" i="15"/>
  <c r="BP155" i="15"/>
  <c r="BO92" i="15"/>
  <c r="BP113" i="15"/>
  <c r="BP134" i="15"/>
  <c r="BO57" i="15"/>
  <c r="BO36" i="15"/>
  <c r="BO106" i="15"/>
  <c r="BO22" i="15"/>
  <c r="CB141" i="14"/>
  <c r="AG162" i="15" l="1"/>
  <c r="AG161" i="15"/>
  <c r="AG160" i="15"/>
  <c r="AG159" i="15"/>
  <c r="AG158" i="15"/>
  <c r="AG157" i="15"/>
  <c r="CB136" i="15"/>
  <c r="CB14" i="15"/>
  <c r="CB12" i="15"/>
  <c r="CB140" i="15"/>
  <c r="CB13" i="15"/>
  <c r="CB139" i="15"/>
  <c r="CB138" i="15"/>
  <c r="CB11" i="15"/>
  <c r="CB137" i="15"/>
  <c r="CB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G188" i="21" l="1"/>
  <c r="F188" i="21"/>
  <c r="AG162" i="11"/>
  <c r="AG161" i="11"/>
  <c r="AG160" i="11"/>
  <c r="AG159" i="11"/>
  <c r="AG158" i="11"/>
  <c r="AG157" i="11"/>
  <c r="AG162" i="13"/>
  <c r="AG161" i="13"/>
  <c r="AG160" i="13"/>
  <c r="AG159" i="13"/>
  <c r="AG158" i="13"/>
  <c r="AG157" i="13"/>
  <c r="CB137" i="11"/>
  <c r="CB139" i="11"/>
  <c r="CB140" i="13"/>
  <c r="CB136" i="11"/>
  <c r="CB139" i="13"/>
  <c r="CB136" i="13"/>
  <c r="CB138" i="13"/>
  <c r="CB140" i="11"/>
  <c r="CB138" i="11"/>
  <c r="CB137" i="13"/>
  <c r="CB141" i="11" l="1"/>
  <c r="CB141" i="13"/>
  <c r="AF84" i="13" l="1"/>
  <c r="AF83" i="13"/>
  <c r="AF82" i="13"/>
  <c r="AF81" i="13"/>
  <c r="AF80" i="13"/>
  <c r="AF92" i="13"/>
  <c r="AF84" i="11"/>
  <c r="AF83" i="11"/>
  <c r="AF82" i="11"/>
  <c r="AF81" i="11"/>
  <c r="AF80" i="1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AF85" i="11" l="1"/>
  <c r="AF85" i="13"/>
  <c r="AF141" i="11"/>
  <c r="AF134" i="11"/>
  <c r="AE134" i="11"/>
  <c r="AD134" i="11"/>
  <c r="AC134" i="11"/>
  <c r="AF119" i="11"/>
  <c r="AE119" i="11"/>
  <c r="AD119" i="11"/>
  <c r="BX119" i="11" s="1"/>
  <c r="AF118" i="11"/>
  <c r="AE118" i="11"/>
  <c r="AD118" i="11"/>
  <c r="BX118" i="11" s="1"/>
  <c r="AF117" i="11"/>
  <c r="AE117" i="11"/>
  <c r="AD117" i="11"/>
  <c r="BX117" i="11" s="1"/>
  <c r="AF116" i="11"/>
  <c r="AE116" i="11"/>
  <c r="AD116" i="11"/>
  <c r="BX116" i="11" s="1"/>
  <c r="AF115" i="11"/>
  <c r="AE115" i="11"/>
  <c r="AD115" i="11"/>
  <c r="BX115" i="11" s="1"/>
  <c r="BX120" i="11" s="1"/>
  <c r="AF113" i="11"/>
  <c r="AE113" i="11"/>
  <c r="AF106" i="11"/>
  <c r="AE106" i="11"/>
  <c r="AF99" i="11"/>
  <c r="AE99" i="11"/>
  <c r="AF141" i="13"/>
  <c r="AF134" i="13"/>
  <c r="AF119" i="13"/>
  <c r="AE119" i="13"/>
  <c r="AD119" i="13"/>
  <c r="BX119" i="13" s="1"/>
  <c r="AF118" i="13"/>
  <c r="AE118" i="13"/>
  <c r="AD118" i="13"/>
  <c r="BX118" i="13" s="1"/>
  <c r="AF117" i="13"/>
  <c r="AE117" i="13"/>
  <c r="AD117" i="13"/>
  <c r="BX117" i="13" s="1"/>
  <c r="AF116" i="13"/>
  <c r="AE116" i="13"/>
  <c r="AD116" i="13"/>
  <c r="BX116" i="13" s="1"/>
  <c r="AF115" i="13"/>
  <c r="AE115" i="13"/>
  <c r="AD115" i="13"/>
  <c r="BX115" i="13" s="1"/>
  <c r="BX120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AF119" i="15" s="1"/>
  <c r="AE98" i="15"/>
  <c r="AF97" i="15"/>
  <c r="AF118" i="15" s="1"/>
  <c r="AE97" i="15"/>
  <c r="AF96" i="15"/>
  <c r="AF117" i="15" s="1"/>
  <c r="AE96" i="15"/>
  <c r="AF95" i="15"/>
  <c r="AF116" i="15" s="1"/>
  <c r="AE95" i="15"/>
  <c r="AF94" i="15"/>
  <c r="AF115" i="15" s="1"/>
  <c r="AE94" i="15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AF119" i="14" s="1"/>
  <c r="AE98" i="14"/>
  <c r="AF97" i="14"/>
  <c r="AF118" i="14" s="1"/>
  <c r="AE97" i="14"/>
  <c r="AF96" i="14"/>
  <c r="AF117" i="14" s="1"/>
  <c r="AE96" i="14"/>
  <c r="AF95" i="14"/>
  <c r="AF116" i="14" s="1"/>
  <c r="AE95" i="14"/>
  <c r="AF94" i="14"/>
  <c r="AF115" i="14" s="1"/>
  <c r="AE94" i="14"/>
  <c r="AF92" i="14"/>
  <c r="AE92" i="14"/>
  <c r="AE118" i="14" l="1"/>
  <c r="AE119" i="15"/>
  <c r="AE119" i="14"/>
  <c r="AE115" i="14"/>
  <c r="AE116" i="15"/>
  <c r="AE116" i="14"/>
  <c r="AE117" i="15"/>
  <c r="AE117" i="14"/>
  <c r="AE118" i="15"/>
  <c r="AF99" i="15"/>
  <c r="AF162" i="15" s="1"/>
  <c r="AD120" i="11"/>
  <c r="AF120" i="14"/>
  <c r="AE120" i="14"/>
  <c r="AF120" i="13"/>
  <c r="AF120" i="15"/>
  <c r="AE99" i="14"/>
  <c r="AE99" i="15"/>
  <c r="AF99" i="14"/>
  <c r="AF162" i="14" s="1"/>
  <c r="AE115" i="15"/>
  <c r="AE120" i="11"/>
  <c r="AD120" i="13"/>
  <c r="AF120" i="11"/>
  <c r="AE120" i="13"/>
  <c r="AF85" i="14"/>
  <c r="AE85" i="14"/>
  <c r="AF78" i="14"/>
  <c r="AE78" i="14"/>
  <c r="BN154" i="11"/>
  <c r="BN153" i="11"/>
  <c r="BN152" i="11"/>
  <c r="BN151" i="11"/>
  <c r="BN150" i="11"/>
  <c r="BN147" i="11"/>
  <c r="BN146" i="11"/>
  <c r="BN145" i="11"/>
  <c r="BN144" i="11"/>
  <c r="BN143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91" i="11"/>
  <c r="BN90" i="11"/>
  <c r="BN89" i="11"/>
  <c r="BN88" i="11"/>
  <c r="BN87" i="11"/>
  <c r="BN77" i="11"/>
  <c r="BN76" i="11"/>
  <c r="BN75" i="11"/>
  <c r="BN74" i="11"/>
  <c r="BN73" i="11"/>
  <c r="BN70" i="11"/>
  <c r="BN69" i="11"/>
  <c r="BN68" i="11"/>
  <c r="BN67" i="11"/>
  <c r="BN66" i="11"/>
  <c r="BN63" i="11"/>
  <c r="BN62" i="11"/>
  <c r="BN61" i="11"/>
  <c r="BN60" i="11"/>
  <c r="BN59" i="11"/>
  <c r="BN56" i="11"/>
  <c r="BN55" i="11"/>
  <c r="BN54" i="11"/>
  <c r="BN53" i="11"/>
  <c r="BN52" i="11"/>
  <c r="BN49" i="11"/>
  <c r="BN48" i="11"/>
  <c r="BN47" i="11"/>
  <c r="BN46" i="11"/>
  <c r="BN45" i="11"/>
  <c r="BN42" i="11"/>
  <c r="BN41" i="11"/>
  <c r="BN40" i="11"/>
  <c r="BN39" i="11"/>
  <c r="BN38" i="11"/>
  <c r="BN35" i="11"/>
  <c r="BN34" i="11"/>
  <c r="BN33" i="11"/>
  <c r="BN32" i="11"/>
  <c r="BN31" i="11"/>
  <c r="BN28" i="11"/>
  <c r="BN27" i="11"/>
  <c r="BN26" i="11"/>
  <c r="BN25" i="11"/>
  <c r="BN24" i="11"/>
  <c r="BN21" i="11"/>
  <c r="BN20" i="11"/>
  <c r="BN19" i="11"/>
  <c r="BN18" i="11"/>
  <c r="BN17" i="11"/>
  <c r="BN14" i="11"/>
  <c r="BN13" i="11"/>
  <c r="BN12" i="11"/>
  <c r="BN11" i="11"/>
  <c r="BN10" i="11"/>
  <c r="BN154" i="14"/>
  <c r="BN153" i="14"/>
  <c r="BN152" i="14"/>
  <c r="BN151" i="14"/>
  <c r="BN150" i="14"/>
  <c r="BN147" i="14"/>
  <c r="BN146" i="14"/>
  <c r="BN145" i="14"/>
  <c r="BN144" i="14"/>
  <c r="BN143" i="14"/>
  <c r="BN133" i="14"/>
  <c r="BN132" i="14"/>
  <c r="BN131" i="14"/>
  <c r="BN130" i="14"/>
  <c r="BN129" i="14"/>
  <c r="BN126" i="14"/>
  <c r="BN125" i="14"/>
  <c r="BN124" i="14"/>
  <c r="BN123" i="14"/>
  <c r="BN122" i="14"/>
  <c r="BN112" i="14"/>
  <c r="BN111" i="14"/>
  <c r="BN110" i="14"/>
  <c r="BN109" i="14"/>
  <c r="BN108" i="14"/>
  <c r="BN105" i="14"/>
  <c r="BN104" i="14"/>
  <c r="BN103" i="14"/>
  <c r="BN102" i="14"/>
  <c r="BN101" i="14"/>
  <c r="BN91" i="14"/>
  <c r="BN90" i="14"/>
  <c r="BN89" i="14"/>
  <c r="BN88" i="14"/>
  <c r="BN87" i="14"/>
  <c r="BN84" i="14"/>
  <c r="BN83" i="14"/>
  <c r="BN82" i="14"/>
  <c r="BN81" i="14"/>
  <c r="BN80" i="14"/>
  <c r="BN77" i="14"/>
  <c r="BN76" i="14"/>
  <c r="BN75" i="14"/>
  <c r="BN74" i="14"/>
  <c r="BN73" i="14"/>
  <c r="BN70" i="14"/>
  <c r="BN69" i="14"/>
  <c r="BN68" i="14"/>
  <c r="BN67" i="14"/>
  <c r="BN66" i="14"/>
  <c r="BN63" i="14"/>
  <c r="BN62" i="14"/>
  <c r="BN61" i="14"/>
  <c r="BN60" i="14"/>
  <c r="BN59" i="14"/>
  <c r="BN56" i="14"/>
  <c r="BN55" i="14"/>
  <c r="BN54" i="14"/>
  <c r="BN53" i="14"/>
  <c r="BN52" i="14"/>
  <c r="BN49" i="14"/>
  <c r="BN48" i="14"/>
  <c r="BN47" i="14"/>
  <c r="BN46" i="14"/>
  <c r="BN45" i="14"/>
  <c r="BN42" i="14"/>
  <c r="BN41" i="14"/>
  <c r="BN40" i="14"/>
  <c r="BN39" i="14"/>
  <c r="BN38" i="14"/>
  <c r="BN35" i="14"/>
  <c r="BN34" i="14"/>
  <c r="BN33" i="14"/>
  <c r="BN32" i="14"/>
  <c r="BN31" i="14"/>
  <c r="BN28" i="14"/>
  <c r="BN27" i="14"/>
  <c r="BN26" i="14"/>
  <c r="BN25" i="14"/>
  <c r="BN24" i="14"/>
  <c r="BN21" i="14"/>
  <c r="BN20" i="14"/>
  <c r="BN19" i="14"/>
  <c r="BN18" i="14"/>
  <c r="BN17" i="14"/>
  <c r="BN14" i="14"/>
  <c r="BN13" i="14"/>
  <c r="BN12" i="14"/>
  <c r="BN11" i="14"/>
  <c r="BN154" i="15"/>
  <c r="BN153" i="15"/>
  <c r="BN152" i="15"/>
  <c r="BN151" i="15"/>
  <c r="BN150" i="15"/>
  <c r="BN147" i="15"/>
  <c r="BN146" i="15"/>
  <c r="BN145" i="15"/>
  <c r="BN144" i="15"/>
  <c r="BN143" i="15"/>
  <c r="BN133" i="15"/>
  <c r="BN132" i="15"/>
  <c r="BN131" i="15"/>
  <c r="BN130" i="15"/>
  <c r="BN129" i="15"/>
  <c r="BN126" i="15"/>
  <c r="BN125" i="15"/>
  <c r="BN124" i="15"/>
  <c r="BN123" i="15"/>
  <c r="BN122" i="15"/>
  <c r="BN112" i="15"/>
  <c r="BN111" i="15"/>
  <c r="BN110" i="15"/>
  <c r="BN109" i="15"/>
  <c r="BN108" i="15"/>
  <c r="BN105" i="15"/>
  <c r="BN104" i="15"/>
  <c r="BN103" i="15"/>
  <c r="BN102" i="15"/>
  <c r="BN101" i="15"/>
  <c r="BN91" i="15"/>
  <c r="BN90" i="15"/>
  <c r="BN89" i="15"/>
  <c r="BN88" i="15"/>
  <c r="BN87" i="15"/>
  <c r="BN84" i="15"/>
  <c r="BN83" i="15"/>
  <c r="BN82" i="15"/>
  <c r="BN81" i="15"/>
  <c r="BN80" i="15"/>
  <c r="BN77" i="15"/>
  <c r="BN76" i="15"/>
  <c r="BN75" i="15"/>
  <c r="BN74" i="15"/>
  <c r="BN73" i="15"/>
  <c r="BN70" i="15"/>
  <c r="BN69" i="15"/>
  <c r="BN68" i="15"/>
  <c r="BN67" i="15"/>
  <c r="BN66" i="15"/>
  <c r="BN63" i="15"/>
  <c r="BN62" i="15"/>
  <c r="BN61" i="15"/>
  <c r="BN60" i="15"/>
  <c r="BN59" i="15"/>
  <c r="BN56" i="15"/>
  <c r="BN55" i="15"/>
  <c r="BN54" i="15"/>
  <c r="BN53" i="15"/>
  <c r="BN52" i="15"/>
  <c r="BN49" i="15"/>
  <c r="BN48" i="15"/>
  <c r="BN47" i="15"/>
  <c r="BN46" i="15"/>
  <c r="BN45" i="15"/>
  <c r="BN42" i="15"/>
  <c r="BN41" i="15"/>
  <c r="BN40" i="15"/>
  <c r="BN39" i="15"/>
  <c r="BN38" i="15"/>
  <c r="BN35" i="15"/>
  <c r="BN34" i="15"/>
  <c r="BN33" i="15"/>
  <c r="BN32" i="15"/>
  <c r="BN31" i="15"/>
  <c r="BN28" i="15"/>
  <c r="BN27" i="15"/>
  <c r="BN26" i="15"/>
  <c r="BN25" i="15"/>
  <c r="BN24" i="15"/>
  <c r="BN21" i="15"/>
  <c r="BN20" i="15"/>
  <c r="BN19" i="15"/>
  <c r="BN18" i="15"/>
  <c r="BN17" i="15"/>
  <c r="BN14" i="15"/>
  <c r="BN13" i="15"/>
  <c r="BN12" i="15"/>
  <c r="BN11" i="15"/>
  <c r="BN10" i="15"/>
  <c r="AF162" i="11"/>
  <c r="AF161" i="11"/>
  <c r="AF160" i="11"/>
  <c r="AF159" i="11"/>
  <c r="AF158" i="11"/>
  <c r="AF157" i="11"/>
  <c r="AF162" i="13"/>
  <c r="AF161" i="13"/>
  <c r="AF160" i="13"/>
  <c r="AF159" i="13"/>
  <c r="AF158" i="13"/>
  <c r="AF157" i="13"/>
  <c r="AF161" i="14"/>
  <c r="AF160" i="14"/>
  <c r="AF159" i="14"/>
  <c r="AF158" i="14"/>
  <c r="AF157" i="14"/>
  <c r="AF161" i="15"/>
  <c r="AF160" i="15"/>
  <c r="AF159" i="15"/>
  <c r="AF158" i="15"/>
  <c r="AF157" i="15"/>
  <c r="AE120" i="15" l="1"/>
  <c r="BN36" i="11"/>
  <c r="BN22" i="14"/>
  <c r="BN50" i="14"/>
  <c r="BN155" i="11"/>
  <c r="BN29" i="15"/>
  <c r="BN64" i="11"/>
  <c r="BN134" i="14"/>
  <c r="BN57" i="15"/>
  <c r="BN148" i="15"/>
  <c r="BN15" i="11"/>
  <c r="BN85" i="15"/>
  <c r="BN92" i="11"/>
  <c r="BN127" i="15"/>
  <c r="BN148" i="11"/>
  <c r="BN22" i="15"/>
  <c r="BN64" i="15"/>
  <c r="BN43" i="14"/>
  <c r="BN22" i="11"/>
  <c r="BN106" i="15"/>
  <c r="BN148" i="14"/>
  <c r="BN43" i="11"/>
  <c r="BN43" i="15"/>
  <c r="BN64" i="14"/>
  <c r="BN57" i="11"/>
  <c r="BN78" i="11"/>
  <c r="BN57" i="14"/>
  <c r="BN15" i="15"/>
  <c r="BN113" i="15"/>
  <c r="BN36" i="14"/>
  <c r="BN29" i="11"/>
  <c r="BN71" i="11"/>
  <c r="BN127" i="11"/>
  <c r="BN50" i="15"/>
  <c r="BN92" i="15"/>
  <c r="BN71" i="14"/>
  <c r="BN155" i="14"/>
  <c r="BN50" i="11"/>
  <c r="BN36" i="15"/>
  <c r="BN15" i="14"/>
  <c r="BN113" i="11"/>
  <c r="BN71" i="15"/>
  <c r="BN155" i="15"/>
  <c r="BN29" i="14"/>
  <c r="BN106" i="14"/>
  <c r="BN127" i="14"/>
  <c r="BN134" i="11"/>
  <c r="BN106" i="11"/>
  <c r="BN99" i="11"/>
  <c r="BN134" i="15"/>
  <c r="BN78" i="15"/>
  <c r="BN113" i="14"/>
  <c r="BN78" i="14"/>
  <c r="BN92" i="14"/>
  <c r="BN85" i="14"/>
  <c r="G187" i="21"/>
  <c r="F187" i="21"/>
  <c r="G186" i="21"/>
  <c r="F186" i="21"/>
  <c r="G185" i="21" l="1"/>
  <c r="F185" i="21"/>
  <c r="G184" i="21"/>
  <c r="F184" i="21"/>
  <c r="G183" i="21"/>
  <c r="F183" i="21"/>
  <c r="G182" i="21" l="1"/>
  <c r="F182" i="21"/>
  <c r="AE134" i="14" l="1"/>
  <c r="AD134" i="14"/>
  <c r="AC134" i="14"/>
  <c r="AD134" i="15"/>
  <c r="AC134" i="15"/>
  <c r="BM154" i="13" l="1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AE84" i="13"/>
  <c r="AE83" i="13"/>
  <c r="AE82" i="13"/>
  <c r="AE81" i="13"/>
  <c r="AE80" i="13"/>
  <c r="AE92" i="13"/>
  <c r="AE84" i="11"/>
  <c r="AE83" i="11"/>
  <c r="AE82" i="11"/>
  <c r="AE81" i="11"/>
  <c r="AE80" i="1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AE85" i="13" l="1"/>
  <c r="BM134" i="11"/>
  <c r="BM36" i="14"/>
  <c r="BM78" i="13"/>
  <c r="BM127" i="14"/>
  <c r="BM43" i="13"/>
  <c r="BM50" i="13"/>
  <c r="BM71" i="11"/>
  <c r="BM148" i="14"/>
  <c r="BM106" i="14"/>
  <c r="BM113" i="14"/>
  <c r="BM134" i="13"/>
  <c r="BM22" i="14"/>
  <c r="BM29" i="14"/>
  <c r="BM57" i="14"/>
  <c r="BM78" i="14"/>
  <c r="BM64" i="13"/>
  <c r="BM22" i="13"/>
  <c r="BM43" i="11"/>
  <c r="BM15" i="14"/>
  <c r="BM106" i="13"/>
  <c r="AE85" i="11"/>
  <c r="BM127" i="11"/>
  <c r="BM36" i="13"/>
  <c r="BM148" i="13"/>
  <c r="BM15" i="11"/>
  <c r="BM99" i="11"/>
  <c r="BM64" i="14"/>
  <c r="BM85" i="14"/>
  <c r="BM15" i="13"/>
  <c r="BM78" i="11"/>
  <c r="BM43" i="14"/>
  <c r="BM148" i="11"/>
  <c r="BM36" i="11"/>
  <c r="BM57" i="11"/>
  <c r="BM57" i="13"/>
  <c r="BM99" i="13"/>
  <c r="BM113" i="13"/>
  <c r="BM113" i="11"/>
  <c r="BM29" i="11"/>
  <c r="BM92" i="14"/>
  <c r="BM29" i="13"/>
  <c r="BM71" i="13"/>
  <c r="BM92" i="13"/>
  <c r="BM92" i="11"/>
  <c r="BM106" i="11"/>
  <c r="BM155" i="11"/>
  <c r="BM50" i="14"/>
  <c r="BM71" i="14"/>
  <c r="BM155" i="13"/>
  <c r="BM50" i="11"/>
  <c r="BM22" i="11"/>
  <c r="BM64" i="11"/>
  <c r="BM155" i="14"/>
  <c r="BM127" i="13"/>
  <c r="BM64" i="15"/>
  <c r="BM85" i="15"/>
  <c r="BM57" i="15"/>
  <c r="BM92" i="15"/>
  <c r="BM134" i="14"/>
  <c r="BM43" i="15"/>
  <c r="BM78" i="15"/>
  <c r="BM36" i="15"/>
  <c r="BM155" i="15"/>
  <c r="BM15" i="15"/>
  <c r="BM106" i="15"/>
  <c r="BM148" i="15"/>
  <c r="BM22" i="15"/>
  <c r="BM71" i="15"/>
  <c r="BM113" i="15"/>
  <c r="BM134" i="15"/>
  <c r="BM29" i="15"/>
  <c r="BM50" i="15"/>
  <c r="BM127" i="15"/>
  <c r="AE162" i="13"/>
  <c r="AE161" i="13"/>
  <c r="AE160" i="13"/>
  <c r="AE159" i="13"/>
  <c r="AE158" i="13"/>
  <c r="AE157" i="13"/>
  <c r="AE162" i="14"/>
  <c r="AE161" i="14"/>
  <c r="AE160" i="14"/>
  <c r="AE159" i="14"/>
  <c r="AE158" i="14"/>
  <c r="AE157" i="14"/>
  <c r="AE162" i="15"/>
  <c r="AE161" i="15"/>
  <c r="AE160" i="15"/>
  <c r="AE159" i="15"/>
  <c r="AE158" i="15"/>
  <c r="AE157" i="15"/>
  <c r="AE162" i="11"/>
  <c r="AE161" i="11"/>
  <c r="AE160" i="11"/>
  <c r="AE159" i="11"/>
  <c r="AE158" i="11"/>
  <c r="AE157" i="11"/>
  <c r="G171" i="18" l="1"/>
  <c r="F171" i="18"/>
  <c r="G170" i="18"/>
  <c r="F170" i="18"/>
  <c r="G181" i="21"/>
  <c r="F181" i="21"/>
  <c r="AD84" i="11" l="1"/>
  <c r="BX84" i="11" s="1"/>
  <c r="AD83" i="11"/>
  <c r="BX83" i="11" s="1"/>
  <c r="AD82" i="11"/>
  <c r="BX82" i="11" s="1"/>
  <c r="AD81" i="11"/>
  <c r="BX81" i="11" s="1"/>
  <c r="AD80" i="11"/>
  <c r="BX80" i="11" s="1"/>
  <c r="BX85" i="11" s="1"/>
  <c r="AD92" i="11"/>
  <c r="AD84" i="13"/>
  <c r="BX84" i="13" s="1"/>
  <c r="AD83" i="13"/>
  <c r="BX83" i="13" s="1"/>
  <c r="AD82" i="13"/>
  <c r="BX82" i="13" s="1"/>
  <c r="AD81" i="13"/>
  <c r="BX81" i="13" s="1"/>
  <c r="AD80" i="13"/>
  <c r="BX80" i="13" s="1"/>
  <c r="BX85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AD85" i="11" l="1"/>
  <c r="AD85" i="13"/>
  <c r="AD113" i="11"/>
  <c r="AD113" i="13"/>
  <c r="AD106" i="11"/>
  <c r="AD106" i="13"/>
  <c r="AD99" i="11"/>
  <c r="AD162" i="11" s="1"/>
  <c r="BX162" i="11" s="1"/>
  <c r="AD99" i="13"/>
  <c r="AD162" i="13" s="1"/>
  <c r="BX162" i="13" s="1"/>
  <c r="AC99" i="13"/>
  <c r="AD113" i="15"/>
  <c r="AD106" i="15"/>
  <c r="AD98" i="15"/>
  <c r="BX98" i="15" s="1"/>
  <c r="AD97" i="15"/>
  <c r="BX97" i="15" s="1"/>
  <c r="AD96" i="15"/>
  <c r="BX96" i="15" s="1"/>
  <c r="AD95" i="15"/>
  <c r="BX95" i="15" s="1"/>
  <c r="AD94" i="15"/>
  <c r="BX94" i="15" s="1"/>
  <c r="AD92" i="15"/>
  <c r="AD85" i="15"/>
  <c r="AD78" i="15"/>
  <c r="AD113" i="14"/>
  <c r="AD106" i="14"/>
  <c r="AD98" i="14"/>
  <c r="BX98" i="14" s="1"/>
  <c r="AD97" i="14"/>
  <c r="BX97" i="14" s="1"/>
  <c r="AD96" i="14"/>
  <c r="BX96" i="14" s="1"/>
  <c r="AD95" i="14"/>
  <c r="BX95" i="14" s="1"/>
  <c r="AD94" i="14"/>
  <c r="BX94" i="14" s="1"/>
  <c r="AD92" i="14"/>
  <c r="AD85" i="14"/>
  <c r="AD78" i="14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AD161" i="13"/>
  <c r="BX161" i="13" s="1"/>
  <c r="AD160" i="13"/>
  <c r="BX160" i="13" s="1"/>
  <c r="AD159" i="13"/>
  <c r="BX159" i="13" s="1"/>
  <c r="AD158" i="13"/>
  <c r="BX158" i="13" s="1"/>
  <c r="AD157" i="13"/>
  <c r="BX157" i="13" s="1"/>
  <c r="AD158" i="14"/>
  <c r="BX158" i="14" s="1"/>
  <c r="AD157" i="14"/>
  <c r="BX157" i="14" s="1"/>
  <c r="AD161" i="11"/>
  <c r="BX161" i="11" s="1"/>
  <c r="AD160" i="11"/>
  <c r="BX160" i="11" s="1"/>
  <c r="AD159" i="11"/>
  <c r="BX159" i="11" s="1"/>
  <c r="AD158" i="11"/>
  <c r="BX158" i="11" s="1"/>
  <c r="AD157" i="11"/>
  <c r="BX157" i="11" s="1"/>
  <c r="BX99" i="15" l="1"/>
  <c r="BX99" i="14"/>
  <c r="AD161" i="14"/>
  <c r="BX161" i="14" s="1"/>
  <c r="AD119" i="15"/>
  <c r="BX119" i="15" s="1"/>
  <c r="AD118" i="14"/>
  <c r="BX118" i="14" s="1"/>
  <c r="AD115" i="15"/>
  <c r="BX115" i="15" s="1"/>
  <c r="AD116" i="15"/>
  <c r="BX116" i="15" s="1"/>
  <c r="AD117" i="14"/>
  <c r="BX117" i="14" s="1"/>
  <c r="AD115" i="14"/>
  <c r="BX115" i="14" s="1"/>
  <c r="AD117" i="15"/>
  <c r="BX117" i="15" s="1"/>
  <c r="AD116" i="14"/>
  <c r="BX116" i="14" s="1"/>
  <c r="AD118" i="15"/>
  <c r="BX118" i="15" s="1"/>
  <c r="AD161" i="15"/>
  <c r="BX161" i="15" s="1"/>
  <c r="AD157" i="15"/>
  <c r="BX157" i="15" s="1"/>
  <c r="AD159" i="14"/>
  <c r="BX159" i="14" s="1"/>
  <c r="AD158" i="15"/>
  <c r="BX158" i="15" s="1"/>
  <c r="AD159" i="15"/>
  <c r="BX159" i="15" s="1"/>
  <c r="AD119" i="14"/>
  <c r="BX119" i="14" s="1"/>
  <c r="AD160" i="15"/>
  <c r="BX160" i="15" s="1"/>
  <c r="AD160" i="14"/>
  <c r="BX160" i="14" s="1"/>
  <c r="BL64" i="15"/>
  <c r="BL50" i="14"/>
  <c r="BL99" i="13"/>
  <c r="BL15" i="11"/>
  <c r="BL71" i="11"/>
  <c r="BL29" i="13"/>
  <c r="AD99" i="15"/>
  <c r="AD162" i="15" s="1"/>
  <c r="BX162" i="15" s="1"/>
  <c r="BL29" i="11"/>
  <c r="BL127" i="11"/>
  <c r="BL29" i="14"/>
  <c r="BL50" i="11"/>
  <c r="BL15" i="15"/>
  <c r="BL71" i="15"/>
  <c r="BL43" i="13"/>
  <c r="BL36" i="14"/>
  <c r="BL92" i="14"/>
  <c r="BL134" i="11"/>
  <c r="BL148" i="11"/>
  <c r="BL29" i="15"/>
  <c r="BL85" i="15"/>
  <c r="BL148" i="14"/>
  <c r="BL36" i="11"/>
  <c r="BL155" i="11"/>
  <c r="BL22" i="15"/>
  <c r="BL43" i="14"/>
  <c r="BL36" i="13"/>
  <c r="BL155" i="13"/>
  <c r="BL22" i="13"/>
  <c r="BL78" i="13"/>
  <c r="BL134" i="13"/>
  <c r="BL57" i="11"/>
  <c r="BL43" i="15"/>
  <c r="BL155" i="15"/>
  <c r="BL64" i="14"/>
  <c r="BL127" i="14"/>
  <c r="BL57" i="13"/>
  <c r="BL64" i="11"/>
  <c r="BL50" i="15"/>
  <c r="BL127" i="15"/>
  <c r="BL15" i="14"/>
  <c r="BL71" i="14"/>
  <c r="BL134" i="14"/>
  <c r="BL64" i="13"/>
  <c r="BL92" i="13"/>
  <c r="BL148" i="13"/>
  <c r="BL43" i="11"/>
  <c r="BL57" i="15"/>
  <c r="BL113" i="15"/>
  <c r="BL134" i="15"/>
  <c r="BL22" i="14"/>
  <c r="BL15" i="13"/>
  <c r="BL71" i="13"/>
  <c r="BL113" i="13"/>
  <c r="BL127" i="13"/>
  <c r="BL22" i="11"/>
  <c r="BL78" i="11"/>
  <c r="BL36" i="15"/>
  <c r="BL148" i="15"/>
  <c r="BL57" i="14"/>
  <c r="BL155" i="14"/>
  <c r="BL50" i="13"/>
  <c r="BL106" i="13"/>
  <c r="BL92" i="11"/>
  <c r="BL113" i="11"/>
  <c r="BL106" i="11"/>
  <c r="BL99" i="11"/>
  <c r="BL106" i="15"/>
  <c r="BL92" i="15"/>
  <c r="BL78" i="15"/>
  <c r="BL113" i="14"/>
  <c r="BL106" i="14"/>
  <c r="AD99" i="14"/>
  <c r="AD162" i="14" s="1"/>
  <c r="BX162" i="14" s="1"/>
  <c r="BL85" i="14"/>
  <c r="BL78" i="14"/>
  <c r="AC119" i="13"/>
  <c r="BW119" i="13" s="1"/>
  <c r="AC118" i="13"/>
  <c r="BW118" i="13" s="1"/>
  <c r="AC117" i="13"/>
  <c r="BW117" i="13" s="1"/>
  <c r="AC116" i="13"/>
  <c r="BW116" i="13" s="1"/>
  <c r="AC115" i="13"/>
  <c r="BW115" i="13" s="1"/>
  <c r="AC113" i="13"/>
  <c r="AC106" i="13"/>
  <c r="AC119" i="11"/>
  <c r="BW119" i="11" s="1"/>
  <c r="AC118" i="11"/>
  <c r="BW118" i="11" s="1"/>
  <c r="AC117" i="11"/>
  <c r="BW117" i="11" s="1"/>
  <c r="AC116" i="11"/>
  <c r="BW116" i="11" s="1"/>
  <c r="AC115" i="11"/>
  <c r="BW115" i="11" s="1"/>
  <c r="AC113" i="11"/>
  <c r="AC106" i="11"/>
  <c r="AC99" i="11"/>
  <c r="BX120" i="14" l="1"/>
  <c r="BX120" i="15"/>
  <c r="AD120" i="15"/>
  <c r="BW120" i="13"/>
  <c r="BW120" i="11"/>
  <c r="AD120" i="14"/>
  <c r="AC120" i="13"/>
  <c r="AC120" i="11"/>
  <c r="AC92" i="11"/>
  <c r="AC113" i="15" l="1"/>
  <c r="AC106" i="15"/>
  <c r="AC98" i="15"/>
  <c r="BW98" i="15" s="1"/>
  <c r="AC97" i="15"/>
  <c r="BW97" i="15" s="1"/>
  <c r="AC96" i="15"/>
  <c r="BW96" i="15" s="1"/>
  <c r="AC95" i="15"/>
  <c r="BW95" i="15" s="1"/>
  <c r="AC94" i="15"/>
  <c r="BW94" i="15" s="1"/>
  <c r="AC92" i="15"/>
  <c r="AC85" i="15"/>
  <c r="AC78" i="15"/>
  <c r="AC113" i="14"/>
  <c r="AC106" i="14"/>
  <c r="AC98" i="14"/>
  <c r="BW98" i="14" s="1"/>
  <c r="AC97" i="14"/>
  <c r="BW97" i="14" s="1"/>
  <c r="AC96" i="14"/>
  <c r="BW96" i="14" s="1"/>
  <c r="AC95" i="14"/>
  <c r="BW95" i="14" s="1"/>
  <c r="AC94" i="14"/>
  <c r="BW94" i="14" s="1"/>
  <c r="AC92" i="14"/>
  <c r="AC85" i="14"/>
  <c r="AC78" i="14"/>
  <c r="AC84" i="13"/>
  <c r="BW84" i="13" s="1"/>
  <c r="AC83" i="13"/>
  <c r="BW83" i="13" s="1"/>
  <c r="AC82" i="13"/>
  <c r="BW82" i="13" s="1"/>
  <c r="AC81" i="13"/>
  <c r="BW81" i="13" s="1"/>
  <c r="AC80" i="13"/>
  <c r="BW80" i="13" s="1"/>
  <c r="AC92" i="13"/>
  <c r="AC84" i="11"/>
  <c r="BW84" i="11" s="1"/>
  <c r="AC83" i="11"/>
  <c r="BW83" i="11" s="1"/>
  <c r="AC82" i="11"/>
  <c r="BW82" i="11" s="1"/>
  <c r="AC81" i="11"/>
  <c r="BW81" i="11" s="1"/>
  <c r="AC80" i="11"/>
  <c r="BW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BW99" i="15" l="1"/>
  <c r="BW85" i="11"/>
  <c r="BW99" i="14"/>
  <c r="BW85" i="13"/>
  <c r="AC115" i="15"/>
  <c r="BW115" i="15" s="1"/>
  <c r="AC116" i="15"/>
  <c r="BW116" i="15" s="1"/>
  <c r="AC115" i="14"/>
  <c r="BW115" i="14" s="1"/>
  <c r="AC117" i="15"/>
  <c r="BW117" i="15" s="1"/>
  <c r="AC116" i="14"/>
  <c r="BW116" i="14" s="1"/>
  <c r="AC118" i="15"/>
  <c r="BW118" i="15" s="1"/>
  <c r="AC117" i="14"/>
  <c r="BW117" i="14" s="1"/>
  <c r="AC119" i="15"/>
  <c r="BW119" i="15" s="1"/>
  <c r="AC118" i="14"/>
  <c r="BW118" i="14" s="1"/>
  <c r="AC119" i="14"/>
  <c r="BW119" i="14" s="1"/>
  <c r="AC99" i="15"/>
  <c r="AC99" i="14"/>
  <c r="AC162" i="14" s="1"/>
  <c r="BW162" i="14" s="1"/>
  <c r="AC85" i="13"/>
  <c r="AC85" i="11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AC162" i="13"/>
  <c r="BW162" i="13" s="1"/>
  <c r="AC161" i="13"/>
  <c r="BW161" i="13" s="1"/>
  <c r="AC160" i="13"/>
  <c r="BW160" i="13" s="1"/>
  <c r="AC159" i="13"/>
  <c r="BW159" i="13" s="1"/>
  <c r="AC158" i="13"/>
  <c r="BW158" i="13" s="1"/>
  <c r="AC157" i="13"/>
  <c r="BW157" i="13" s="1"/>
  <c r="AC161" i="14"/>
  <c r="BW161" i="14" s="1"/>
  <c r="AC160" i="14"/>
  <c r="BW160" i="14" s="1"/>
  <c r="AC159" i="14"/>
  <c r="BW159" i="14" s="1"/>
  <c r="AC158" i="14"/>
  <c r="BW158" i="14" s="1"/>
  <c r="AC157" i="14"/>
  <c r="BW157" i="14" s="1"/>
  <c r="AC162" i="15"/>
  <c r="BW162" i="15" s="1"/>
  <c r="AC161" i="15"/>
  <c r="BW161" i="15" s="1"/>
  <c r="AC160" i="15"/>
  <c r="BW160" i="15" s="1"/>
  <c r="AC159" i="15"/>
  <c r="BW159" i="15" s="1"/>
  <c r="AC158" i="15"/>
  <c r="BW158" i="15" s="1"/>
  <c r="AC157" i="15"/>
  <c r="BW157" i="15" s="1"/>
  <c r="AC162" i="11"/>
  <c r="AC161" i="11"/>
  <c r="BW161" i="11" s="1"/>
  <c r="AC160" i="11"/>
  <c r="BW160" i="11" s="1"/>
  <c r="AC159" i="11"/>
  <c r="BW159" i="11" s="1"/>
  <c r="AC158" i="11"/>
  <c r="BW158" i="11" s="1"/>
  <c r="AC157" i="11"/>
  <c r="BW157" i="11" s="1"/>
  <c r="BW120" i="14" l="1"/>
  <c r="AC120" i="15"/>
  <c r="AC120" i="14"/>
  <c r="BW120" i="15"/>
  <c r="BK106" i="15"/>
  <c r="BK57" i="11"/>
  <c r="BK15" i="13"/>
  <c r="BK127" i="11"/>
  <c r="BK29" i="14"/>
  <c r="BK155" i="14"/>
  <c r="BK64" i="13"/>
  <c r="BK134" i="13"/>
  <c r="BK50" i="11"/>
  <c r="BK15" i="11"/>
  <c r="BK71" i="11"/>
  <c r="BK43" i="14"/>
  <c r="BK29" i="13"/>
  <c r="BK36" i="15"/>
  <c r="BK57" i="15"/>
  <c r="BK36" i="11"/>
  <c r="BK22" i="15"/>
  <c r="BK155" i="15"/>
  <c r="BK64" i="14"/>
  <c r="BK134" i="14"/>
  <c r="BK148" i="11"/>
  <c r="BK29" i="11"/>
  <c r="BK15" i="15"/>
  <c r="BK71" i="15"/>
  <c r="BK57" i="14"/>
  <c r="BK127" i="14"/>
  <c r="BK43" i="13"/>
  <c r="BK64" i="11"/>
  <c r="BK134" i="11"/>
  <c r="BK50" i="15"/>
  <c r="BK113" i="15"/>
  <c r="BK36" i="14"/>
  <c r="BK92" i="14"/>
  <c r="BK78" i="13"/>
  <c r="BK43" i="11"/>
  <c r="BK71" i="14"/>
  <c r="BK148" i="14"/>
  <c r="BK57" i="13"/>
  <c r="BK22" i="11"/>
  <c r="BK155" i="11"/>
  <c r="BK50" i="14"/>
  <c r="BK36" i="13"/>
  <c r="BK78" i="15"/>
  <c r="BK134" i="15"/>
  <c r="BK15" i="14"/>
  <c r="BK148" i="13"/>
  <c r="BK127" i="15"/>
  <c r="BK22" i="13"/>
  <c r="BK29" i="15"/>
  <c r="BK85" i="15"/>
  <c r="BK148" i="15"/>
  <c r="BK22" i="14"/>
  <c r="BK64" i="15"/>
  <c r="BK71" i="13"/>
  <c r="BK127" i="13"/>
  <c r="BK43" i="15"/>
  <c r="BK50" i="13"/>
  <c r="BK106" i="13"/>
  <c r="BK155" i="13"/>
  <c r="BK113" i="13"/>
  <c r="BK113" i="11"/>
  <c r="BK106" i="11"/>
  <c r="BK99" i="13"/>
  <c r="BK99" i="11"/>
  <c r="BK92" i="15"/>
  <c r="BK113" i="14"/>
  <c r="BK106" i="14"/>
  <c r="BK85" i="14"/>
  <c r="BK78" i="14"/>
  <c r="BK92" i="13"/>
  <c r="BK92" i="11"/>
  <c r="BK78" i="11"/>
  <c r="BJ154" i="13"/>
  <c r="BI154" i="13"/>
  <c r="BH154" i="13"/>
  <c r="BG154" i="13"/>
  <c r="BF154" i="13"/>
  <c r="BE154" i="13"/>
  <c r="BD154" i="13"/>
  <c r="BC154" i="13"/>
  <c r="BB154" i="13"/>
  <c r="BJ153" i="13"/>
  <c r="BI153" i="13"/>
  <c r="BH153" i="13"/>
  <c r="BG153" i="13"/>
  <c r="BF153" i="13"/>
  <c r="BE153" i="13"/>
  <c r="BD153" i="13"/>
  <c r="BC153" i="13"/>
  <c r="BB153" i="13"/>
  <c r="BJ152" i="13"/>
  <c r="BI152" i="13"/>
  <c r="BH152" i="13"/>
  <c r="BG152" i="13"/>
  <c r="BF152" i="13"/>
  <c r="BE152" i="13"/>
  <c r="BD152" i="13"/>
  <c r="BC152" i="13"/>
  <c r="BB152" i="13"/>
  <c r="BJ151" i="13"/>
  <c r="BI151" i="13"/>
  <c r="BH151" i="13"/>
  <c r="BG151" i="13"/>
  <c r="BF151" i="13"/>
  <c r="BE151" i="13"/>
  <c r="BD151" i="13"/>
  <c r="BC151" i="13"/>
  <c r="BB151" i="13"/>
  <c r="BJ150" i="13"/>
  <c r="BI150" i="13"/>
  <c r="BH150" i="13"/>
  <c r="BG150" i="13"/>
  <c r="BF150" i="13"/>
  <c r="BE150" i="13"/>
  <c r="BD150" i="13"/>
  <c r="BC150" i="13"/>
  <c r="BB150" i="13"/>
  <c r="BJ147" i="13"/>
  <c r="BI147" i="13"/>
  <c r="BH147" i="13"/>
  <c r="BG147" i="13"/>
  <c r="BF147" i="13"/>
  <c r="BE147" i="13"/>
  <c r="BD147" i="13"/>
  <c r="BC147" i="13"/>
  <c r="BB147" i="13"/>
  <c r="BJ146" i="13"/>
  <c r="BI146" i="13"/>
  <c r="BH146" i="13"/>
  <c r="BG146" i="13"/>
  <c r="BF146" i="13"/>
  <c r="BE146" i="13"/>
  <c r="BD146" i="13"/>
  <c r="BC146" i="13"/>
  <c r="BB146" i="13"/>
  <c r="BJ145" i="13"/>
  <c r="BI145" i="13"/>
  <c r="BH145" i="13"/>
  <c r="BG145" i="13"/>
  <c r="BF145" i="13"/>
  <c r="BE145" i="13"/>
  <c r="BD145" i="13"/>
  <c r="BC145" i="13"/>
  <c r="BB145" i="13"/>
  <c r="BJ144" i="13"/>
  <c r="BI144" i="13"/>
  <c r="BH144" i="13"/>
  <c r="BG144" i="13"/>
  <c r="BF144" i="13"/>
  <c r="BE144" i="13"/>
  <c r="BD144" i="13"/>
  <c r="BC144" i="13"/>
  <c r="BB144" i="13"/>
  <c r="BJ143" i="13"/>
  <c r="BI143" i="13"/>
  <c r="BH143" i="13"/>
  <c r="BG143" i="13"/>
  <c r="BF143" i="13"/>
  <c r="BE143" i="13"/>
  <c r="BD143" i="13"/>
  <c r="BC143" i="13"/>
  <c r="BB143" i="13"/>
  <c r="BJ133" i="13"/>
  <c r="BI133" i="13"/>
  <c r="BH133" i="13"/>
  <c r="BG133" i="13"/>
  <c r="BF133" i="13"/>
  <c r="BE133" i="13"/>
  <c r="BD133" i="13"/>
  <c r="BC133" i="13"/>
  <c r="BB133" i="13"/>
  <c r="BJ132" i="13"/>
  <c r="BI132" i="13"/>
  <c r="BH132" i="13"/>
  <c r="BG132" i="13"/>
  <c r="BF132" i="13"/>
  <c r="BE132" i="13"/>
  <c r="BD132" i="13"/>
  <c r="BC132" i="13"/>
  <c r="BB132" i="13"/>
  <c r="BJ131" i="13"/>
  <c r="BI131" i="13"/>
  <c r="BH131" i="13"/>
  <c r="BG131" i="13"/>
  <c r="BF131" i="13"/>
  <c r="BE131" i="13"/>
  <c r="BD131" i="13"/>
  <c r="BC131" i="13"/>
  <c r="BB131" i="13"/>
  <c r="BJ130" i="13"/>
  <c r="BI130" i="13"/>
  <c r="BH130" i="13"/>
  <c r="BG130" i="13"/>
  <c r="BF130" i="13"/>
  <c r="BE130" i="13"/>
  <c r="BD130" i="13"/>
  <c r="BC130" i="13"/>
  <c r="BB130" i="13"/>
  <c r="BJ129" i="13"/>
  <c r="BI129" i="13"/>
  <c r="BH129" i="13"/>
  <c r="BG129" i="13"/>
  <c r="BF129" i="13"/>
  <c r="BE129" i="13"/>
  <c r="BD129" i="13"/>
  <c r="BC129" i="13"/>
  <c r="BB129" i="13"/>
  <c r="BJ126" i="13"/>
  <c r="BI126" i="13"/>
  <c r="BH126" i="13"/>
  <c r="BG126" i="13"/>
  <c r="BF126" i="13"/>
  <c r="BE126" i="13"/>
  <c r="BD126" i="13"/>
  <c r="BC126" i="13"/>
  <c r="BB126" i="13"/>
  <c r="BJ125" i="13"/>
  <c r="BI125" i="13"/>
  <c r="BH125" i="13"/>
  <c r="BG125" i="13"/>
  <c r="BF125" i="13"/>
  <c r="BE125" i="13"/>
  <c r="BD125" i="13"/>
  <c r="BC125" i="13"/>
  <c r="BB125" i="13"/>
  <c r="BJ124" i="13"/>
  <c r="BI124" i="13"/>
  <c r="BH124" i="13"/>
  <c r="BG124" i="13"/>
  <c r="BF124" i="13"/>
  <c r="BE124" i="13"/>
  <c r="BD124" i="13"/>
  <c r="BC124" i="13"/>
  <c r="BB124" i="13"/>
  <c r="BJ123" i="13"/>
  <c r="BI123" i="13"/>
  <c r="BH123" i="13"/>
  <c r="BG123" i="13"/>
  <c r="BF123" i="13"/>
  <c r="BE123" i="13"/>
  <c r="BD123" i="13"/>
  <c r="BC123" i="13"/>
  <c r="BB123" i="13"/>
  <c r="BJ122" i="13"/>
  <c r="BI122" i="13"/>
  <c r="BH122" i="13"/>
  <c r="BG122" i="13"/>
  <c r="BF122" i="13"/>
  <c r="BE122" i="13"/>
  <c r="BD122" i="13"/>
  <c r="BC122" i="13"/>
  <c r="BB122" i="13"/>
  <c r="BJ112" i="13"/>
  <c r="BI112" i="13"/>
  <c r="BH112" i="13"/>
  <c r="BG112" i="13"/>
  <c r="BF112" i="13"/>
  <c r="BE112" i="13"/>
  <c r="BD112" i="13"/>
  <c r="BC112" i="13"/>
  <c r="BB112" i="13"/>
  <c r="BJ111" i="13"/>
  <c r="BI111" i="13"/>
  <c r="BH111" i="13"/>
  <c r="BG111" i="13"/>
  <c r="BF111" i="13"/>
  <c r="BE111" i="13"/>
  <c r="BD111" i="13"/>
  <c r="BC111" i="13"/>
  <c r="BB111" i="13"/>
  <c r="BJ110" i="13"/>
  <c r="BI110" i="13"/>
  <c r="BH110" i="13"/>
  <c r="BG110" i="13"/>
  <c r="BF110" i="13"/>
  <c r="BE110" i="13"/>
  <c r="BD110" i="13"/>
  <c r="BC110" i="13"/>
  <c r="BB110" i="13"/>
  <c r="BJ109" i="13"/>
  <c r="BI109" i="13"/>
  <c r="BH109" i="13"/>
  <c r="BG109" i="13"/>
  <c r="BF109" i="13"/>
  <c r="BE109" i="13"/>
  <c r="BD109" i="13"/>
  <c r="BC109" i="13"/>
  <c r="BB109" i="13"/>
  <c r="BJ108" i="13"/>
  <c r="BI108" i="13"/>
  <c r="BH108" i="13"/>
  <c r="BG108" i="13"/>
  <c r="BF108" i="13"/>
  <c r="BE108" i="13"/>
  <c r="BD108" i="13"/>
  <c r="BC108" i="13"/>
  <c r="BB108" i="13"/>
  <c r="BJ105" i="13"/>
  <c r="BI105" i="13"/>
  <c r="BH105" i="13"/>
  <c r="BG105" i="13"/>
  <c r="BF105" i="13"/>
  <c r="BE105" i="13"/>
  <c r="BD105" i="13"/>
  <c r="BC105" i="13"/>
  <c r="BB105" i="13"/>
  <c r="BJ104" i="13"/>
  <c r="BI104" i="13"/>
  <c r="BH104" i="13"/>
  <c r="BG104" i="13"/>
  <c r="BF104" i="13"/>
  <c r="BE104" i="13"/>
  <c r="BD104" i="13"/>
  <c r="BC104" i="13"/>
  <c r="BB104" i="13"/>
  <c r="BJ103" i="13"/>
  <c r="BI103" i="13"/>
  <c r="BH103" i="13"/>
  <c r="BG103" i="13"/>
  <c r="BF103" i="13"/>
  <c r="BE103" i="13"/>
  <c r="BD103" i="13"/>
  <c r="BC103" i="13"/>
  <c r="BB103" i="13"/>
  <c r="BJ102" i="13"/>
  <c r="BI102" i="13"/>
  <c r="BH102" i="13"/>
  <c r="BG102" i="13"/>
  <c r="BF102" i="13"/>
  <c r="BE102" i="13"/>
  <c r="BD102" i="13"/>
  <c r="BC102" i="13"/>
  <c r="BB102" i="13"/>
  <c r="BJ101" i="13"/>
  <c r="BI101" i="13"/>
  <c r="BH101" i="13"/>
  <c r="BG101" i="13"/>
  <c r="BF101" i="13"/>
  <c r="BE101" i="13"/>
  <c r="BD101" i="13"/>
  <c r="BC101" i="13"/>
  <c r="BB101" i="13"/>
  <c r="BJ98" i="13"/>
  <c r="BI98" i="13"/>
  <c r="BH98" i="13"/>
  <c r="BG98" i="13"/>
  <c r="BF98" i="13"/>
  <c r="BE98" i="13"/>
  <c r="BD98" i="13"/>
  <c r="BC98" i="13"/>
  <c r="BB98" i="13"/>
  <c r="BJ97" i="13"/>
  <c r="BI97" i="13"/>
  <c r="BH97" i="13"/>
  <c r="BG97" i="13"/>
  <c r="BF97" i="13"/>
  <c r="BE97" i="13"/>
  <c r="BD97" i="13"/>
  <c r="BC97" i="13"/>
  <c r="BB97" i="13"/>
  <c r="BJ96" i="13"/>
  <c r="BI96" i="13"/>
  <c r="BH96" i="13"/>
  <c r="BG96" i="13"/>
  <c r="BF96" i="13"/>
  <c r="BE96" i="13"/>
  <c r="BD96" i="13"/>
  <c r="BC96" i="13"/>
  <c r="BB96" i="13"/>
  <c r="BJ95" i="13"/>
  <c r="BI95" i="13"/>
  <c r="BH95" i="13"/>
  <c r="BG95" i="13"/>
  <c r="BF95" i="13"/>
  <c r="BE95" i="13"/>
  <c r="BD95" i="13"/>
  <c r="BC95" i="13"/>
  <c r="BB95" i="13"/>
  <c r="BJ94" i="13"/>
  <c r="BI94" i="13"/>
  <c r="BH94" i="13"/>
  <c r="BG94" i="13"/>
  <c r="BF94" i="13"/>
  <c r="BE94" i="13"/>
  <c r="BD94" i="13"/>
  <c r="BC94" i="13"/>
  <c r="BB94" i="13"/>
  <c r="BJ91" i="13"/>
  <c r="BI91" i="13"/>
  <c r="BH91" i="13"/>
  <c r="BG91" i="13"/>
  <c r="BF91" i="13"/>
  <c r="BE91" i="13"/>
  <c r="BD91" i="13"/>
  <c r="BC91" i="13"/>
  <c r="BB91" i="13"/>
  <c r="BJ90" i="13"/>
  <c r="BI90" i="13"/>
  <c r="BH90" i="13"/>
  <c r="BG90" i="13"/>
  <c r="BF90" i="13"/>
  <c r="BE90" i="13"/>
  <c r="BD90" i="13"/>
  <c r="BC90" i="13"/>
  <c r="BB90" i="13"/>
  <c r="BJ89" i="13"/>
  <c r="BI89" i="13"/>
  <c r="BH89" i="13"/>
  <c r="BG89" i="13"/>
  <c r="BF89" i="13"/>
  <c r="BE89" i="13"/>
  <c r="BD89" i="13"/>
  <c r="BC89" i="13"/>
  <c r="BB89" i="13"/>
  <c r="BJ88" i="13"/>
  <c r="BI88" i="13"/>
  <c r="BH88" i="13"/>
  <c r="BG88" i="13"/>
  <c r="BF88" i="13"/>
  <c r="BE88" i="13"/>
  <c r="BD88" i="13"/>
  <c r="BC88" i="13"/>
  <c r="BB88" i="13"/>
  <c r="BJ87" i="13"/>
  <c r="BI87" i="13"/>
  <c r="BH87" i="13"/>
  <c r="BG87" i="13"/>
  <c r="BF87" i="13"/>
  <c r="BE87" i="13"/>
  <c r="BD87" i="13"/>
  <c r="BC87" i="13"/>
  <c r="BB87" i="13"/>
  <c r="BJ77" i="13"/>
  <c r="BI77" i="13"/>
  <c r="BH77" i="13"/>
  <c r="BG77" i="13"/>
  <c r="BF77" i="13"/>
  <c r="BE77" i="13"/>
  <c r="BD77" i="13"/>
  <c r="BC77" i="13"/>
  <c r="BB77" i="13"/>
  <c r="BJ76" i="13"/>
  <c r="BI76" i="13"/>
  <c r="BH76" i="13"/>
  <c r="BG76" i="13"/>
  <c r="BF76" i="13"/>
  <c r="BE76" i="13"/>
  <c r="BD76" i="13"/>
  <c r="BC76" i="13"/>
  <c r="BB76" i="13"/>
  <c r="BJ75" i="13"/>
  <c r="BI75" i="13"/>
  <c r="BH75" i="13"/>
  <c r="BG75" i="13"/>
  <c r="BF75" i="13"/>
  <c r="BE75" i="13"/>
  <c r="BD75" i="13"/>
  <c r="BC75" i="13"/>
  <c r="BB75" i="13"/>
  <c r="BJ74" i="13"/>
  <c r="BI74" i="13"/>
  <c r="BH74" i="13"/>
  <c r="BG74" i="13"/>
  <c r="BF74" i="13"/>
  <c r="BE74" i="13"/>
  <c r="BD74" i="13"/>
  <c r="BC74" i="13"/>
  <c r="BB74" i="13"/>
  <c r="BJ73" i="13"/>
  <c r="BI73" i="13"/>
  <c r="BH73" i="13"/>
  <c r="BG73" i="13"/>
  <c r="BF73" i="13"/>
  <c r="BE73" i="13"/>
  <c r="BD73" i="13"/>
  <c r="BC73" i="13"/>
  <c r="BB73" i="13"/>
  <c r="BJ70" i="13"/>
  <c r="BI70" i="13"/>
  <c r="BH70" i="13"/>
  <c r="BG70" i="13"/>
  <c r="BF70" i="13"/>
  <c r="BE70" i="13"/>
  <c r="BD70" i="13"/>
  <c r="BC70" i="13"/>
  <c r="BB70" i="13"/>
  <c r="BJ69" i="13"/>
  <c r="BI69" i="13"/>
  <c r="BH69" i="13"/>
  <c r="BG69" i="13"/>
  <c r="BF69" i="13"/>
  <c r="BE69" i="13"/>
  <c r="BD69" i="13"/>
  <c r="BC69" i="13"/>
  <c r="BB69" i="13"/>
  <c r="BJ68" i="13"/>
  <c r="BI68" i="13"/>
  <c r="BH68" i="13"/>
  <c r="BG68" i="13"/>
  <c r="BF68" i="13"/>
  <c r="BE68" i="13"/>
  <c r="BD68" i="13"/>
  <c r="BC68" i="13"/>
  <c r="BB68" i="13"/>
  <c r="BJ67" i="13"/>
  <c r="BI67" i="13"/>
  <c r="BH67" i="13"/>
  <c r="BG67" i="13"/>
  <c r="BF67" i="13"/>
  <c r="BE67" i="13"/>
  <c r="BD67" i="13"/>
  <c r="BC67" i="13"/>
  <c r="BB67" i="13"/>
  <c r="BJ66" i="13"/>
  <c r="BI66" i="13"/>
  <c r="BH66" i="13"/>
  <c r="BG66" i="13"/>
  <c r="BF66" i="13"/>
  <c r="BE66" i="13"/>
  <c r="BD66" i="13"/>
  <c r="BC66" i="13"/>
  <c r="BB66" i="13"/>
  <c r="BJ63" i="13"/>
  <c r="BI63" i="13"/>
  <c r="BH63" i="13"/>
  <c r="BG63" i="13"/>
  <c r="BF63" i="13"/>
  <c r="BE63" i="13"/>
  <c r="BD63" i="13"/>
  <c r="BC63" i="13"/>
  <c r="BB63" i="13"/>
  <c r="BJ62" i="13"/>
  <c r="BI62" i="13"/>
  <c r="BH62" i="13"/>
  <c r="BG62" i="13"/>
  <c r="BF62" i="13"/>
  <c r="BE62" i="13"/>
  <c r="BD62" i="13"/>
  <c r="BC62" i="13"/>
  <c r="BB62" i="13"/>
  <c r="BJ61" i="13"/>
  <c r="BI61" i="13"/>
  <c r="BH61" i="13"/>
  <c r="BG61" i="13"/>
  <c r="BF61" i="13"/>
  <c r="BE61" i="13"/>
  <c r="BD61" i="13"/>
  <c r="BC61" i="13"/>
  <c r="BB61" i="13"/>
  <c r="BJ60" i="13"/>
  <c r="BI60" i="13"/>
  <c r="BH60" i="13"/>
  <c r="BG60" i="13"/>
  <c r="BF60" i="13"/>
  <c r="BE60" i="13"/>
  <c r="BD60" i="13"/>
  <c r="BC60" i="13"/>
  <c r="BB60" i="13"/>
  <c r="BJ59" i="13"/>
  <c r="BI59" i="13"/>
  <c r="BH59" i="13"/>
  <c r="BG59" i="13"/>
  <c r="BF59" i="13"/>
  <c r="BE59" i="13"/>
  <c r="BD59" i="13"/>
  <c r="BC59" i="13"/>
  <c r="BB59" i="13"/>
  <c r="BJ56" i="13"/>
  <c r="BI56" i="13"/>
  <c r="BH56" i="13"/>
  <c r="BG56" i="13"/>
  <c r="BF56" i="13"/>
  <c r="BE56" i="13"/>
  <c r="BD56" i="13"/>
  <c r="BC56" i="13"/>
  <c r="BB56" i="13"/>
  <c r="BJ55" i="13"/>
  <c r="BI55" i="13"/>
  <c r="BH55" i="13"/>
  <c r="BG55" i="13"/>
  <c r="BF55" i="13"/>
  <c r="BE55" i="13"/>
  <c r="BD55" i="13"/>
  <c r="BC55" i="13"/>
  <c r="BB55" i="13"/>
  <c r="BJ54" i="13"/>
  <c r="BI54" i="13"/>
  <c r="BH54" i="13"/>
  <c r="BG54" i="13"/>
  <c r="BF54" i="13"/>
  <c r="BE54" i="13"/>
  <c r="BD54" i="13"/>
  <c r="BC54" i="13"/>
  <c r="BB54" i="13"/>
  <c r="BJ53" i="13"/>
  <c r="BI53" i="13"/>
  <c r="BH53" i="13"/>
  <c r="BG53" i="13"/>
  <c r="BF53" i="13"/>
  <c r="BE53" i="13"/>
  <c r="BD53" i="13"/>
  <c r="BC53" i="13"/>
  <c r="BB53" i="13"/>
  <c r="BJ52" i="13"/>
  <c r="BI52" i="13"/>
  <c r="BH52" i="13"/>
  <c r="BG52" i="13"/>
  <c r="BF52" i="13"/>
  <c r="BE52" i="13"/>
  <c r="BD52" i="13"/>
  <c r="BC52" i="13"/>
  <c r="BB52" i="13"/>
  <c r="BJ49" i="13"/>
  <c r="BI49" i="13"/>
  <c r="BH49" i="13"/>
  <c r="BG49" i="13"/>
  <c r="BF49" i="13"/>
  <c r="BE49" i="13"/>
  <c r="BD49" i="13"/>
  <c r="BC49" i="13"/>
  <c r="BB49" i="13"/>
  <c r="BJ48" i="13"/>
  <c r="BI48" i="13"/>
  <c r="BH48" i="13"/>
  <c r="BG48" i="13"/>
  <c r="BF48" i="13"/>
  <c r="BE48" i="13"/>
  <c r="BD48" i="13"/>
  <c r="BC48" i="13"/>
  <c r="BB48" i="13"/>
  <c r="BJ47" i="13"/>
  <c r="BI47" i="13"/>
  <c r="BH47" i="13"/>
  <c r="BG47" i="13"/>
  <c r="BF47" i="13"/>
  <c r="BE47" i="13"/>
  <c r="BD47" i="13"/>
  <c r="BC47" i="13"/>
  <c r="BB47" i="13"/>
  <c r="BJ46" i="13"/>
  <c r="BI46" i="13"/>
  <c r="BH46" i="13"/>
  <c r="BG46" i="13"/>
  <c r="BF46" i="13"/>
  <c r="BE46" i="13"/>
  <c r="BD46" i="13"/>
  <c r="BC46" i="13"/>
  <c r="BB46" i="13"/>
  <c r="BJ45" i="13"/>
  <c r="BI45" i="13"/>
  <c r="BH45" i="13"/>
  <c r="BG45" i="13"/>
  <c r="BF45" i="13"/>
  <c r="BE45" i="13"/>
  <c r="BD45" i="13"/>
  <c r="BC45" i="13"/>
  <c r="BB45" i="13"/>
  <c r="BJ42" i="13"/>
  <c r="BI42" i="13"/>
  <c r="BH42" i="13"/>
  <c r="BG42" i="13"/>
  <c r="BF42" i="13"/>
  <c r="BE42" i="13"/>
  <c r="BD42" i="13"/>
  <c r="BC42" i="13"/>
  <c r="BB42" i="13"/>
  <c r="BJ41" i="13"/>
  <c r="BI41" i="13"/>
  <c r="BH41" i="13"/>
  <c r="BG41" i="13"/>
  <c r="BF41" i="13"/>
  <c r="BE41" i="13"/>
  <c r="BD41" i="13"/>
  <c r="BC41" i="13"/>
  <c r="BB41" i="13"/>
  <c r="BJ40" i="13"/>
  <c r="BI40" i="13"/>
  <c r="BH40" i="13"/>
  <c r="BG40" i="13"/>
  <c r="BF40" i="13"/>
  <c r="BE40" i="13"/>
  <c r="BD40" i="13"/>
  <c r="BC40" i="13"/>
  <c r="BB40" i="13"/>
  <c r="BJ39" i="13"/>
  <c r="BI39" i="13"/>
  <c r="BH39" i="13"/>
  <c r="BG39" i="13"/>
  <c r="BF39" i="13"/>
  <c r="BE39" i="13"/>
  <c r="BD39" i="13"/>
  <c r="BC39" i="13"/>
  <c r="BB39" i="13"/>
  <c r="BJ38" i="13"/>
  <c r="BI38" i="13"/>
  <c r="BH38" i="13"/>
  <c r="BG38" i="13"/>
  <c r="BF38" i="13"/>
  <c r="BE38" i="13"/>
  <c r="BD38" i="13"/>
  <c r="BC38" i="13"/>
  <c r="BB38" i="13"/>
  <c r="BJ35" i="13"/>
  <c r="BI35" i="13"/>
  <c r="BH35" i="13"/>
  <c r="BG35" i="13"/>
  <c r="BF35" i="13"/>
  <c r="BE35" i="13"/>
  <c r="BD35" i="13"/>
  <c r="BC35" i="13"/>
  <c r="BB35" i="13"/>
  <c r="BJ34" i="13"/>
  <c r="BI34" i="13"/>
  <c r="BH34" i="13"/>
  <c r="BG34" i="13"/>
  <c r="BF34" i="13"/>
  <c r="BE34" i="13"/>
  <c r="BD34" i="13"/>
  <c r="BC34" i="13"/>
  <c r="BB34" i="13"/>
  <c r="BJ33" i="13"/>
  <c r="BI33" i="13"/>
  <c r="BH33" i="13"/>
  <c r="BG33" i="13"/>
  <c r="BF33" i="13"/>
  <c r="BE33" i="13"/>
  <c r="BD33" i="13"/>
  <c r="BC33" i="13"/>
  <c r="BB33" i="13"/>
  <c r="BJ32" i="13"/>
  <c r="BI32" i="13"/>
  <c r="BH32" i="13"/>
  <c r="BG32" i="13"/>
  <c r="BF32" i="13"/>
  <c r="BE32" i="13"/>
  <c r="BD32" i="13"/>
  <c r="BC32" i="13"/>
  <c r="BB32" i="13"/>
  <c r="BJ31" i="13"/>
  <c r="BI31" i="13"/>
  <c r="BH31" i="13"/>
  <c r="BG31" i="13"/>
  <c r="BF31" i="13"/>
  <c r="BE31" i="13"/>
  <c r="BD31" i="13"/>
  <c r="BC31" i="13"/>
  <c r="BB31" i="13"/>
  <c r="BJ28" i="13"/>
  <c r="BI28" i="13"/>
  <c r="BH28" i="13"/>
  <c r="BG28" i="13"/>
  <c r="BF28" i="13"/>
  <c r="BE28" i="13"/>
  <c r="BD28" i="13"/>
  <c r="BC28" i="13"/>
  <c r="BB28" i="13"/>
  <c r="BJ27" i="13"/>
  <c r="BI27" i="13"/>
  <c r="BH27" i="13"/>
  <c r="BG27" i="13"/>
  <c r="BF27" i="13"/>
  <c r="BE27" i="13"/>
  <c r="BD27" i="13"/>
  <c r="BC27" i="13"/>
  <c r="BB27" i="13"/>
  <c r="BJ26" i="13"/>
  <c r="BI26" i="13"/>
  <c r="BH26" i="13"/>
  <c r="BG26" i="13"/>
  <c r="BF26" i="13"/>
  <c r="BE26" i="13"/>
  <c r="BD26" i="13"/>
  <c r="BC26" i="13"/>
  <c r="BB26" i="13"/>
  <c r="BJ25" i="13"/>
  <c r="BI25" i="13"/>
  <c r="BH25" i="13"/>
  <c r="BG25" i="13"/>
  <c r="BF25" i="13"/>
  <c r="BE25" i="13"/>
  <c r="BD25" i="13"/>
  <c r="BC25" i="13"/>
  <c r="BB25" i="13"/>
  <c r="BJ24" i="13"/>
  <c r="BI24" i="13"/>
  <c r="BH24" i="13"/>
  <c r="BG24" i="13"/>
  <c r="BF24" i="13"/>
  <c r="BE24" i="13"/>
  <c r="BD24" i="13"/>
  <c r="BC24" i="13"/>
  <c r="BB24" i="13"/>
  <c r="BJ21" i="13"/>
  <c r="BI21" i="13"/>
  <c r="BH21" i="13"/>
  <c r="BG21" i="13"/>
  <c r="BF21" i="13"/>
  <c r="BE21" i="13"/>
  <c r="BD21" i="13"/>
  <c r="BC21" i="13"/>
  <c r="BB21" i="13"/>
  <c r="BJ20" i="13"/>
  <c r="BI20" i="13"/>
  <c r="BH20" i="13"/>
  <c r="BG20" i="13"/>
  <c r="BF20" i="13"/>
  <c r="BE20" i="13"/>
  <c r="BD20" i="13"/>
  <c r="BC20" i="13"/>
  <c r="BB20" i="13"/>
  <c r="BJ19" i="13"/>
  <c r="BI19" i="13"/>
  <c r="BH19" i="13"/>
  <c r="BG19" i="13"/>
  <c r="BF19" i="13"/>
  <c r="BE19" i="13"/>
  <c r="BD19" i="13"/>
  <c r="BC19" i="13"/>
  <c r="BB19" i="13"/>
  <c r="BJ18" i="13"/>
  <c r="BI18" i="13"/>
  <c r="BH18" i="13"/>
  <c r="BG18" i="13"/>
  <c r="BF18" i="13"/>
  <c r="BE18" i="13"/>
  <c r="BD18" i="13"/>
  <c r="BC18" i="13"/>
  <c r="BB18" i="13"/>
  <c r="BJ17" i="13"/>
  <c r="BI17" i="13"/>
  <c r="BH17" i="13"/>
  <c r="BG17" i="13"/>
  <c r="BF17" i="13"/>
  <c r="BE17" i="13"/>
  <c r="BD17" i="13"/>
  <c r="BC17" i="13"/>
  <c r="BB17" i="13"/>
  <c r="BJ14" i="13"/>
  <c r="BI14" i="13"/>
  <c r="BH14" i="13"/>
  <c r="BG14" i="13"/>
  <c r="BF14" i="13"/>
  <c r="BE14" i="13"/>
  <c r="BD14" i="13"/>
  <c r="BC14" i="13"/>
  <c r="BB14" i="13"/>
  <c r="BJ13" i="13"/>
  <c r="BI13" i="13"/>
  <c r="BH13" i="13"/>
  <c r="BG13" i="13"/>
  <c r="BF13" i="13"/>
  <c r="BE13" i="13"/>
  <c r="BD13" i="13"/>
  <c r="BC13" i="13"/>
  <c r="BB13" i="13"/>
  <c r="BJ12" i="13"/>
  <c r="BI12" i="13"/>
  <c r="BH12" i="13"/>
  <c r="BG12" i="13"/>
  <c r="BF12" i="13"/>
  <c r="BE12" i="13"/>
  <c r="BD12" i="13"/>
  <c r="BC12" i="13"/>
  <c r="BB12" i="13"/>
  <c r="BJ11" i="13"/>
  <c r="BI11" i="13"/>
  <c r="BH11" i="13"/>
  <c r="BG11" i="13"/>
  <c r="BF11" i="13"/>
  <c r="BE11" i="13"/>
  <c r="BD11" i="13"/>
  <c r="BC11" i="13"/>
  <c r="BB11" i="13"/>
  <c r="BJ10" i="13"/>
  <c r="BI10" i="13"/>
  <c r="BH10" i="13"/>
  <c r="BF10" i="13"/>
  <c r="BE10" i="13"/>
  <c r="BD10" i="13"/>
  <c r="BC10" i="13"/>
  <c r="BB10" i="13"/>
  <c r="BJ154" i="14"/>
  <c r="BI154" i="14"/>
  <c r="BH154" i="14"/>
  <c r="BG154" i="14"/>
  <c r="BF154" i="14"/>
  <c r="BE154" i="14"/>
  <c r="BD154" i="14"/>
  <c r="BC154" i="14"/>
  <c r="BB154" i="14"/>
  <c r="BJ153" i="14"/>
  <c r="BI153" i="14"/>
  <c r="BH153" i="14"/>
  <c r="BG153" i="14"/>
  <c r="BF153" i="14"/>
  <c r="BE153" i="14"/>
  <c r="BD153" i="14"/>
  <c r="BC153" i="14"/>
  <c r="BB153" i="14"/>
  <c r="BJ152" i="14"/>
  <c r="BI152" i="14"/>
  <c r="BH152" i="14"/>
  <c r="BG152" i="14"/>
  <c r="BF152" i="14"/>
  <c r="BE152" i="14"/>
  <c r="BD152" i="14"/>
  <c r="BC152" i="14"/>
  <c r="BB152" i="14"/>
  <c r="BJ151" i="14"/>
  <c r="BI151" i="14"/>
  <c r="BH151" i="14"/>
  <c r="BG151" i="14"/>
  <c r="BF151" i="14"/>
  <c r="BE151" i="14"/>
  <c r="BD151" i="14"/>
  <c r="BC151" i="14"/>
  <c r="BB151" i="14"/>
  <c r="BJ150" i="14"/>
  <c r="BI150" i="14"/>
  <c r="BH150" i="14"/>
  <c r="BG150" i="14"/>
  <c r="BF150" i="14"/>
  <c r="BE150" i="14"/>
  <c r="BD150" i="14"/>
  <c r="BC150" i="14"/>
  <c r="BB150" i="14"/>
  <c r="BJ147" i="14"/>
  <c r="BI147" i="14"/>
  <c r="BH147" i="14"/>
  <c r="BG147" i="14"/>
  <c r="BF147" i="14"/>
  <c r="BE147" i="14"/>
  <c r="BD147" i="14"/>
  <c r="BC147" i="14"/>
  <c r="BB147" i="14"/>
  <c r="BJ146" i="14"/>
  <c r="BI146" i="14"/>
  <c r="BH146" i="14"/>
  <c r="BG146" i="14"/>
  <c r="BF146" i="14"/>
  <c r="BE146" i="14"/>
  <c r="BD146" i="14"/>
  <c r="BC146" i="14"/>
  <c r="BB146" i="14"/>
  <c r="BJ145" i="14"/>
  <c r="BI145" i="14"/>
  <c r="BH145" i="14"/>
  <c r="BG145" i="14"/>
  <c r="BF145" i="14"/>
  <c r="BE145" i="14"/>
  <c r="BD145" i="14"/>
  <c r="BC145" i="14"/>
  <c r="BB145" i="14"/>
  <c r="BJ144" i="14"/>
  <c r="BI144" i="14"/>
  <c r="BH144" i="14"/>
  <c r="BG144" i="14"/>
  <c r="BF144" i="14"/>
  <c r="BE144" i="14"/>
  <c r="BD144" i="14"/>
  <c r="BC144" i="14"/>
  <c r="BB144" i="14"/>
  <c r="BJ143" i="14"/>
  <c r="BI143" i="14"/>
  <c r="BH143" i="14"/>
  <c r="BG143" i="14"/>
  <c r="BF143" i="14"/>
  <c r="BE143" i="14"/>
  <c r="BD143" i="14"/>
  <c r="BC143" i="14"/>
  <c r="BB143" i="14"/>
  <c r="BJ133" i="14"/>
  <c r="BI133" i="14"/>
  <c r="BH133" i="14"/>
  <c r="BG133" i="14"/>
  <c r="BF133" i="14"/>
  <c r="BE133" i="14"/>
  <c r="BD133" i="14"/>
  <c r="BC133" i="14"/>
  <c r="BB133" i="14"/>
  <c r="BJ132" i="14"/>
  <c r="BI132" i="14"/>
  <c r="BH132" i="14"/>
  <c r="BG132" i="14"/>
  <c r="BF132" i="14"/>
  <c r="BE132" i="14"/>
  <c r="BD132" i="14"/>
  <c r="BC132" i="14"/>
  <c r="BB132" i="14"/>
  <c r="BJ131" i="14"/>
  <c r="BI131" i="14"/>
  <c r="BH131" i="14"/>
  <c r="BG131" i="14"/>
  <c r="BF131" i="14"/>
  <c r="BE131" i="14"/>
  <c r="BD131" i="14"/>
  <c r="BC131" i="14"/>
  <c r="BB131" i="14"/>
  <c r="BJ130" i="14"/>
  <c r="BI130" i="14"/>
  <c r="BH130" i="14"/>
  <c r="BG130" i="14"/>
  <c r="BF130" i="14"/>
  <c r="BE130" i="14"/>
  <c r="BD130" i="14"/>
  <c r="BC130" i="14"/>
  <c r="BB130" i="14"/>
  <c r="BJ129" i="14"/>
  <c r="BI129" i="14"/>
  <c r="BH129" i="14"/>
  <c r="BG129" i="14"/>
  <c r="BF129" i="14"/>
  <c r="BE129" i="14"/>
  <c r="BD129" i="14"/>
  <c r="BC129" i="14"/>
  <c r="BB129" i="14"/>
  <c r="BJ126" i="14"/>
  <c r="BI126" i="14"/>
  <c r="BH126" i="14"/>
  <c r="BG126" i="14"/>
  <c r="BF126" i="14"/>
  <c r="BE126" i="14"/>
  <c r="BD126" i="14"/>
  <c r="BC126" i="14"/>
  <c r="BB126" i="14"/>
  <c r="BJ125" i="14"/>
  <c r="BI125" i="14"/>
  <c r="BH125" i="14"/>
  <c r="BG125" i="14"/>
  <c r="BF125" i="14"/>
  <c r="BE125" i="14"/>
  <c r="BD125" i="14"/>
  <c r="BC125" i="14"/>
  <c r="BB125" i="14"/>
  <c r="BJ124" i="14"/>
  <c r="BI124" i="14"/>
  <c r="BH124" i="14"/>
  <c r="BG124" i="14"/>
  <c r="BF124" i="14"/>
  <c r="BE124" i="14"/>
  <c r="BD124" i="14"/>
  <c r="BC124" i="14"/>
  <c r="BB124" i="14"/>
  <c r="BJ123" i="14"/>
  <c r="BI123" i="14"/>
  <c r="BH123" i="14"/>
  <c r="BG123" i="14"/>
  <c r="BF123" i="14"/>
  <c r="BE123" i="14"/>
  <c r="BD123" i="14"/>
  <c r="BC123" i="14"/>
  <c r="BB123" i="14"/>
  <c r="BJ122" i="14"/>
  <c r="BI122" i="14"/>
  <c r="BH122" i="14"/>
  <c r="BG122" i="14"/>
  <c r="BF122" i="14"/>
  <c r="BE122" i="14"/>
  <c r="BD122" i="14"/>
  <c r="BC122" i="14"/>
  <c r="BB122" i="14"/>
  <c r="BJ112" i="14"/>
  <c r="BI112" i="14"/>
  <c r="BH112" i="14"/>
  <c r="BG112" i="14"/>
  <c r="BF112" i="14"/>
  <c r="BE112" i="14"/>
  <c r="BD112" i="14"/>
  <c r="BC112" i="14"/>
  <c r="BB112" i="14"/>
  <c r="BJ111" i="14"/>
  <c r="BI111" i="14"/>
  <c r="BH111" i="14"/>
  <c r="BG111" i="14"/>
  <c r="BF111" i="14"/>
  <c r="BE111" i="14"/>
  <c r="BD111" i="14"/>
  <c r="BC111" i="14"/>
  <c r="BB111" i="14"/>
  <c r="BJ110" i="14"/>
  <c r="BI110" i="14"/>
  <c r="BH110" i="14"/>
  <c r="BG110" i="14"/>
  <c r="BF110" i="14"/>
  <c r="BE110" i="14"/>
  <c r="BD110" i="14"/>
  <c r="BC110" i="14"/>
  <c r="BB110" i="14"/>
  <c r="BJ109" i="14"/>
  <c r="BI109" i="14"/>
  <c r="BH109" i="14"/>
  <c r="BG109" i="14"/>
  <c r="BF109" i="14"/>
  <c r="BE109" i="14"/>
  <c r="BD109" i="14"/>
  <c r="BC109" i="14"/>
  <c r="BB109" i="14"/>
  <c r="BJ108" i="14"/>
  <c r="BI108" i="14"/>
  <c r="BH108" i="14"/>
  <c r="BG108" i="14"/>
  <c r="BF108" i="14"/>
  <c r="BE108" i="14"/>
  <c r="BD108" i="14"/>
  <c r="BC108" i="14"/>
  <c r="BB108" i="14"/>
  <c r="BJ105" i="14"/>
  <c r="BI105" i="14"/>
  <c r="BH105" i="14"/>
  <c r="BG105" i="14"/>
  <c r="BF105" i="14"/>
  <c r="BE105" i="14"/>
  <c r="BD105" i="14"/>
  <c r="BC105" i="14"/>
  <c r="BB105" i="14"/>
  <c r="BJ104" i="14"/>
  <c r="BI104" i="14"/>
  <c r="BH104" i="14"/>
  <c r="BG104" i="14"/>
  <c r="BF104" i="14"/>
  <c r="BE104" i="14"/>
  <c r="BD104" i="14"/>
  <c r="BC104" i="14"/>
  <c r="BB104" i="14"/>
  <c r="BJ103" i="14"/>
  <c r="BI103" i="14"/>
  <c r="BH103" i="14"/>
  <c r="BG103" i="14"/>
  <c r="BF103" i="14"/>
  <c r="BE103" i="14"/>
  <c r="BD103" i="14"/>
  <c r="BC103" i="14"/>
  <c r="BB103" i="14"/>
  <c r="BJ102" i="14"/>
  <c r="BI102" i="14"/>
  <c r="BH102" i="14"/>
  <c r="BG102" i="14"/>
  <c r="BF102" i="14"/>
  <c r="BE102" i="14"/>
  <c r="BD102" i="14"/>
  <c r="BC102" i="14"/>
  <c r="BB102" i="14"/>
  <c r="BJ101" i="14"/>
  <c r="BI101" i="14"/>
  <c r="BH101" i="14"/>
  <c r="BG101" i="14"/>
  <c r="BF101" i="14"/>
  <c r="BE101" i="14"/>
  <c r="BD101" i="14"/>
  <c r="BC101" i="14"/>
  <c r="BB101" i="14"/>
  <c r="BJ91" i="14"/>
  <c r="BI91" i="14"/>
  <c r="BH91" i="14"/>
  <c r="BG91" i="14"/>
  <c r="BF91" i="14"/>
  <c r="BE91" i="14"/>
  <c r="BD91" i="14"/>
  <c r="BC91" i="14"/>
  <c r="BB91" i="14"/>
  <c r="BJ90" i="14"/>
  <c r="BI90" i="14"/>
  <c r="BH90" i="14"/>
  <c r="BG90" i="14"/>
  <c r="BF90" i="14"/>
  <c r="BE90" i="14"/>
  <c r="BD90" i="14"/>
  <c r="BC90" i="14"/>
  <c r="BB90" i="14"/>
  <c r="BJ89" i="14"/>
  <c r="BI89" i="14"/>
  <c r="BH89" i="14"/>
  <c r="BG89" i="14"/>
  <c r="BF89" i="14"/>
  <c r="BE89" i="14"/>
  <c r="BD89" i="14"/>
  <c r="BC89" i="14"/>
  <c r="BB89" i="14"/>
  <c r="BJ88" i="14"/>
  <c r="BI88" i="14"/>
  <c r="BH88" i="14"/>
  <c r="BG88" i="14"/>
  <c r="BF88" i="14"/>
  <c r="BE88" i="14"/>
  <c r="BD88" i="14"/>
  <c r="BC88" i="14"/>
  <c r="BB88" i="14"/>
  <c r="BJ87" i="14"/>
  <c r="BI87" i="14"/>
  <c r="BH87" i="14"/>
  <c r="BG87" i="14"/>
  <c r="BF87" i="14"/>
  <c r="BE87" i="14"/>
  <c r="BD87" i="14"/>
  <c r="BC87" i="14"/>
  <c r="BB87" i="14"/>
  <c r="BJ84" i="14"/>
  <c r="BI84" i="14"/>
  <c r="BH84" i="14"/>
  <c r="BG84" i="14"/>
  <c r="BF84" i="14"/>
  <c r="BE84" i="14"/>
  <c r="BD84" i="14"/>
  <c r="BC84" i="14"/>
  <c r="BB84" i="14"/>
  <c r="BJ83" i="14"/>
  <c r="BI83" i="14"/>
  <c r="BH83" i="14"/>
  <c r="BG83" i="14"/>
  <c r="BF83" i="14"/>
  <c r="BE83" i="14"/>
  <c r="BD83" i="14"/>
  <c r="BC83" i="14"/>
  <c r="BB83" i="14"/>
  <c r="BJ82" i="14"/>
  <c r="BI82" i="14"/>
  <c r="BH82" i="14"/>
  <c r="BG82" i="14"/>
  <c r="BF82" i="14"/>
  <c r="BE82" i="14"/>
  <c r="BD82" i="14"/>
  <c r="BC82" i="14"/>
  <c r="BB82" i="14"/>
  <c r="BJ81" i="14"/>
  <c r="BI81" i="14"/>
  <c r="BH81" i="14"/>
  <c r="BG81" i="14"/>
  <c r="BF81" i="14"/>
  <c r="BE81" i="14"/>
  <c r="BD81" i="14"/>
  <c r="BC81" i="14"/>
  <c r="BB81" i="14"/>
  <c r="BJ80" i="14"/>
  <c r="BI80" i="14"/>
  <c r="BH80" i="14"/>
  <c r="BG80" i="14"/>
  <c r="BF80" i="14"/>
  <c r="BE80" i="14"/>
  <c r="BD80" i="14"/>
  <c r="BC80" i="14"/>
  <c r="BB80" i="14"/>
  <c r="BJ77" i="14"/>
  <c r="BI77" i="14"/>
  <c r="BH77" i="14"/>
  <c r="BG77" i="14"/>
  <c r="BF77" i="14"/>
  <c r="BE77" i="14"/>
  <c r="BD77" i="14"/>
  <c r="BC77" i="14"/>
  <c r="BB77" i="14"/>
  <c r="BJ76" i="14"/>
  <c r="BI76" i="14"/>
  <c r="BH76" i="14"/>
  <c r="BG76" i="14"/>
  <c r="BF76" i="14"/>
  <c r="BE76" i="14"/>
  <c r="BD76" i="14"/>
  <c r="BC76" i="14"/>
  <c r="BB76" i="14"/>
  <c r="BJ75" i="14"/>
  <c r="BI75" i="14"/>
  <c r="BH75" i="14"/>
  <c r="BG75" i="14"/>
  <c r="BF75" i="14"/>
  <c r="BE75" i="14"/>
  <c r="BD75" i="14"/>
  <c r="BC75" i="14"/>
  <c r="BB75" i="14"/>
  <c r="BJ74" i="14"/>
  <c r="BI74" i="14"/>
  <c r="BH74" i="14"/>
  <c r="BG74" i="14"/>
  <c r="BF74" i="14"/>
  <c r="BE74" i="14"/>
  <c r="BD74" i="14"/>
  <c r="BC74" i="14"/>
  <c r="BB74" i="14"/>
  <c r="BJ73" i="14"/>
  <c r="BI73" i="14"/>
  <c r="BH73" i="14"/>
  <c r="BG73" i="14"/>
  <c r="BF73" i="14"/>
  <c r="BE73" i="14"/>
  <c r="BD73" i="14"/>
  <c r="BC73" i="14"/>
  <c r="BB73" i="14"/>
  <c r="BJ70" i="14"/>
  <c r="BI70" i="14"/>
  <c r="BH70" i="14"/>
  <c r="BG70" i="14"/>
  <c r="BF70" i="14"/>
  <c r="BE70" i="14"/>
  <c r="BD70" i="14"/>
  <c r="BC70" i="14"/>
  <c r="BB70" i="14"/>
  <c r="BJ69" i="14"/>
  <c r="BI69" i="14"/>
  <c r="BH69" i="14"/>
  <c r="BG69" i="14"/>
  <c r="BF69" i="14"/>
  <c r="BE69" i="14"/>
  <c r="BD69" i="14"/>
  <c r="BC69" i="14"/>
  <c r="BB69" i="14"/>
  <c r="BJ68" i="14"/>
  <c r="BI68" i="14"/>
  <c r="BH68" i="14"/>
  <c r="BG68" i="14"/>
  <c r="BF68" i="14"/>
  <c r="BE68" i="14"/>
  <c r="BD68" i="14"/>
  <c r="BC68" i="14"/>
  <c r="BB68" i="14"/>
  <c r="BJ67" i="14"/>
  <c r="BI67" i="14"/>
  <c r="BH67" i="14"/>
  <c r="BG67" i="14"/>
  <c r="BF67" i="14"/>
  <c r="BE67" i="14"/>
  <c r="BD67" i="14"/>
  <c r="BC67" i="14"/>
  <c r="BB67" i="14"/>
  <c r="BJ66" i="14"/>
  <c r="BI66" i="14"/>
  <c r="BH66" i="14"/>
  <c r="BG66" i="14"/>
  <c r="BF66" i="14"/>
  <c r="BE66" i="14"/>
  <c r="BD66" i="14"/>
  <c r="BC66" i="14"/>
  <c r="BB66" i="14"/>
  <c r="BJ63" i="14"/>
  <c r="BI63" i="14"/>
  <c r="BH63" i="14"/>
  <c r="BG63" i="14"/>
  <c r="BF63" i="14"/>
  <c r="BE63" i="14"/>
  <c r="BD63" i="14"/>
  <c r="BC63" i="14"/>
  <c r="BB63" i="14"/>
  <c r="BJ62" i="14"/>
  <c r="BI62" i="14"/>
  <c r="BH62" i="14"/>
  <c r="BG62" i="14"/>
  <c r="BF62" i="14"/>
  <c r="BE62" i="14"/>
  <c r="BD62" i="14"/>
  <c r="BC62" i="14"/>
  <c r="BB62" i="14"/>
  <c r="BJ61" i="14"/>
  <c r="BI61" i="14"/>
  <c r="BH61" i="14"/>
  <c r="BG61" i="14"/>
  <c r="BF61" i="14"/>
  <c r="BE61" i="14"/>
  <c r="BD61" i="14"/>
  <c r="BC61" i="14"/>
  <c r="BB61" i="14"/>
  <c r="BJ60" i="14"/>
  <c r="BI60" i="14"/>
  <c r="BH60" i="14"/>
  <c r="BG60" i="14"/>
  <c r="BF60" i="14"/>
  <c r="BE60" i="14"/>
  <c r="BD60" i="14"/>
  <c r="BC60" i="14"/>
  <c r="BB60" i="14"/>
  <c r="BJ59" i="14"/>
  <c r="BI59" i="14"/>
  <c r="BH59" i="14"/>
  <c r="BG59" i="14"/>
  <c r="BF59" i="14"/>
  <c r="BE59" i="14"/>
  <c r="BD59" i="14"/>
  <c r="BC59" i="14"/>
  <c r="BB59" i="14"/>
  <c r="BJ56" i="14"/>
  <c r="BI56" i="14"/>
  <c r="BH56" i="14"/>
  <c r="BG56" i="14"/>
  <c r="BF56" i="14"/>
  <c r="BE56" i="14"/>
  <c r="BD56" i="14"/>
  <c r="BC56" i="14"/>
  <c r="BB56" i="14"/>
  <c r="BJ55" i="14"/>
  <c r="BI55" i="14"/>
  <c r="BH55" i="14"/>
  <c r="BG55" i="14"/>
  <c r="BF55" i="14"/>
  <c r="BE55" i="14"/>
  <c r="BD55" i="14"/>
  <c r="BC55" i="14"/>
  <c r="BB55" i="14"/>
  <c r="BJ54" i="14"/>
  <c r="BI54" i="14"/>
  <c r="BH54" i="14"/>
  <c r="BG54" i="14"/>
  <c r="BF54" i="14"/>
  <c r="BE54" i="14"/>
  <c r="BD54" i="14"/>
  <c r="BC54" i="14"/>
  <c r="BB54" i="14"/>
  <c r="BJ53" i="14"/>
  <c r="BI53" i="14"/>
  <c r="BH53" i="14"/>
  <c r="BG53" i="14"/>
  <c r="BF53" i="14"/>
  <c r="BE53" i="14"/>
  <c r="BD53" i="14"/>
  <c r="BC53" i="14"/>
  <c r="BB53" i="14"/>
  <c r="BJ52" i="14"/>
  <c r="BI52" i="14"/>
  <c r="BH52" i="14"/>
  <c r="BG52" i="14"/>
  <c r="BF52" i="14"/>
  <c r="BE52" i="14"/>
  <c r="BD52" i="14"/>
  <c r="BC52" i="14"/>
  <c r="BB52" i="14"/>
  <c r="BJ49" i="14"/>
  <c r="BI49" i="14"/>
  <c r="BH49" i="14"/>
  <c r="BG49" i="14"/>
  <c r="BF49" i="14"/>
  <c r="BE49" i="14"/>
  <c r="BD49" i="14"/>
  <c r="BC49" i="14"/>
  <c r="BB49" i="14"/>
  <c r="BJ48" i="14"/>
  <c r="BI48" i="14"/>
  <c r="BH48" i="14"/>
  <c r="BG48" i="14"/>
  <c r="BF48" i="14"/>
  <c r="BE48" i="14"/>
  <c r="BD48" i="14"/>
  <c r="BC48" i="14"/>
  <c r="BB48" i="14"/>
  <c r="BJ47" i="14"/>
  <c r="BI47" i="14"/>
  <c r="BH47" i="14"/>
  <c r="BG47" i="14"/>
  <c r="BF47" i="14"/>
  <c r="BE47" i="14"/>
  <c r="BD47" i="14"/>
  <c r="BC47" i="14"/>
  <c r="BB47" i="14"/>
  <c r="BJ46" i="14"/>
  <c r="BI46" i="14"/>
  <c r="BH46" i="14"/>
  <c r="BG46" i="14"/>
  <c r="BF46" i="14"/>
  <c r="BE46" i="14"/>
  <c r="BD46" i="14"/>
  <c r="BC46" i="14"/>
  <c r="BB46" i="14"/>
  <c r="BJ45" i="14"/>
  <c r="BI45" i="14"/>
  <c r="BH45" i="14"/>
  <c r="BG45" i="14"/>
  <c r="BF45" i="14"/>
  <c r="BE45" i="14"/>
  <c r="BD45" i="14"/>
  <c r="BC45" i="14"/>
  <c r="BB45" i="14"/>
  <c r="BJ42" i="14"/>
  <c r="BI42" i="14"/>
  <c r="BH42" i="14"/>
  <c r="BG42" i="14"/>
  <c r="BF42" i="14"/>
  <c r="BE42" i="14"/>
  <c r="BD42" i="14"/>
  <c r="BC42" i="14"/>
  <c r="BB42" i="14"/>
  <c r="BJ41" i="14"/>
  <c r="BI41" i="14"/>
  <c r="BH41" i="14"/>
  <c r="BG41" i="14"/>
  <c r="BF41" i="14"/>
  <c r="BE41" i="14"/>
  <c r="BD41" i="14"/>
  <c r="BC41" i="14"/>
  <c r="BB41" i="14"/>
  <c r="BJ40" i="14"/>
  <c r="BI40" i="14"/>
  <c r="BH40" i="14"/>
  <c r="BG40" i="14"/>
  <c r="BF40" i="14"/>
  <c r="BE40" i="14"/>
  <c r="BD40" i="14"/>
  <c r="BC40" i="14"/>
  <c r="BB40" i="14"/>
  <c r="BJ39" i="14"/>
  <c r="BI39" i="14"/>
  <c r="BH39" i="14"/>
  <c r="BG39" i="14"/>
  <c r="BF39" i="14"/>
  <c r="BE39" i="14"/>
  <c r="BD39" i="14"/>
  <c r="BC39" i="14"/>
  <c r="BB39" i="14"/>
  <c r="BJ38" i="14"/>
  <c r="BI38" i="14"/>
  <c r="BH38" i="14"/>
  <c r="BG38" i="14"/>
  <c r="BF38" i="14"/>
  <c r="BE38" i="14"/>
  <c r="BD38" i="14"/>
  <c r="BC38" i="14"/>
  <c r="BB38" i="14"/>
  <c r="BJ35" i="14"/>
  <c r="BI35" i="14"/>
  <c r="BH35" i="14"/>
  <c r="BG35" i="14"/>
  <c r="BF35" i="14"/>
  <c r="BE35" i="14"/>
  <c r="BD35" i="14"/>
  <c r="BC35" i="14"/>
  <c r="BB35" i="14"/>
  <c r="BJ34" i="14"/>
  <c r="BI34" i="14"/>
  <c r="BH34" i="14"/>
  <c r="BG34" i="14"/>
  <c r="BF34" i="14"/>
  <c r="BE34" i="14"/>
  <c r="BD34" i="14"/>
  <c r="BC34" i="14"/>
  <c r="BB34" i="14"/>
  <c r="BJ33" i="14"/>
  <c r="BI33" i="14"/>
  <c r="BH33" i="14"/>
  <c r="BG33" i="14"/>
  <c r="BF33" i="14"/>
  <c r="BE33" i="14"/>
  <c r="BD33" i="14"/>
  <c r="BC33" i="14"/>
  <c r="BB33" i="14"/>
  <c r="BJ32" i="14"/>
  <c r="BI32" i="14"/>
  <c r="BH32" i="14"/>
  <c r="BG32" i="14"/>
  <c r="BF32" i="14"/>
  <c r="BE32" i="14"/>
  <c r="BD32" i="14"/>
  <c r="BC32" i="14"/>
  <c r="BB32" i="14"/>
  <c r="BJ31" i="14"/>
  <c r="BI31" i="14"/>
  <c r="BH31" i="14"/>
  <c r="BG31" i="14"/>
  <c r="BF31" i="14"/>
  <c r="BE31" i="14"/>
  <c r="BD31" i="14"/>
  <c r="BC31" i="14"/>
  <c r="BB31" i="14"/>
  <c r="BJ28" i="14"/>
  <c r="BI28" i="14"/>
  <c r="BH28" i="14"/>
  <c r="BG28" i="14"/>
  <c r="BF28" i="14"/>
  <c r="BE28" i="14"/>
  <c r="BD28" i="14"/>
  <c r="BC28" i="14"/>
  <c r="BB28" i="14"/>
  <c r="BJ27" i="14"/>
  <c r="BI27" i="14"/>
  <c r="BH27" i="14"/>
  <c r="BG27" i="14"/>
  <c r="BF27" i="14"/>
  <c r="BE27" i="14"/>
  <c r="BD27" i="14"/>
  <c r="BC27" i="14"/>
  <c r="BB27" i="14"/>
  <c r="BJ26" i="14"/>
  <c r="BI26" i="14"/>
  <c r="BH26" i="14"/>
  <c r="BG26" i="14"/>
  <c r="BF26" i="14"/>
  <c r="BE26" i="14"/>
  <c r="BD26" i="14"/>
  <c r="BC26" i="14"/>
  <c r="BB26" i="14"/>
  <c r="BJ25" i="14"/>
  <c r="BI25" i="14"/>
  <c r="BH25" i="14"/>
  <c r="BG25" i="14"/>
  <c r="BF25" i="14"/>
  <c r="BE25" i="14"/>
  <c r="BD25" i="14"/>
  <c r="BC25" i="14"/>
  <c r="BB25" i="14"/>
  <c r="BJ24" i="14"/>
  <c r="BI24" i="14"/>
  <c r="BH24" i="14"/>
  <c r="BG24" i="14"/>
  <c r="BF24" i="14"/>
  <c r="BE24" i="14"/>
  <c r="BD24" i="14"/>
  <c r="BC24" i="14"/>
  <c r="BB24" i="14"/>
  <c r="BJ21" i="14"/>
  <c r="BI21" i="14"/>
  <c r="BH21" i="14"/>
  <c r="BG21" i="14"/>
  <c r="BF21" i="14"/>
  <c r="BE21" i="14"/>
  <c r="BD21" i="14"/>
  <c r="BC21" i="14"/>
  <c r="BB21" i="14"/>
  <c r="BJ20" i="14"/>
  <c r="BI20" i="14"/>
  <c r="BH20" i="14"/>
  <c r="BG20" i="14"/>
  <c r="BF20" i="14"/>
  <c r="BE20" i="14"/>
  <c r="BD20" i="14"/>
  <c r="BC20" i="14"/>
  <c r="BB20" i="14"/>
  <c r="BJ19" i="14"/>
  <c r="BI19" i="14"/>
  <c r="BH19" i="14"/>
  <c r="BG19" i="14"/>
  <c r="BF19" i="14"/>
  <c r="BE19" i="14"/>
  <c r="BD19" i="14"/>
  <c r="BC19" i="14"/>
  <c r="BB19" i="14"/>
  <c r="BJ18" i="14"/>
  <c r="BI18" i="14"/>
  <c r="BH18" i="14"/>
  <c r="BG18" i="14"/>
  <c r="BF18" i="14"/>
  <c r="BE18" i="14"/>
  <c r="BD18" i="14"/>
  <c r="BC18" i="14"/>
  <c r="BB18" i="14"/>
  <c r="BJ17" i="14"/>
  <c r="BI17" i="14"/>
  <c r="BH17" i="14"/>
  <c r="BG17" i="14"/>
  <c r="BF17" i="14"/>
  <c r="BE17" i="14"/>
  <c r="BD17" i="14"/>
  <c r="BC17" i="14"/>
  <c r="BB17" i="14"/>
  <c r="BJ14" i="14"/>
  <c r="BI14" i="14"/>
  <c r="BH14" i="14"/>
  <c r="BG14" i="14"/>
  <c r="BF14" i="14"/>
  <c r="BE14" i="14"/>
  <c r="BD14" i="14"/>
  <c r="BC14" i="14"/>
  <c r="BB14" i="14"/>
  <c r="BJ13" i="14"/>
  <c r="BI13" i="14"/>
  <c r="BH13" i="14"/>
  <c r="BG13" i="14"/>
  <c r="BF13" i="14"/>
  <c r="BE13" i="14"/>
  <c r="BD13" i="14"/>
  <c r="BC13" i="14"/>
  <c r="BB13" i="14"/>
  <c r="BJ12" i="14"/>
  <c r="BI12" i="14"/>
  <c r="BH12" i="14"/>
  <c r="BG12" i="14"/>
  <c r="BF12" i="14"/>
  <c r="BE12" i="14"/>
  <c r="BD12" i="14"/>
  <c r="BC12" i="14"/>
  <c r="BB12" i="14"/>
  <c r="BJ11" i="14"/>
  <c r="BI11" i="14"/>
  <c r="BH11" i="14"/>
  <c r="BG11" i="14"/>
  <c r="BF11" i="14"/>
  <c r="BE11" i="14"/>
  <c r="BD11" i="14"/>
  <c r="BC11" i="14"/>
  <c r="BB11" i="14"/>
  <c r="BJ10" i="14"/>
  <c r="BI10" i="14"/>
  <c r="BH10" i="14"/>
  <c r="BF10" i="14"/>
  <c r="BE10" i="14"/>
  <c r="BD10" i="14"/>
  <c r="BC10" i="14"/>
  <c r="BB10" i="14"/>
  <c r="BJ154" i="15"/>
  <c r="BI154" i="15"/>
  <c r="BH154" i="15"/>
  <c r="BG154" i="15"/>
  <c r="BF154" i="15"/>
  <c r="BE154" i="15"/>
  <c r="BD154" i="15"/>
  <c r="BC154" i="15"/>
  <c r="BB154" i="15"/>
  <c r="BJ153" i="15"/>
  <c r="BI153" i="15"/>
  <c r="BH153" i="15"/>
  <c r="BG153" i="15"/>
  <c r="BF153" i="15"/>
  <c r="BE153" i="15"/>
  <c r="BD153" i="15"/>
  <c r="BC153" i="15"/>
  <c r="BB153" i="15"/>
  <c r="BJ152" i="15"/>
  <c r="BI152" i="15"/>
  <c r="BH152" i="15"/>
  <c r="BG152" i="15"/>
  <c r="BF152" i="15"/>
  <c r="BE152" i="15"/>
  <c r="BD152" i="15"/>
  <c r="BC152" i="15"/>
  <c r="BB152" i="15"/>
  <c r="BJ151" i="15"/>
  <c r="BI151" i="15"/>
  <c r="BH151" i="15"/>
  <c r="BG151" i="15"/>
  <c r="BF151" i="15"/>
  <c r="BE151" i="15"/>
  <c r="BD151" i="15"/>
  <c r="BC151" i="15"/>
  <c r="BB151" i="15"/>
  <c r="BJ150" i="15"/>
  <c r="BI150" i="15"/>
  <c r="BH150" i="15"/>
  <c r="BG150" i="15"/>
  <c r="BF150" i="15"/>
  <c r="BE150" i="15"/>
  <c r="BD150" i="15"/>
  <c r="BC150" i="15"/>
  <c r="BB150" i="15"/>
  <c r="BJ147" i="15"/>
  <c r="BI147" i="15"/>
  <c r="BH147" i="15"/>
  <c r="BG147" i="15"/>
  <c r="BF147" i="15"/>
  <c r="BE147" i="15"/>
  <c r="BD147" i="15"/>
  <c r="BC147" i="15"/>
  <c r="BB147" i="15"/>
  <c r="BJ146" i="15"/>
  <c r="BI146" i="15"/>
  <c r="BH146" i="15"/>
  <c r="BG146" i="15"/>
  <c r="BF146" i="15"/>
  <c r="BE146" i="15"/>
  <c r="BD146" i="15"/>
  <c r="BC146" i="15"/>
  <c r="BB146" i="15"/>
  <c r="BJ145" i="15"/>
  <c r="BI145" i="15"/>
  <c r="BH145" i="15"/>
  <c r="BG145" i="15"/>
  <c r="BF145" i="15"/>
  <c r="BE145" i="15"/>
  <c r="BD145" i="15"/>
  <c r="BC145" i="15"/>
  <c r="BB145" i="15"/>
  <c r="BJ144" i="15"/>
  <c r="BI144" i="15"/>
  <c r="BH144" i="15"/>
  <c r="BG144" i="15"/>
  <c r="BF144" i="15"/>
  <c r="BE144" i="15"/>
  <c r="BD144" i="15"/>
  <c r="BC144" i="15"/>
  <c r="BB144" i="15"/>
  <c r="BJ143" i="15"/>
  <c r="BI143" i="15"/>
  <c r="BH143" i="15"/>
  <c r="BG143" i="15"/>
  <c r="BF143" i="15"/>
  <c r="BE143" i="15"/>
  <c r="BD143" i="15"/>
  <c r="BC143" i="15"/>
  <c r="BB143" i="15"/>
  <c r="BJ133" i="15"/>
  <c r="BI133" i="15"/>
  <c r="BH133" i="15"/>
  <c r="BG133" i="15"/>
  <c r="BF133" i="15"/>
  <c r="BE133" i="15"/>
  <c r="BD133" i="15"/>
  <c r="BC133" i="15"/>
  <c r="BB133" i="15"/>
  <c r="BJ132" i="15"/>
  <c r="BI132" i="15"/>
  <c r="BH132" i="15"/>
  <c r="BG132" i="15"/>
  <c r="BF132" i="15"/>
  <c r="BE132" i="15"/>
  <c r="BD132" i="15"/>
  <c r="BC132" i="15"/>
  <c r="BB132" i="15"/>
  <c r="BJ131" i="15"/>
  <c r="BI131" i="15"/>
  <c r="BH131" i="15"/>
  <c r="BG131" i="15"/>
  <c r="BF131" i="15"/>
  <c r="BE131" i="15"/>
  <c r="BD131" i="15"/>
  <c r="BC131" i="15"/>
  <c r="BB131" i="15"/>
  <c r="BJ130" i="15"/>
  <c r="BI130" i="15"/>
  <c r="BH130" i="15"/>
  <c r="BG130" i="15"/>
  <c r="BF130" i="15"/>
  <c r="BE130" i="15"/>
  <c r="BD130" i="15"/>
  <c r="BC130" i="15"/>
  <c r="BB130" i="15"/>
  <c r="BJ129" i="15"/>
  <c r="BI129" i="15"/>
  <c r="BH129" i="15"/>
  <c r="BG129" i="15"/>
  <c r="BF129" i="15"/>
  <c r="BE129" i="15"/>
  <c r="BD129" i="15"/>
  <c r="BC129" i="15"/>
  <c r="BB129" i="15"/>
  <c r="BJ126" i="15"/>
  <c r="BI126" i="15"/>
  <c r="BH126" i="15"/>
  <c r="BG126" i="15"/>
  <c r="BF126" i="15"/>
  <c r="BE126" i="15"/>
  <c r="BD126" i="15"/>
  <c r="BC126" i="15"/>
  <c r="BB126" i="15"/>
  <c r="BJ125" i="15"/>
  <c r="BI125" i="15"/>
  <c r="BH125" i="15"/>
  <c r="BG125" i="15"/>
  <c r="BF125" i="15"/>
  <c r="BE125" i="15"/>
  <c r="BD125" i="15"/>
  <c r="BC125" i="15"/>
  <c r="BB125" i="15"/>
  <c r="BJ124" i="15"/>
  <c r="BI124" i="15"/>
  <c r="BH124" i="15"/>
  <c r="BG124" i="15"/>
  <c r="BF124" i="15"/>
  <c r="BE124" i="15"/>
  <c r="BD124" i="15"/>
  <c r="BC124" i="15"/>
  <c r="BB124" i="15"/>
  <c r="BJ123" i="15"/>
  <c r="BI123" i="15"/>
  <c r="BH123" i="15"/>
  <c r="BG123" i="15"/>
  <c r="BF123" i="15"/>
  <c r="BE123" i="15"/>
  <c r="BD123" i="15"/>
  <c r="BC123" i="15"/>
  <c r="BB123" i="15"/>
  <c r="BJ122" i="15"/>
  <c r="BI122" i="15"/>
  <c r="BH122" i="15"/>
  <c r="BG122" i="15"/>
  <c r="BF122" i="15"/>
  <c r="BE122" i="15"/>
  <c r="BD122" i="15"/>
  <c r="BC122" i="15"/>
  <c r="BB122" i="15"/>
  <c r="BJ112" i="15"/>
  <c r="BI112" i="15"/>
  <c r="BH112" i="15"/>
  <c r="BG112" i="15"/>
  <c r="BF112" i="15"/>
  <c r="BE112" i="15"/>
  <c r="BD112" i="15"/>
  <c r="BC112" i="15"/>
  <c r="BB112" i="15"/>
  <c r="BJ111" i="15"/>
  <c r="BI111" i="15"/>
  <c r="BH111" i="15"/>
  <c r="BG111" i="15"/>
  <c r="BF111" i="15"/>
  <c r="BE111" i="15"/>
  <c r="BD111" i="15"/>
  <c r="BC111" i="15"/>
  <c r="BB111" i="15"/>
  <c r="BJ110" i="15"/>
  <c r="BI110" i="15"/>
  <c r="BH110" i="15"/>
  <c r="BG110" i="15"/>
  <c r="BF110" i="15"/>
  <c r="BE110" i="15"/>
  <c r="BD110" i="15"/>
  <c r="BC110" i="15"/>
  <c r="BB110" i="15"/>
  <c r="BJ109" i="15"/>
  <c r="BI109" i="15"/>
  <c r="BH109" i="15"/>
  <c r="BG109" i="15"/>
  <c r="BF109" i="15"/>
  <c r="BE109" i="15"/>
  <c r="BD109" i="15"/>
  <c r="BC109" i="15"/>
  <c r="BB109" i="15"/>
  <c r="BJ108" i="15"/>
  <c r="BI108" i="15"/>
  <c r="BH108" i="15"/>
  <c r="BG108" i="15"/>
  <c r="BF108" i="15"/>
  <c r="BE108" i="15"/>
  <c r="BD108" i="15"/>
  <c r="BC108" i="15"/>
  <c r="BB108" i="15"/>
  <c r="BJ105" i="15"/>
  <c r="BI105" i="15"/>
  <c r="BH105" i="15"/>
  <c r="BG105" i="15"/>
  <c r="BF105" i="15"/>
  <c r="BE105" i="15"/>
  <c r="BD105" i="15"/>
  <c r="BC105" i="15"/>
  <c r="BB105" i="15"/>
  <c r="BJ104" i="15"/>
  <c r="BI104" i="15"/>
  <c r="BH104" i="15"/>
  <c r="BG104" i="15"/>
  <c r="BF104" i="15"/>
  <c r="BE104" i="15"/>
  <c r="BD104" i="15"/>
  <c r="BC104" i="15"/>
  <c r="BB104" i="15"/>
  <c r="BJ103" i="15"/>
  <c r="BI103" i="15"/>
  <c r="BH103" i="15"/>
  <c r="BG103" i="15"/>
  <c r="BF103" i="15"/>
  <c r="BE103" i="15"/>
  <c r="BD103" i="15"/>
  <c r="BC103" i="15"/>
  <c r="BB103" i="15"/>
  <c r="BJ102" i="15"/>
  <c r="BI102" i="15"/>
  <c r="BH102" i="15"/>
  <c r="BG102" i="15"/>
  <c r="BF102" i="15"/>
  <c r="BE102" i="15"/>
  <c r="BD102" i="15"/>
  <c r="BC102" i="15"/>
  <c r="BB102" i="15"/>
  <c r="BJ101" i="15"/>
  <c r="BI101" i="15"/>
  <c r="BH101" i="15"/>
  <c r="BG101" i="15"/>
  <c r="BF101" i="15"/>
  <c r="BE101" i="15"/>
  <c r="BD101" i="15"/>
  <c r="BC101" i="15"/>
  <c r="BB101" i="15"/>
  <c r="BJ91" i="15"/>
  <c r="BI91" i="15"/>
  <c r="BH91" i="15"/>
  <c r="BG91" i="15"/>
  <c r="BF91" i="15"/>
  <c r="BE91" i="15"/>
  <c r="BD91" i="15"/>
  <c r="BC91" i="15"/>
  <c r="BB91" i="15"/>
  <c r="BJ90" i="15"/>
  <c r="BI90" i="15"/>
  <c r="BH90" i="15"/>
  <c r="BG90" i="15"/>
  <c r="BF90" i="15"/>
  <c r="BE90" i="15"/>
  <c r="BD90" i="15"/>
  <c r="BC90" i="15"/>
  <c r="BB90" i="15"/>
  <c r="BJ89" i="15"/>
  <c r="BI89" i="15"/>
  <c r="BH89" i="15"/>
  <c r="BG89" i="15"/>
  <c r="BF89" i="15"/>
  <c r="BE89" i="15"/>
  <c r="BD89" i="15"/>
  <c r="BC89" i="15"/>
  <c r="BB89" i="15"/>
  <c r="BJ88" i="15"/>
  <c r="BI88" i="15"/>
  <c r="BH88" i="15"/>
  <c r="BG88" i="15"/>
  <c r="BF88" i="15"/>
  <c r="BE88" i="15"/>
  <c r="BD88" i="15"/>
  <c r="BC88" i="15"/>
  <c r="BB88" i="15"/>
  <c r="BJ87" i="15"/>
  <c r="BI87" i="15"/>
  <c r="BH87" i="15"/>
  <c r="BG87" i="15"/>
  <c r="BF87" i="15"/>
  <c r="BE87" i="15"/>
  <c r="BD87" i="15"/>
  <c r="BC87" i="15"/>
  <c r="BB87" i="15"/>
  <c r="BJ84" i="15"/>
  <c r="BI84" i="15"/>
  <c r="BH84" i="15"/>
  <c r="BG84" i="15"/>
  <c r="BF84" i="15"/>
  <c r="BE84" i="15"/>
  <c r="BD84" i="15"/>
  <c r="BC84" i="15"/>
  <c r="BB84" i="15"/>
  <c r="BJ83" i="15"/>
  <c r="BI83" i="15"/>
  <c r="BH83" i="15"/>
  <c r="BG83" i="15"/>
  <c r="BF83" i="15"/>
  <c r="BE83" i="15"/>
  <c r="BD83" i="15"/>
  <c r="BC83" i="15"/>
  <c r="BB83" i="15"/>
  <c r="BJ82" i="15"/>
  <c r="BI82" i="15"/>
  <c r="BH82" i="15"/>
  <c r="BG82" i="15"/>
  <c r="BF82" i="15"/>
  <c r="BE82" i="15"/>
  <c r="BD82" i="15"/>
  <c r="BC82" i="15"/>
  <c r="BB82" i="15"/>
  <c r="BJ81" i="15"/>
  <c r="BI81" i="15"/>
  <c r="BH81" i="15"/>
  <c r="BG81" i="15"/>
  <c r="BF81" i="15"/>
  <c r="BE81" i="15"/>
  <c r="BD81" i="15"/>
  <c r="BC81" i="15"/>
  <c r="BB81" i="15"/>
  <c r="BJ80" i="15"/>
  <c r="BI80" i="15"/>
  <c r="BH80" i="15"/>
  <c r="BG80" i="15"/>
  <c r="BF80" i="15"/>
  <c r="BE80" i="15"/>
  <c r="BD80" i="15"/>
  <c r="BC80" i="15"/>
  <c r="BB80" i="15"/>
  <c r="BJ77" i="15"/>
  <c r="BI77" i="15"/>
  <c r="BH77" i="15"/>
  <c r="BG77" i="15"/>
  <c r="BF77" i="15"/>
  <c r="BE77" i="15"/>
  <c r="BD77" i="15"/>
  <c r="BC77" i="15"/>
  <c r="BB77" i="15"/>
  <c r="BJ76" i="15"/>
  <c r="BI76" i="15"/>
  <c r="BH76" i="15"/>
  <c r="BG76" i="15"/>
  <c r="BF76" i="15"/>
  <c r="BE76" i="15"/>
  <c r="BD76" i="15"/>
  <c r="BC76" i="15"/>
  <c r="BB76" i="15"/>
  <c r="BJ75" i="15"/>
  <c r="BI75" i="15"/>
  <c r="BH75" i="15"/>
  <c r="BG75" i="15"/>
  <c r="BF75" i="15"/>
  <c r="BE75" i="15"/>
  <c r="BD75" i="15"/>
  <c r="BC75" i="15"/>
  <c r="BB75" i="15"/>
  <c r="BJ74" i="15"/>
  <c r="BI74" i="15"/>
  <c r="BH74" i="15"/>
  <c r="BG74" i="15"/>
  <c r="BF74" i="15"/>
  <c r="BE74" i="15"/>
  <c r="BD74" i="15"/>
  <c r="BC74" i="15"/>
  <c r="BB74" i="15"/>
  <c r="BJ73" i="15"/>
  <c r="BI73" i="15"/>
  <c r="BH73" i="15"/>
  <c r="BG73" i="15"/>
  <c r="BF73" i="15"/>
  <c r="BE73" i="15"/>
  <c r="BD73" i="15"/>
  <c r="BC73" i="15"/>
  <c r="BB73" i="15"/>
  <c r="BJ70" i="15"/>
  <c r="BI70" i="15"/>
  <c r="BH70" i="15"/>
  <c r="BG70" i="15"/>
  <c r="BF70" i="15"/>
  <c r="BE70" i="15"/>
  <c r="BD70" i="15"/>
  <c r="BC70" i="15"/>
  <c r="BB70" i="15"/>
  <c r="BJ69" i="15"/>
  <c r="BI69" i="15"/>
  <c r="BH69" i="15"/>
  <c r="BG69" i="15"/>
  <c r="BF69" i="15"/>
  <c r="BE69" i="15"/>
  <c r="BD69" i="15"/>
  <c r="BC69" i="15"/>
  <c r="BB69" i="15"/>
  <c r="BJ68" i="15"/>
  <c r="BI68" i="15"/>
  <c r="BH68" i="15"/>
  <c r="BG68" i="15"/>
  <c r="BF68" i="15"/>
  <c r="BE68" i="15"/>
  <c r="BD68" i="15"/>
  <c r="BC68" i="15"/>
  <c r="BB68" i="15"/>
  <c r="BJ67" i="15"/>
  <c r="BI67" i="15"/>
  <c r="BH67" i="15"/>
  <c r="BG67" i="15"/>
  <c r="BF67" i="15"/>
  <c r="BE67" i="15"/>
  <c r="BD67" i="15"/>
  <c r="BC67" i="15"/>
  <c r="BB67" i="15"/>
  <c r="BJ66" i="15"/>
  <c r="BI66" i="15"/>
  <c r="BH66" i="15"/>
  <c r="BG66" i="15"/>
  <c r="BF66" i="15"/>
  <c r="BE66" i="15"/>
  <c r="BD66" i="15"/>
  <c r="BC66" i="15"/>
  <c r="BB66" i="15"/>
  <c r="BJ63" i="15"/>
  <c r="BI63" i="15"/>
  <c r="BH63" i="15"/>
  <c r="BG63" i="15"/>
  <c r="BF63" i="15"/>
  <c r="BE63" i="15"/>
  <c r="BD63" i="15"/>
  <c r="BC63" i="15"/>
  <c r="BB63" i="15"/>
  <c r="BJ62" i="15"/>
  <c r="BI62" i="15"/>
  <c r="BH62" i="15"/>
  <c r="BG62" i="15"/>
  <c r="BF62" i="15"/>
  <c r="BE62" i="15"/>
  <c r="BD62" i="15"/>
  <c r="BC62" i="15"/>
  <c r="BB62" i="15"/>
  <c r="BJ61" i="15"/>
  <c r="BI61" i="15"/>
  <c r="BH61" i="15"/>
  <c r="BG61" i="15"/>
  <c r="BF61" i="15"/>
  <c r="BE61" i="15"/>
  <c r="BD61" i="15"/>
  <c r="BC61" i="15"/>
  <c r="BB61" i="15"/>
  <c r="BJ60" i="15"/>
  <c r="BI60" i="15"/>
  <c r="BH60" i="15"/>
  <c r="BG60" i="15"/>
  <c r="BF60" i="15"/>
  <c r="BE60" i="15"/>
  <c r="BD60" i="15"/>
  <c r="BC60" i="15"/>
  <c r="BB60" i="15"/>
  <c r="BJ59" i="15"/>
  <c r="BI59" i="15"/>
  <c r="BH59" i="15"/>
  <c r="BG59" i="15"/>
  <c r="BF59" i="15"/>
  <c r="BE59" i="15"/>
  <c r="BD59" i="15"/>
  <c r="BC59" i="15"/>
  <c r="BB59" i="15"/>
  <c r="BJ56" i="15"/>
  <c r="BI56" i="15"/>
  <c r="BH56" i="15"/>
  <c r="BG56" i="15"/>
  <c r="BF56" i="15"/>
  <c r="BE56" i="15"/>
  <c r="BD56" i="15"/>
  <c r="BC56" i="15"/>
  <c r="BB56" i="15"/>
  <c r="BJ55" i="15"/>
  <c r="BI55" i="15"/>
  <c r="BH55" i="15"/>
  <c r="BG55" i="15"/>
  <c r="BF55" i="15"/>
  <c r="BE55" i="15"/>
  <c r="BD55" i="15"/>
  <c r="BC55" i="15"/>
  <c r="BB55" i="15"/>
  <c r="BJ54" i="15"/>
  <c r="BI54" i="15"/>
  <c r="BH54" i="15"/>
  <c r="BG54" i="15"/>
  <c r="BF54" i="15"/>
  <c r="BE54" i="15"/>
  <c r="BD54" i="15"/>
  <c r="BC54" i="15"/>
  <c r="BB54" i="15"/>
  <c r="BJ53" i="15"/>
  <c r="BI53" i="15"/>
  <c r="BH53" i="15"/>
  <c r="BG53" i="15"/>
  <c r="BF53" i="15"/>
  <c r="BE53" i="15"/>
  <c r="BD53" i="15"/>
  <c r="BC53" i="15"/>
  <c r="BB53" i="15"/>
  <c r="BJ52" i="15"/>
  <c r="BI52" i="15"/>
  <c r="BH52" i="15"/>
  <c r="BG52" i="15"/>
  <c r="BF52" i="15"/>
  <c r="BE52" i="15"/>
  <c r="BD52" i="15"/>
  <c r="BC52" i="15"/>
  <c r="BB52" i="15"/>
  <c r="BJ49" i="15"/>
  <c r="BI49" i="15"/>
  <c r="BH49" i="15"/>
  <c r="BG49" i="15"/>
  <c r="BF49" i="15"/>
  <c r="BE49" i="15"/>
  <c r="BD49" i="15"/>
  <c r="BC49" i="15"/>
  <c r="BB49" i="15"/>
  <c r="BJ48" i="15"/>
  <c r="BI48" i="15"/>
  <c r="BH48" i="15"/>
  <c r="BG48" i="15"/>
  <c r="BF48" i="15"/>
  <c r="BE48" i="15"/>
  <c r="BD48" i="15"/>
  <c r="BC48" i="15"/>
  <c r="BB48" i="15"/>
  <c r="BJ47" i="15"/>
  <c r="BI47" i="15"/>
  <c r="BH47" i="15"/>
  <c r="BG47" i="15"/>
  <c r="BF47" i="15"/>
  <c r="BE47" i="15"/>
  <c r="BD47" i="15"/>
  <c r="BC47" i="15"/>
  <c r="BB47" i="15"/>
  <c r="BJ46" i="15"/>
  <c r="BI46" i="15"/>
  <c r="BH46" i="15"/>
  <c r="BG46" i="15"/>
  <c r="BF46" i="15"/>
  <c r="BE46" i="15"/>
  <c r="BD46" i="15"/>
  <c r="BC46" i="15"/>
  <c r="BB46" i="15"/>
  <c r="BJ45" i="15"/>
  <c r="BI45" i="15"/>
  <c r="BH45" i="15"/>
  <c r="BG45" i="15"/>
  <c r="BF45" i="15"/>
  <c r="BE45" i="15"/>
  <c r="BD45" i="15"/>
  <c r="BC45" i="15"/>
  <c r="BB45" i="15"/>
  <c r="BJ42" i="15"/>
  <c r="BI42" i="15"/>
  <c r="BH42" i="15"/>
  <c r="BG42" i="15"/>
  <c r="BF42" i="15"/>
  <c r="BE42" i="15"/>
  <c r="BD42" i="15"/>
  <c r="BC42" i="15"/>
  <c r="BB42" i="15"/>
  <c r="BJ41" i="15"/>
  <c r="BI41" i="15"/>
  <c r="BH41" i="15"/>
  <c r="BG41" i="15"/>
  <c r="BF41" i="15"/>
  <c r="BE41" i="15"/>
  <c r="BD41" i="15"/>
  <c r="BC41" i="15"/>
  <c r="BB41" i="15"/>
  <c r="BJ40" i="15"/>
  <c r="BI40" i="15"/>
  <c r="BH40" i="15"/>
  <c r="BG40" i="15"/>
  <c r="BF40" i="15"/>
  <c r="BE40" i="15"/>
  <c r="BD40" i="15"/>
  <c r="BC40" i="15"/>
  <c r="BB40" i="15"/>
  <c r="BJ39" i="15"/>
  <c r="BI39" i="15"/>
  <c r="BH39" i="15"/>
  <c r="BG39" i="15"/>
  <c r="BF39" i="15"/>
  <c r="BE39" i="15"/>
  <c r="BD39" i="15"/>
  <c r="BC39" i="15"/>
  <c r="BB39" i="15"/>
  <c r="BJ38" i="15"/>
  <c r="BI38" i="15"/>
  <c r="BH38" i="15"/>
  <c r="BG38" i="15"/>
  <c r="BF38" i="15"/>
  <c r="BE38" i="15"/>
  <c r="BD38" i="15"/>
  <c r="BC38" i="15"/>
  <c r="BB38" i="15"/>
  <c r="BJ35" i="15"/>
  <c r="BI35" i="15"/>
  <c r="BH35" i="15"/>
  <c r="BG35" i="15"/>
  <c r="BF35" i="15"/>
  <c r="BE35" i="15"/>
  <c r="BD35" i="15"/>
  <c r="BC35" i="15"/>
  <c r="BB35" i="15"/>
  <c r="BJ34" i="15"/>
  <c r="BI34" i="15"/>
  <c r="BH34" i="15"/>
  <c r="BG34" i="15"/>
  <c r="BF34" i="15"/>
  <c r="BE34" i="15"/>
  <c r="BD34" i="15"/>
  <c r="BC34" i="15"/>
  <c r="BB34" i="15"/>
  <c r="BJ33" i="15"/>
  <c r="BI33" i="15"/>
  <c r="BH33" i="15"/>
  <c r="BG33" i="15"/>
  <c r="BF33" i="15"/>
  <c r="BE33" i="15"/>
  <c r="BD33" i="15"/>
  <c r="BC33" i="15"/>
  <c r="BB33" i="15"/>
  <c r="BJ32" i="15"/>
  <c r="BI32" i="15"/>
  <c r="BH32" i="15"/>
  <c r="BG32" i="15"/>
  <c r="BF32" i="15"/>
  <c r="BE32" i="15"/>
  <c r="BD32" i="15"/>
  <c r="BC32" i="15"/>
  <c r="BB32" i="15"/>
  <c r="BJ31" i="15"/>
  <c r="BI31" i="15"/>
  <c r="BH31" i="15"/>
  <c r="BG31" i="15"/>
  <c r="BF31" i="15"/>
  <c r="BE31" i="15"/>
  <c r="BD31" i="15"/>
  <c r="BC31" i="15"/>
  <c r="BB31" i="15"/>
  <c r="BJ28" i="15"/>
  <c r="BI28" i="15"/>
  <c r="BH28" i="15"/>
  <c r="BG28" i="15"/>
  <c r="BF28" i="15"/>
  <c r="BE28" i="15"/>
  <c r="BD28" i="15"/>
  <c r="BC28" i="15"/>
  <c r="BB28" i="15"/>
  <c r="BJ27" i="15"/>
  <c r="BI27" i="15"/>
  <c r="BH27" i="15"/>
  <c r="BG27" i="15"/>
  <c r="BF27" i="15"/>
  <c r="BE27" i="15"/>
  <c r="BD27" i="15"/>
  <c r="BC27" i="15"/>
  <c r="BB27" i="15"/>
  <c r="BJ26" i="15"/>
  <c r="BI26" i="15"/>
  <c r="BH26" i="15"/>
  <c r="BG26" i="15"/>
  <c r="BF26" i="15"/>
  <c r="BE26" i="15"/>
  <c r="BD26" i="15"/>
  <c r="BC26" i="15"/>
  <c r="BB26" i="15"/>
  <c r="BJ25" i="15"/>
  <c r="BI25" i="15"/>
  <c r="BH25" i="15"/>
  <c r="BG25" i="15"/>
  <c r="BF25" i="15"/>
  <c r="BE25" i="15"/>
  <c r="BD25" i="15"/>
  <c r="BC25" i="15"/>
  <c r="BB25" i="15"/>
  <c r="BJ24" i="15"/>
  <c r="BI24" i="15"/>
  <c r="BH24" i="15"/>
  <c r="BG24" i="15"/>
  <c r="BF24" i="15"/>
  <c r="BE24" i="15"/>
  <c r="BD24" i="15"/>
  <c r="BC24" i="15"/>
  <c r="BB24" i="15"/>
  <c r="BJ21" i="15"/>
  <c r="BI21" i="15"/>
  <c r="BH21" i="15"/>
  <c r="BG21" i="15"/>
  <c r="BF21" i="15"/>
  <c r="BE21" i="15"/>
  <c r="BD21" i="15"/>
  <c r="BC21" i="15"/>
  <c r="BB21" i="15"/>
  <c r="BJ20" i="15"/>
  <c r="BI20" i="15"/>
  <c r="BH20" i="15"/>
  <c r="BG20" i="15"/>
  <c r="BF20" i="15"/>
  <c r="BE20" i="15"/>
  <c r="BD20" i="15"/>
  <c r="BC20" i="15"/>
  <c r="BB20" i="15"/>
  <c r="BJ19" i="15"/>
  <c r="BI19" i="15"/>
  <c r="BH19" i="15"/>
  <c r="BG19" i="15"/>
  <c r="BF19" i="15"/>
  <c r="BE19" i="15"/>
  <c r="BD19" i="15"/>
  <c r="BC19" i="15"/>
  <c r="BB19" i="15"/>
  <c r="BJ18" i="15"/>
  <c r="BI18" i="15"/>
  <c r="BH18" i="15"/>
  <c r="BG18" i="15"/>
  <c r="BF18" i="15"/>
  <c r="BE18" i="15"/>
  <c r="BD18" i="15"/>
  <c r="BC18" i="15"/>
  <c r="BB18" i="15"/>
  <c r="BJ17" i="15"/>
  <c r="BI17" i="15"/>
  <c r="BH17" i="15"/>
  <c r="BG17" i="15"/>
  <c r="BF17" i="15"/>
  <c r="BE17" i="15"/>
  <c r="BD17" i="15"/>
  <c r="BC17" i="15"/>
  <c r="BB17" i="15"/>
  <c r="BJ14" i="15"/>
  <c r="BI14" i="15"/>
  <c r="BH14" i="15"/>
  <c r="BG14" i="15"/>
  <c r="BF14" i="15"/>
  <c r="BE14" i="15"/>
  <c r="BD14" i="15"/>
  <c r="BC14" i="15"/>
  <c r="BB14" i="15"/>
  <c r="BJ13" i="15"/>
  <c r="BI13" i="15"/>
  <c r="BH13" i="15"/>
  <c r="BG13" i="15"/>
  <c r="BF13" i="15"/>
  <c r="BE13" i="15"/>
  <c r="BD13" i="15"/>
  <c r="BC13" i="15"/>
  <c r="BB13" i="15"/>
  <c r="BJ12" i="15"/>
  <c r="BI12" i="15"/>
  <c r="BH12" i="15"/>
  <c r="BG12" i="15"/>
  <c r="BF12" i="15"/>
  <c r="BE12" i="15"/>
  <c r="BD12" i="15"/>
  <c r="BC12" i="15"/>
  <c r="BB12" i="15"/>
  <c r="BJ11" i="15"/>
  <c r="BI11" i="15"/>
  <c r="BH11" i="15"/>
  <c r="BG11" i="15"/>
  <c r="BF11" i="15"/>
  <c r="BE11" i="15"/>
  <c r="BD11" i="15"/>
  <c r="BC11" i="15"/>
  <c r="BB11" i="15"/>
  <c r="BJ10" i="15"/>
  <c r="BI10" i="15"/>
  <c r="BH10" i="15"/>
  <c r="BF10" i="15"/>
  <c r="BE10" i="15"/>
  <c r="BD10" i="15"/>
  <c r="BC10" i="15"/>
  <c r="BB10" i="15"/>
  <c r="BJ154" i="11"/>
  <c r="BI154" i="11"/>
  <c r="BH154" i="11"/>
  <c r="BG154" i="11"/>
  <c r="BF154" i="11"/>
  <c r="BE154" i="11"/>
  <c r="BD154" i="11"/>
  <c r="BC154" i="11"/>
  <c r="BB154" i="11"/>
  <c r="BJ153" i="11"/>
  <c r="BI153" i="11"/>
  <c r="BH153" i="11"/>
  <c r="BG153" i="11"/>
  <c r="BF153" i="11"/>
  <c r="BE153" i="11"/>
  <c r="BD153" i="11"/>
  <c r="BC153" i="11"/>
  <c r="BB153" i="11"/>
  <c r="BJ152" i="11"/>
  <c r="BI152" i="11"/>
  <c r="BH152" i="11"/>
  <c r="BG152" i="11"/>
  <c r="BF152" i="11"/>
  <c r="BE152" i="11"/>
  <c r="BD152" i="11"/>
  <c r="BC152" i="11"/>
  <c r="BB152" i="11"/>
  <c r="BJ151" i="11"/>
  <c r="BI151" i="11"/>
  <c r="BH151" i="11"/>
  <c r="BG151" i="11"/>
  <c r="BF151" i="11"/>
  <c r="BE151" i="11"/>
  <c r="BD151" i="11"/>
  <c r="BC151" i="11"/>
  <c r="BB151" i="11"/>
  <c r="BJ150" i="11"/>
  <c r="BI150" i="11"/>
  <c r="BH150" i="11"/>
  <c r="BG150" i="11"/>
  <c r="BF150" i="11"/>
  <c r="BE150" i="11"/>
  <c r="BD150" i="11"/>
  <c r="BC150" i="11"/>
  <c r="BB150" i="11"/>
  <c r="BJ147" i="11"/>
  <c r="BI147" i="11"/>
  <c r="BH147" i="11"/>
  <c r="BG147" i="11"/>
  <c r="BF147" i="11"/>
  <c r="BE147" i="11"/>
  <c r="BD147" i="11"/>
  <c r="BC147" i="11"/>
  <c r="BB147" i="11"/>
  <c r="BJ146" i="11"/>
  <c r="BI146" i="11"/>
  <c r="BH146" i="11"/>
  <c r="BG146" i="11"/>
  <c r="BF146" i="11"/>
  <c r="BE146" i="11"/>
  <c r="BD146" i="11"/>
  <c r="BC146" i="11"/>
  <c r="BB146" i="11"/>
  <c r="BJ145" i="11"/>
  <c r="BI145" i="11"/>
  <c r="BH145" i="11"/>
  <c r="BG145" i="11"/>
  <c r="BF145" i="11"/>
  <c r="BE145" i="11"/>
  <c r="BD145" i="11"/>
  <c r="BC145" i="11"/>
  <c r="BB145" i="11"/>
  <c r="BJ144" i="11"/>
  <c r="BI144" i="11"/>
  <c r="BH144" i="11"/>
  <c r="BG144" i="11"/>
  <c r="BF144" i="11"/>
  <c r="BE144" i="11"/>
  <c r="BD144" i="11"/>
  <c r="BC144" i="11"/>
  <c r="BB144" i="11"/>
  <c r="BJ143" i="11"/>
  <c r="BI143" i="11"/>
  <c r="BH143" i="11"/>
  <c r="BG143" i="11"/>
  <c r="BF143" i="11"/>
  <c r="BE143" i="11"/>
  <c r="BD143" i="11"/>
  <c r="BC143" i="11"/>
  <c r="BB143" i="11"/>
  <c r="BJ133" i="11"/>
  <c r="BI133" i="11"/>
  <c r="BH133" i="11"/>
  <c r="BG133" i="11"/>
  <c r="BF133" i="11"/>
  <c r="BE133" i="11"/>
  <c r="BD133" i="11"/>
  <c r="BC133" i="11"/>
  <c r="BB133" i="11"/>
  <c r="BJ132" i="11"/>
  <c r="BI132" i="11"/>
  <c r="BH132" i="11"/>
  <c r="BG132" i="11"/>
  <c r="BF132" i="11"/>
  <c r="BE132" i="11"/>
  <c r="BD132" i="11"/>
  <c r="BC132" i="11"/>
  <c r="BB132" i="11"/>
  <c r="BJ131" i="11"/>
  <c r="BI131" i="11"/>
  <c r="BH131" i="11"/>
  <c r="BG131" i="11"/>
  <c r="BF131" i="11"/>
  <c r="BE131" i="11"/>
  <c r="BD131" i="11"/>
  <c r="BC131" i="11"/>
  <c r="BB131" i="11"/>
  <c r="BJ130" i="11"/>
  <c r="BI130" i="11"/>
  <c r="BH130" i="11"/>
  <c r="BG130" i="11"/>
  <c r="BF130" i="11"/>
  <c r="BE130" i="11"/>
  <c r="BD130" i="11"/>
  <c r="BC130" i="11"/>
  <c r="BB130" i="11"/>
  <c r="BJ129" i="11"/>
  <c r="BI129" i="11"/>
  <c r="BH129" i="11"/>
  <c r="BG129" i="11"/>
  <c r="BF129" i="11"/>
  <c r="BE129" i="11"/>
  <c r="BD129" i="11"/>
  <c r="BC129" i="11"/>
  <c r="BB129" i="11"/>
  <c r="BJ126" i="11"/>
  <c r="BI126" i="11"/>
  <c r="BH126" i="11"/>
  <c r="BG126" i="11"/>
  <c r="BF126" i="11"/>
  <c r="BE126" i="11"/>
  <c r="BD126" i="11"/>
  <c r="BC126" i="11"/>
  <c r="BB126" i="11"/>
  <c r="BJ125" i="11"/>
  <c r="BI125" i="11"/>
  <c r="BH125" i="11"/>
  <c r="BG125" i="11"/>
  <c r="BF125" i="11"/>
  <c r="BE125" i="11"/>
  <c r="BD125" i="11"/>
  <c r="BC125" i="11"/>
  <c r="BB125" i="11"/>
  <c r="BJ124" i="11"/>
  <c r="BI124" i="11"/>
  <c r="BH124" i="11"/>
  <c r="BG124" i="11"/>
  <c r="BF124" i="11"/>
  <c r="BE124" i="11"/>
  <c r="BD124" i="11"/>
  <c r="BC124" i="11"/>
  <c r="BB124" i="11"/>
  <c r="BJ123" i="11"/>
  <c r="BI123" i="11"/>
  <c r="BH123" i="11"/>
  <c r="BG123" i="11"/>
  <c r="BF123" i="11"/>
  <c r="BE123" i="11"/>
  <c r="BD123" i="11"/>
  <c r="BC123" i="11"/>
  <c r="BB123" i="11"/>
  <c r="BJ122" i="11"/>
  <c r="BI122" i="11"/>
  <c r="BH122" i="11"/>
  <c r="BG122" i="11"/>
  <c r="BF122" i="11"/>
  <c r="BE122" i="11"/>
  <c r="BD122" i="11"/>
  <c r="BC122" i="11"/>
  <c r="BB122" i="11"/>
  <c r="BJ112" i="11"/>
  <c r="BI112" i="11"/>
  <c r="BH112" i="11"/>
  <c r="BG112" i="11"/>
  <c r="BF112" i="11"/>
  <c r="BE112" i="11"/>
  <c r="BD112" i="11"/>
  <c r="BC112" i="11"/>
  <c r="BB112" i="11"/>
  <c r="BJ111" i="11"/>
  <c r="BI111" i="11"/>
  <c r="BH111" i="11"/>
  <c r="BG111" i="11"/>
  <c r="BF111" i="11"/>
  <c r="BE111" i="11"/>
  <c r="BD111" i="11"/>
  <c r="BC111" i="11"/>
  <c r="BB111" i="11"/>
  <c r="BJ110" i="11"/>
  <c r="BI110" i="11"/>
  <c r="BH110" i="11"/>
  <c r="BG110" i="11"/>
  <c r="BF110" i="11"/>
  <c r="BE110" i="11"/>
  <c r="BD110" i="11"/>
  <c r="BC110" i="11"/>
  <c r="BB110" i="11"/>
  <c r="BJ109" i="11"/>
  <c r="BI109" i="11"/>
  <c r="BH109" i="11"/>
  <c r="BG109" i="11"/>
  <c r="BF109" i="11"/>
  <c r="BE109" i="11"/>
  <c r="BD109" i="11"/>
  <c r="BC109" i="11"/>
  <c r="BB109" i="11"/>
  <c r="BJ108" i="11"/>
  <c r="BI108" i="11"/>
  <c r="BH108" i="11"/>
  <c r="BG108" i="11"/>
  <c r="BF108" i="11"/>
  <c r="BE108" i="11"/>
  <c r="BD108" i="11"/>
  <c r="BC108" i="11"/>
  <c r="BB108" i="11"/>
  <c r="BJ105" i="11"/>
  <c r="BI105" i="11"/>
  <c r="BH105" i="11"/>
  <c r="BG105" i="11"/>
  <c r="BF105" i="11"/>
  <c r="BE105" i="11"/>
  <c r="BD105" i="11"/>
  <c r="BC105" i="11"/>
  <c r="BB105" i="11"/>
  <c r="BJ104" i="11"/>
  <c r="BI104" i="11"/>
  <c r="BH104" i="11"/>
  <c r="BG104" i="11"/>
  <c r="BF104" i="11"/>
  <c r="BE104" i="11"/>
  <c r="BD104" i="11"/>
  <c r="BC104" i="11"/>
  <c r="BB104" i="11"/>
  <c r="BJ103" i="11"/>
  <c r="BI103" i="11"/>
  <c r="BH103" i="11"/>
  <c r="BG103" i="11"/>
  <c r="BF103" i="11"/>
  <c r="BE103" i="11"/>
  <c r="BD103" i="11"/>
  <c r="BC103" i="11"/>
  <c r="BB103" i="11"/>
  <c r="BJ102" i="11"/>
  <c r="BI102" i="11"/>
  <c r="BH102" i="11"/>
  <c r="BG102" i="11"/>
  <c r="BF102" i="11"/>
  <c r="BE102" i="11"/>
  <c r="BD102" i="11"/>
  <c r="BC102" i="11"/>
  <c r="BB102" i="11"/>
  <c r="BJ101" i="11"/>
  <c r="BI101" i="11"/>
  <c r="BH101" i="11"/>
  <c r="BG101" i="11"/>
  <c r="BF101" i="11"/>
  <c r="BE101" i="11"/>
  <c r="BD101" i="11"/>
  <c r="BC101" i="11"/>
  <c r="BB101" i="11"/>
  <c r="BJ98" i="11"/>
  <c r="BI98" i="11"/>
  <c r="BH98" i="11"/>
  <c r="BG98" i="11"/>
  <c r="BF98" i="11"/>
  <c r="BE98" i="11"/>
  <c r="BD98" i="11"/>
  <c r="BC98" i="11"/>
  <c r="BB98" i="11"/>
  <c r="BJ97" i="11"/>
  <c r="BI97" i="11"/>
  <c r="BH97" i="11"/>
  <c r="BG97" i="11"/>
  <c r="BF97" i="11"/>
  <c r="BE97" i="11"/>
  <c r="BD97" i="11"/>
  <c r="BC97" i="11"/>
  <c r="BB97" i="11"/>
  <c r="BJ96" i="11"/>
  <c r="BI96" i="11"/>
  <c r="BH96" i="11"/>
  <c r="BG96" i="11"/>
  <c r="BF96" i="11"/>
  <c r="BE96" i="11"/>
  <c r="BD96" i="11"/>
  <c r="BC96" i="11"/>
  <c r="BB96" i="11"/>
  <c r="BJ95" i="11"/>
  <c r="BI95" i="11"/>
  <c r="BH95" i="11"/>
  <c r="BG95" i="11"/>
  <c r="BF95" i="11"/>
  <c r="BE95" i="11"/>
  <c r="BD95" i="11"/>
  <c r="BC95" i="11"/>
  <c r="BB95" i="11"/>
  <c r="BJ94" i="11"/>
  <c r="BI94" i="11"/>
  <c r="BH94" i="11"/>
  <c r="BG94" i="11"/>
  <c r="BF94" i="11"/>
  <c r="BE94" i="11"/>
  <c r="BD94" i="11"/>
  <c r="BC94" i="11"/>
  <c r="BB94" i="11"/>
  <c r="BJ91" i="11"/>
  <c r="BI91" i="11"/>
  <c r="BH91" i="11"/>
  <c r="BG91" i="11"/>
  <c r="BF91" i="11"/>
  <c r="BE91" i="11"/>
  <c r="BD91" i="11"/>
  <c r="BC91" i="11"/>
  <c r="BB91" i="11"/>
  <c r="BJ90" i="11"/>
  <c r="BI90" i="11"/>
  <c r="BH90" i="11"/>
  <c r="BG90" i="11"/>
  <c r="BF90" i="11"/>
  <c r="BE90" i="11"/>
  <c r="BD90" i="11"/>
  <c r="BC90" i="11"/>
  <c r="BB90" i="11"/>
  <c r="BJ89" i="11"/>
  <c r="BI89" i="11"/>
  <c r="BH89" i="11"/>
  <c r="BG89" i="11"/>
  <c r="BF89" i="11"/>
  <c r="BE89" i="11"/>
  <c r="BD89" i="11"/>
  <c r="BC89" i="11"/>
  <c r="BB89" i="11"/>
  <c r="BJ88" i="11"/>
  <c r="BI88" i="11"/>
  <c r="BH88" i="11"/>
  <c r="BG88" i="11"/>
  <c r="BF88" i="11"/>
  <c r="BE88" i="11"/>
  <c r="BD88" i="11"/>
  <c r="BC88" i="11"/>
  <c r="BB88" i="11"/>
  <c r="BJ87" i="11"/>
  <c r="BI87" i="11"/>
  <c r="BH87" i="11"/>
  <c r="BG87" i="11"/>
  <c r="BF87" i="11"/>
  <c r="BE87" i="11"/>
  <c r="BD87" i="11"/>
  <c r="BC87" i="11"/>
  <c r="BB87" i="11"/>
  <c r="BJ77" i="11"/>
  <c r="BI77" i="11"/>
  <c r="BH77" i="11"/>
  <c r="BG77" i="11"/>
  <c r="BF77" i="11"/>
  <c r="BE77" i="11"/>
  <c r="BD77" i="11"/>
  <c r="BC77" i="11"/>
  <c r="BB77" i="11"/>
  <c r="BJ76" i="11"/>
  <c r="BI76" i="11"/>
  <c r="BH76" i="11"/>
  <c r="BG76" i="11"/>
  <c r="BF76" i="11"/>
  <c r="BE76" i="11"/>
  <c r="BD76" i="11"/>
  <c r="BC76" i="11"/>
  <c r="BB76" i="11"/>
  <c r="BJ75" i="11"/>
  <c r="BI75" i="11"/>
  <c r="BH75" i="11"/>
  <c r="BG75" i="11"/>
  <c r="BF75" i="11"/>
  <c r="BE75" i="11"/>
  <c r="BD75" i="11"/>
  <c r="BC75" i="11"/>
  <c r="BB75" i="11"/>
  <c r="BJ74" i="11"/>
  <c r="BI74" i="11"/>
  <c r="BH74" i="11"/>
  <c r="BG74" i="11"/>
  <c r="BF74" i="11"/>
  <c r="BE74" i="11"/>
  <c r="BD74" i="11"/>
  <c r="BC74" i="11"/>
  <c r="BB74" i="11"/>
  <c r="BJ73" i="11"/>
  <c r="BI73" i="11"/>
  <c r="BH73" i="11"/>
  <c r="BG73" i="11"/>
  <c r="BF73" i="11"/>
  <c r="BE73" i="11"/>
  <c r="BD73" i="11"/>
  <c r="BC73" i="11"/>
  <c r="BB73" i="11"/>
  <c r="BJ70" i="11"/>
  <c r="BI70" i="11"/>
  <c r="BH70" i="11"/>
  <c r="BG70" i="11"/>
  <c r="BF70" i="11"/>
  <c r="BE70" i="11"/>
  <c r="BD70" i="11"/>
  <c r="BC70" i="11"/>
  <c r="BB70" i="11"/>
  <c r="BJ69" i="11"/>
  <c r="BI69" i="11"/>
  <c r="BH69" i="11"/>
  <c r="BG69" i="11"/>
  <c r="BF69" i="11"/>
  <c r="BE69" i="11"/>
  <c r="BD69" i="11"/>
  <c r="BC69" i="11"/>
  <c r="BB69" i="11"/>
  <c r="BJ68" i="11"/>
  <c r="BI68" i="11"/>
  <c r="BH68" i="11"/>
  <c r="BG68" i="11"/>
  <c r="BF68" i="11"/>
  <c r="BE68" i="11"/>
  <c r="BD68" i="11"/>
  <c r="BC68" i="11"/>
  <c r="BB68" i="11"/>
  <c r="BJ67" i="11"/>
  <c r="BI67" i="11"/>
  <c r="BH67" i="11"/>
  <c r="BG67" i="11"/>
  <c r="BF67" i="11"/>
  <c r="BE67" i="11"/>
  <c r="BD67" i="11"/>
  <c r="BC67" i="11"/>
  <c r="BB67" i="11"/>
  <c r="BJ66" i="11"/>
  <c r="BI66" i="11"/>
  <c r="BH66" i="11"/>
  <c r="BG66" i="11"/>
  <c r="BF66" i="11"/>
  <c r="BE66" i="11"/>
  <c r="BD66" i="11"/>
  <c r="BC66" i="11"/>
  <c r="BB66" i="11"/>
  <c r="BJ63" i="11"/>
  <c r="BI63" i="11"/>
  <c r="BH63" i="11"/>
  <c r="BG63" i="11"/>
  <c r="BF63" i="11"/>
  <c r="BE63" i="11"/>
  <c r="BD63" i="11"/>
  <c r="BC63" i="11"/>
  <c r="BB63" i="11"/>
  <c r="BJ62" i="11"/>
  <c r="BI62" i="11"/>
  <c r="BH62" i="11"/>
  <c r="BG62" i="11"/>
  <c r="BF62" i="11"/>
  <c r="BE62" i="11"/>
  <c r="BD62" i="11"/>
  <c r="BC62" i="11"/>
  <c r="BB62" i="11"/>
  <c r="BJ61" i="11"/>
  <c r="BI61" i="11"/>
  <c r="BH61" i="11"/>
  <c r="BG61" i="11"/>
  <c r="BF61" i="11"/>
  <c r="BE61" i="11"/>
  <c r="BD61" i="11"/>
  <c r="BC61" i="11"/>
  <c r="BB61" i="11"/>
  <c r="BJ60" i="11"/>
  <c r="BI60" i="11"/>
  <c r="BH60" i="11"/>
  <c r="BG60" i="11"/>
  <c r="BF60" i="11"/>
  <c r="BE60" i="11"/>
  <c r="BD60" i="11"/>
  <c r="BC60" i="11"/>
  <c r="BB60" i="11"/>
  <c r="BJ59" i="11"/>
  <c r="BI59" i="11"/>
  <c r="BH59" i="11"/>
  <c r="BG59" i="11"/>
  <c r="BF59" i="11"/>
  <c r="BE59" i="11"/>
  <c r="BD59" i="11"/>
  <c r="BC59" i="11"/>
  <c r="BB59" i="11"/>
  <c r="BJ56" i="11"/>
  <c r="BI56" i="11"/>
  <c r="BH56" i="11"/>
  <c r="BG56" i="11"/>
  <c r="BF56" i="11"/>
  <c r="BE56" i="11"/>
  <c r="BD56" i="11"/>
  <c r="BC56" i="11"/>
  <c r="BB56" i="11"/>
  <c r="BJ55" i="11"/>
  <c r="BI55" i="11"/>
  <c r="BH55" i="11"/>
  <c r="BG55" i="11"/>
  <c r="BF55" i="11"/>
  <c r="BE55" i="11"/>
  <c r="BD55" i="11"/>
  <c r="BC55" i="11"/>
  <c r="BB55" i="11"/>
  <c r="BJ54" i="11"/>
  <c r="BI54" i="11"/>
  <c r="BH54" i="11"/>
  <c r="BG54" i="11"/>
  <c r="BF54" i="11"/>
  <c r="BE54" i="11"/>
  <c r="BD54" i="11"/>
  <c r="BC54" i="11"/>
  <c r="BB54" i="11"/>
  <c r="BJ53" i="11"/>
  <c r="BI53" i="11"/>
  <c r="BH53" i="11"/>
  <c r="BG53" i="11"/>
  <c r="BF53" i="11"/>
  <c r="BE53" i="11"/>
  <c r="BD53" i="11"/>
  <c r="BC53" i="11"/>
  <c r="BB53" i="11"/>
  <c r="BJ52" i="11"/>
  <c r="BI52" i="11"/>
  <c r="BH52" i="11"/>
  <c r="BG52" i="11"/>
  <c r="BF52" i="11"/>
  <c r="BE52" i="11"/>
  <c r="BD52" i="11"/>
  <c r="BC52" i="11"/>
  <c r="BB52" i="11"/>
  <c r="BJ49" i="11"/>
  <c r="BI49" i="11"/>
  <c r="BH49" i="11"/>
  <c r="BG49" i="11"/>
  <c r="BF49" i="11"/>
  <c r="BE49" i="11"/>
  <c r="BD49" i="11"/>
  <c r="BC49" i="11"/>
  <c r="BB49" i="11"/>
  <c r="BJ48" i="11"/>
  <c r="BI48" i="11"/>
  <c r="BH48" i="11"/>
  <c r="BG48" i="11"/>
  <c r="BF48" i="11"/>
  <c r="BE48" i="11"/>
  <c r="BD48" i="11"/>
  <c r="BC48" i="11"/>
  <c r="BB48" i="11"/>
  <c r="BJ47" i="11"/>
  <c r="BI47" i="11"/>
  <c r="BH47" i="11"/>
  <c r="BG47" i="11"/>
  <c r="BF47" i="11"/>
  <c r="BE47" i="11"/>
  <c r="BD47" i="11"/>
  <c r="BC47" i="11"/>
  <c r="BB47" i="11"/>
  <c r="BJ46" i="11"/>
  <c r="BI46" i="11"/>
  <c r="BH46" i="11"/>
  <c r="BG46" i="11"/>
  <c r="BF46" i="11"/>
  <c r="BE46" i="11"/>
  <c r="BD46" i="11"/>
  <c r="BC46" i="11"/>
  <c r="BB46" i="11"/>
  <c r="BJ45" i="11"/>
  <c r="BI45" i="11"/>
  <c r="BH45" i="11"/>
  <c r="BG45" i="11"/>
  <c r="BF45" i="11"/>
  <c r="BE45" i="11"/>
  <c r="BD45" i="11"/>
  <c r="BC45" i="11"/>
  <c r="BB45" i="11"/>
  <c r="BJ42" i="11"/>
  <c r="BI42" i="11"/>
  <c r="BH42" i="11"/>
  <c r="BG42" i="11"/>
  <c r="BF42" i="11"/>
  <c r="BE42" i="11"/>
  <c r="BD42" i="11"/>
  <c r="BC42" i="11"/>
  <c r="BB42" i="11"/>
  <c r="BJ41" i="11"/>
  <c r="BI41" i="11"/>
  <c r="BH41" i="11"/>
  <c r="BG41" i="11"/>
  <c r="BF41" i="11"/>
  <c r="BE41" i="11"/>
  <c r="BD41" i="11"/>
  <c r="BC41" i="11"/>
  <c r="BB41" i="11"/>
  <c r="BJ40" i="11"/>
  <c r="BI40" i="11"/>
  <c r="BH40" i="11"/>
  <c r="BG40" i="11"/>
  <c r="BF40" i="11"/>
  <c r="BE40" i="11"/>
  <c r="BD40" i="11"/>
  <c r="BC40" i="11"/>
  <c r="BB40" i="11"/>
  <c r="BJ39" i="11"/>
  <c r="BI39" i="11"/>
  <c r="BH39" i="11"/>
  <c r="BG39" i="11"/>
  <c r="BF39" i="11"/>
  <c r="BE39" i="11"/>
  <c r="BD39" i="11"/>
  <c r="BC39" i="11"/>
  <c r="BB39" i="11"/>
  <c r="BJ38" i="11"/>
  <c r="BI38" i="11"/>
  <c r="BH38" i="11"/>
  <c r="BG38" i="11"/>
  <c r="BF38" i="11"/>
  <c r="BE38" i="11"/>
  <c r="BD38" i="11"/>
  <c r="BC38" i="11"/>
  <c r="BB38" i="11"/>
  <c r="BJ35" i="11"/>
  <c r="BI35" i="11"/>
  <c r="BH35" i="11"/>
  <c r="BG35" i="11"/>
  <c r="BF35" i="11"/>
  <c r="BE35" i="11"/>
  <c r="BD35" i="11"/>
  <c r="BC35" i="11"/>
  <c r="BB35" i="11"/>
  <c r="BJ34" i="11"/>
  <c r="BI34" i="11"/>
  <c r="BH34" i="11"/>
  <c r="BG34" i="11"/>
  <c r="BF34" i="11"/>
  <c r="BE34" i="11"/>
  <c r="BD34" i="11"/>
  <c r="BC34" i="11"/>
  <c r="BB34" i="11"/>
  <c r="BJ33" i="11"/>
  <c r="BI33" i="11"/>
  <c r="BH33" i="11"/>
  <c r="BG33" i="11"/>
  <c r="BF33" i="11"/>
  <c r="BE33" i="11"/>
  <c r="BD33" i="11"/>
  <c r="BC33" i="11"/>
  <c r="BB33" i="11"/>
  <c r="BJ32" i="11"/>
  <c r="BI32" i="11"/>
  <c r="BH32" i="11"/>
  <c r="BG32" i="11"/>
  <c r="BF32" i="11"/>
  <c r="BE32" i="11"/>
  <c r="BD32" i="11"/>
  <c r="BC32" i="11"/>
  <c r="BB32" i="11"/>
  <c r="BJ31" i="11"/>
  <c r="BI31" i="11"/>
  <c r="BH31" i="11"/>
  <c r="BG31" i="11"/>
  <c r="BF31" i="11"/>
  <c r="BE31" i="11"/>
  <c r="BD31" i="11"/>
  <c r="BC31" i="11"/>
  <c r="BB31" i="11"/>
  <c r="BJ28" i="11"/>
  <c r="BI28" i="11"/>
  <c r="BH28" i="11"/>
  <c r="BG28" i="11"/>
  <c r="BF28" i="11"/>
  <c r="BE28" i="11"/>
  <c r="BD28" i="11"/>
  <c r="BC28" i="11"/>
  <c r="BB28" i="11"/>
  <c r="BJ27" i="11"/>
  <c r="BI27" i="11"/>
  <c r="BH27" i="11"/>
  <c r="BG27" i="11"/>
  <c r="BF27" i="11"/>
  <c r="BE27" i="11"/>
  <c r="BD27" i="11"/>
  <c r="BC27" i="11"/>
  <c r="BB27" i="11"/>
  <c r="BJ26" i="11"/>
  <c r="BI26" i="11"/>
  <c r="BH26" i="11"/>
  <c r="BG26" i="11"/>
  <c r="BF26" i="11"/>
  <c r="BE26" i="11"/>
  <c r="BD26" i="11"/>
  <c r="BC26" i="11"/>
  <c r="BB26" i="11"/>
  <c r="BJ25" i="11"/>
  <c r="BI25" i="11"/>
  <c r="BH25" i="11"/>
  <c r="BG25" i="11"/>
  <c r="BF25" i="11"/>
  <c r="BE25" i="11"/>
  <c r="BD25" i="11"/>
  <c r="BC25" i="11"/>
  <c r="BB25" i="11"/>
  <c r="BJ24" i="11"/>
  <c r="BI24" i="11"/>
  <c r="BH24" i="11"/>
  <c r="BG24" i="11"/>
  <c r="BF24" i="11"/>
  <c r="BE24" i="11"/>
  <c r="BD24" i="11"/>
  <c r="BC24" i="11"/>
  <c r="BB24" i="11"/>
  <c r="BJ21" i="11"/>
  <c r="BI21" i="11"/>
  <c r="BH21" i="11"/>
  <c r="BG21" i="11"/>
  <c r="BF21" i="11"/>
  <c r="BE21" i="11"/>
  <c r="BD21" i="11"/>
  <c r="BC21" i="11"/>
  <c r="BB21" i="11"/>
  <c r="BJ20" i="11"/>
  <c r="BI20" i="11"/>
  <c r="BH20" i="11"/>
  <c r="BG20" i="11"/>
  <c r="BF20" i="11"/>
  <c r="BE20" i="11"/>
  <c r="BD20" i="11"/>
  <c r="BC20" i="11"/>
  <c r="BB20" i="11"/>
  <c r="BJ19" i="11"/>
  <c r="BI19" i="11"/>
  <c r="BH19" i="11"/>
  <c r="BG19" i="11"/>
  <c r="BF19" i="11"/>
  <c r="BE19" i="11"/>
  <c r="BD19" i="11"/>
  <c r="BC19" i="11"/>
  <c r="BB19" i="11"/>
  <c r="BJ18" i="11"/>
  <c r="BI18" i="11"/>
  <c r="BH18" i="11"/>
  <c r="BG18" i="11"/>
  <c r="BF18" i="11"/>
  <c r="BE18" i="11"/>
  <c r="BD18" i="11"/>
  <c r="BC18" i="11"/>
  <c r="BB18" i="11"/>
  <c r="BJ17" i="11"/>
  <c r="BI17" i="11"/>
  <c r="BH17" i="11"/>
  <c r="BG17" i="11"/>
  <c r="BF17" i="11"/>
  <c r="BE17" i="11"/>
  <c r="BD17" i="11"/>
  <c r="BC17" i="11"/>
  <c r="BB17" i="11"/>
  <c r="BJ14" i="11"/>
  <c r="BI14" i="11"/>
  <c r="BH14" i="11"/>
  <c r="BG14" i="11"/>
  <c r="BF14" i="11"/>
  <c r="BE14" i="11"/>
  <c r="BD14" i="11"/>
  <c r="BC14" i="11"/>
  <c r="BB14" i="11"/>
  <c r="BJ13" i="11"/>
  <c r="BI13" i="11"/>
  <c r="BH13" i="11"/>
  <c r="BG13" i="11"/>
  <c r="BF13" i="11"/>
  <c r="BE13" i="11"/>
  <c r="BD13" i="11"/>
  <c r="BC13" i="11"/>
  <c r="BB13" i="11"/>
  <c r="BJ12" i="11"/>
  <c r="BI12" i="11"/>
  <c r="BH12" i="11"/>
  <c r="BG12" i="11"/>
  <c r="BF12" i="11"/>
  <c r="BE12" i="11"/>
  <c r="BD12" i="11"/>
  <c r="BC12" i="11"/>
  <c r="BB12" i="11"/>
  <c r="BJ11" i="11"/>
  <c r="BI11" i="11"/>
  <c r="BH11" i="11"/>
  <c r="BG11" i="11"/>
  <c r="BF11" i="11"/>
  <c r="BE11" i="11"/>
  <c r="BD11" i="11"/>
  <c r="BC11" i="11"/>
  <c r="BB11" i="11"/>
  <c r="BJ10" i="11"/>
  <c r="BI10" i="11"/>
  <c r="BH10" i="11"/>
  <c r="BF10" i="11"/>
  <c r="BE10" i="11"/>
  <c r="BD10" i="11"/>
  <c r="BC10" i="11"/>
  <c r="BB10" i="11"/>
  <c r="BE29" i="15" l="1"/>
  <c r="BG71" i="15"/>
  <c r="BF113" i="15"/>
  <c r="BI127" i="15"/>
  <c r="BG148" i="15"/>
  <c r="BI43" i="14"/>
  <c r="BD57" i="14"/>
  <c r="BG64" i="14"/>
  <c r="BG127" i="15"/>
  <c r="BD36" i="14"/>
  <c r="BG43" i="14"/>
  <c r="BB50" i="14"/>
  <c r="BJ50" i="14"/>
  <c r="BE57" i="14"/>
  <c r="BC127" i="13"/>
  <c r="BG92" i="15"/>
  <c r="BD43" i="11"/>
  <c r="BE64" i="11"/>
  <c r="BJ64" i="11"/>
  <c r="BC78" i="11"/>
  <c r="BB127" i="11"/>
  <c r="BJ127" i="11"/>
  <c r="BG36" i="15"/>
  <c r="BE50" i="15"/>
  <c r="BC134" i="15"/>
  <c r="BE36" i="14"/>
  <c r="BC99" i="13"/>
  <c r="BC57" i="11"/>
  <c r="BI71" i="11"/>
  <c r="BB50" i="13"/>
  <c r="BJ50" i="13"/>
  <c r="BE57" i="13"/>
  <c r="BC71" i="13"/>
  <c r="BI92" i="13"/>
  <c r="BD43" i="15"/>
  <c r="BC134" i="14"/>
  <c r="BC50" i="13"/>
  <c r="BI64" i="13"/>
  <c r="BD148" i="13"/>
  <c r="BG155" i="13"/>
  <c r="BE155" i="11"/>
  <c r="BC15" i="11"/>
  <c r="BD36" i="11"/>
  <c r="BI92" i="11"/>
  <c r="BD99" i="11"/>
  <c r="BG106" i="11"/>
  <c r="BB113" i="11"/>
  <c r="BJ113" i="11"/>
  <c r="BI15" i="15"/>
  <c r="BB36" i="15"/>
  <c r="BJ36" i="15"/>
  <c r="BC57" i="15"/>
  <c r="BI71" i="15"/>
  <c r="BB78" i="14"/>
  <c r="BJ78" i="14"/>
  <c r="BE85" i="14"/>
  <c r="BC106" i="14"/>
  <c r="BI127" i="14"/>
  <c r="BF36" i="13"/>
  <c r="BI43" i="13"/>
  <c r="BD50" i="13"/>
  <c r="BG57" i="13"/>
  <c r="BE64" i="14"/>
  <c r="BC78" i="14"/>
  <c r="BG36" i="13"/>
  <c r="BB43" i="13"/>
  <c r="BE50" i="13"/>
  <c r="BC57" i="14"/>
  <c r="BB22" i="13"/>
  <c r="BJ22" i="13"/>
  <c r="BE29" i="13"/>
  <c r="BI50" i="13"/>
  <c r="BI155" i="13"/>
  <c r="BI15" i="14"/>
  <c r="BI71" i="14"/>
  <c r="BI22" i="13"/>
  <c r="BI134" i="15"/>
  <c r="BI50" i="14"/>
  <c r="BI148" i="14"/>
  <c r="BI36" i="13"/>
  <c r="BI78" i="15"/>
  <c r="BH50" i="11"/>
  <c r="BH92" i="15"/>
  <c r="BH43" i="14"/>
  <c r="BH71" i="15"/>
  <c r="BH50" i="13"/>
  <c r="BH64" i="11"/>
  <c r="BH43" i="13"/>
  <c r="BH71" i="14"/>
  <c r="BH50" i="14"/>
  <c r="BH22" i="13"/>
  <c r="BH36" i="13"/>
  <c r="BH127" i="15"/>
  <c r="BH155" i="15"/>
  <c r="BF57" i="13"/>
  <c r="BF43" i="11"/>
  <c r="BF64" i="14"/>
  <c r="BF43" i="14"/>
  <c r="BG50" i="11"/>
  <c r="BF50" i="11"/>
  <c r="BE36" i="13"/>
  <c r="BD36" i="13"/>
  <c r="BG43" i="13"/>
  <c r="BF43" i="13"/>
  <c r="BE134" i="13"/>
  <c r="BE43" i="11"/>
  <c r="BE78" i="13"/>
  <c r="BE106" i="13"/>
  <c r="BC36" i="11"/>
  <c r="BB36" i="11"/>
  <c r="BJ36" i="11"/>
  <c r="BC148" i="15"/>
  <c r="BB148" i="13"/>
  <c r="BJ148" i="13"/>
  <c r="BC50" i="11"/>
  <c r="BF57" i="11"/>
  <c r="BD71" i="11"/>
  <c r="BI134" i="11"/>
  <c r="BH29" i="15"/>
  <c r="BG64" i="15"/>
  <c r="BE64" i="15"/>
  <c r="BG85" i="15"/>
  <c r="BC85" i="15"/>
  <c r="BE106" i="15"/>
  <c r="BC155" i="15"/>
  <c r="BF15" i="14"/>
  <c r="BH22" i="14"/>
  <c r="BC29" i="14"/>
  <c r="BF36" i="14"/>
  <c r="BC50" i="14"/>
  <c r="BD92" i="14"/>
  <c r="BB148" i="14"/>
  <c r="BJ148" i="14"/>
  <c r="BE155" i="14"/>
  <c r="BH15" i="13"/>
  <c r="BG15" i="13"/>
  <c r="BF15" i="13"/>
  <c r="BC22" i="13"/>
  <c r="BC43" i="13"/>
  <c r="BD113" i="13"/>
  <c r="BB113" i="13"/>
  <c r="BJ113" i="13"/>
  <c r="BB134" i="13"/>
  <c r="BJ134" i="13"/>
  <c r="BH134" i="13"/>
  <c r="BE148" i="13"/>
  <c r="BI43" i="11"/>
  <c r="BB64" i="11"/>
  <c r="BH78" i="11"/>
  <c r="BG78" i="11"/>
  <c r="BF78" i="11"/>
  <c r="BG127" i="11"/>
  <c r="BH155" i="11"/>
  <c r="BF22" i="15"/>
  <c r="BG43" i="15"/>
  <c r="BB50" i="15"/>
  <c r="BJ50" i="15"/>
  <c r="BI50" i="15"/>
  <c r="BE57" i="15"/>
  <c r="BC92" i="15"/>
  <c r="BG15" i="14"/>
  <c r="BI22" i="14"/>
  <c r="BD29" i="14"/>
  <c r="BG36" i="14"/>
  <c r="BE92" i="14"/>
  <c r="BH106" i="14"/>
  <c r="BC113" i="14"/>
  <c r="BC148" i="14"/>
  <c r="BI15" i="13"/>
  <c r="BG29" i="13"/>
  <c r="BB106" i="13"/>
  <c r="BJ106" i="13"/>
  <c r="BH106" i="13"/>
  <c r="BE113" i="13"/>
  <c r="BC134" i="13"/>
  <c r="BE15" i="11"/>
  <c r="BD15" i="11"/>
  <c r="BD29" i="11"/>
  <c r="BG36" i="11"/>
  <c r="BE36" i="11"/>
  <c r="BH57" i="11"/>
  <c r="BF71" i="11"/>
  <c r="BE71" i="11"/>
  <c r="BD92" i="11"/>
  <c r="BC92" i="11"/>
  <c r="BB92" i="11"/>
  <c r="BJ92" i="11"/>
  <c r="BB106" i="11"/>
  <c r="BJ106" i="11"/>
  <c r="BE113" i="11"/>
  <c r="BF148" i="11"/>
  <c r="BD15" i="15"/>
  <c r="BF57" i="15"/>
  <c r="BE127" i="15"/>
  <c r="BB148" i="15"/>
  <c r="BJ148" i="15"/>
  <c r="BH15" i="14"/>
  <c r="BB22" i="14"/>
  <c r="BJ22" i="14"/>
  <c r="BE29" i="14"/>
  <c r="BF71" i="14"/>
  <c r="BH78" i="14"/>
  <c r="BC85" i="14"/>
  <c r="BF92" i="14"/>
  <c r="BI106" i="14"/>
  <c r="BD113" i="14"/>
  <c r="BG127" i="14"/>
  <c r="BI134" i="14"/>
  <c r="BD148" i="14"/>
  <c r="BG155" i="14"/>
  <c r="BB15" i="13"/>
  <c r="BE22" i="13"/>
  <c r="BF64" i="13"/>
  <c r="BE64" i="13"/>
  <c r="BD64" i="13"/>
  <c r="BH71" i="13"/>
  <c r="BF71" i="13"/>
  <c r="BC78" i="13"/>
  <c r="BC106" i="13"/>
  <c r="BI127" i="13"/>
  <c r="BG148" i="13"/>
  <c r="BF15" i="11"/>
  <c r="BD134" i="11"/>
  <c r="BE71" i="15"/>
  <c r="BB85" i="15"/>
  <c r="BJ85" i="15"/>
  <c r="BC113" i="15"/>
  <c r="BE155" i="15"/>
  <c r="BC22" i="14"/>
  <c r="BD64" i="14"/>
  <c r="BG71" i="14"/>
  <c r="BI78" i="14"/>
  <c r="BD85" i="14"/>
  <c r="BG92" i="14"/>
  <c r="BB106" i="14"/>
  <c r="BJ106" i="14"/>
  <c r="BE113" i="14"/>
  <c r="BH127" i="14"/>
  <c r="BB134" i="14"/>
  <c r="BJ134" i="14"/>
  <c r="BE148" i="14"/>
  <c r="BC15" i="13"/>
  <c r="BG64" i="13"/>
  <c r="BI71" i="13"/>
  <c r="BG92" i="13"/>
  <c r="BI99" i="13"/>
  <c r="BG113" i="13"/>
  <c r="BB29" i="11"/>
  <c r="BJ29" i="11"/>
  <c r="BI29" i="11"/>
  <c r="BH29" i="11"/>
  <c r="BG43" i="11"/>
  <c r="BI50" i="11"/>
  <c r="BD57" i="11"/>
  <c r="BF64" i="11"/>
  <c r="BG71" i="11"/>
  <c r="BI78" i="11"/>
  <c r="BE85" i="15"/>
  <c r="BE148" i="15"/>
  <c r="BH22" i="11"/>
  <c r="BG22" i="11"/>
  <c r="BF22" i="11"/>
  <c r="BF36" i="11"/>
  <c r="BH43" i="11"/>
  <c r="BB50" i="11"/>
  <c r="BJ50" i="11"/>
  <c r="BE57" i="11"/>
  <c r="BG64" i="11"/>
  <c r="BH71" i="11"/>
  <c r="BB78" i="11"/>
  <c r="BJ78" i="11"/>
  <c r="BC148" i="11"/>
  <c r="BC78" i="15"/>
  <c r="BB22" i="11"/>
  <c r="BJ22" i="11"/>
  <c r="BE29" i="11"/>
  <c r="BC29" i="11"/>
  <c r="BH36" i="11"/>
  <c r="BB43" i="11"/>
  <c r="BJ43" i="11"/>
  <c r="BD50" i="11"/>
  <c r="BG57" i="11"/>
  <c r="BI64" i="11"/>
  <c r="BB71" i="11"/>
  <c r="BJ71" i="11"/>
  <c r="BD78" i="11"/>
  <c r="BC50" i="15"/>
  <c r="BH15" i="11"/>
  <c r="BG15" i="11"/>
  <c r="BC22" i="11"/>
  <c r="BI22" i="11"/>
  <c r="BF29" i="11"/>
  <c r="BI36" i="11"/>
  <c r="BC43" i="11"/>
  <c r="BE50" i="11"/>
  <c r="BC71" i="11"/>
  <c r="BE78" i="11"/>
  <c r="BI43" i="15"/>
  <c r="BF78" i="15"/>
  <c r="BB106" i="15"/>
  <c r="BJ106" i="15"/>
  <c r="BI106" i="15"/>
  <c r="BE113" i="15"/>
  <c r="BF134" i="15"/>
  <c r="BI15" i="11"/>
  <c r="BG29" i="11"/>
  <c r="BC106" i="15"/>
  <c r="BD22" i="11"/>
  <c r="BB15" i="11"/>
  <c r="BJ15" i="11"/>
  <c r="BE22" i="11"/>
  <c r="BB57" i="11"/>
  <c r="BJ57" i="11"/>
  <c r="BI57" i="11"/>
  <c r="BD64" i="11"/>
  <c r="BC64" i="11"/>
  <c r="BC22" i="15"/>
  <c r="BD64" i="15"/>
  <c r="BE92" i="15"/>
  <c r="BH106" i="11"/>
  <c r="BC113" i="11"/>
  <c r="BH127" i="11"/>
  <c r="BB134" i="11"/>
  <c r="BJ134" i="11"/>
  <c r="BD148" i="11"/>
  <c r="BF155" i="11"/>
  <c r="BB15" i="15"/>
  <c r="BJ15" i="15"/>
  <c r="BD22" i="15"/>
  <c r="BF29" i="15"/>
  <c r="BH36" i="15"/>
  <c r="BB43" i="15"/>
  <c r="BJ43" i="15"/>
  <c r="BD57" i="15"/>
  <c r="BF71" i="15"/>
  <c r="BG78" i="15"/>
  <c r="BH85" i="15"/>
  <c r="BI92" i="15"/>
  <c r="BD113" i="15"/>
  <c r="BF127" i="15"/>
  <c r="BG134" i="15"/>
  <c r="BH148" i="15"/>
  <c r="BI155" i="15"/>
  <c r="BF99" i="11"/>
  <c r="BE99" i="11"/>
  <c r="BI106" i="11"/>
  <c r="BD113" i="11"/>
  <c r="BI127" i="11"/>
  <c r="BC134" i="11"/>
  <c r="BE148" i="11"/>
  <c r="BG155" i="11"/>
  <c r="BC15" i="15"/>
  <c r="BE22" i="15"/>
  <c r="BG29" i="15"/>
  <c r="BI36" i="15"/>
  <c r="BC43" i="15"/>
  <c r="BD50" i="15"/>
  <c r="BF64" i="15"/>
  <c r="BH78" i="15"/>
  <c r="BI85" i="15"/>
  <c r="BB92" i="15"/>
  <c r="BJ92" i="15"/>
  <c r="BD106" i="15"/>
  <c r="BH134" i="15"/>
  <c r="BI148" i="15"/>
  <c r="BB155" i="15"/>
  <c r="BJ155" i="15"/>
  <c r="BB57" i="14"/>
  <c r="BJ57" i="14"/>
  <c r="BB113" i="14"/>
  <c r="BJ113" i="14"/>
  <c r="BD29" i="13"/>
  <c r="BC29" i="13"/>
  <c r="BB29" i="13"/>
  <c r="BJ29" i="13"/>
  <c r="BF92" i="13"/>
  <c r="BD92" i="13"/>
  <c r="BH99" i="13"/>
  <c r="BF99" i="13"/>
  <c r="BF155" i="13"/>
  <c r="BD155" i="13"/>
  <c r="BE92" i="11"/>
  <c r="BC106" i="11"/>
  <c r="BF113" i="11"/>
  <c r="BC127" i="11"/>
  <c r="BE134" i="11"/>
  <c r="BG148" i="11"/>
  <c r="BI155" i="11"/>
  <c r="BE15" i="15"/>
  <c r="BG22" i="15"/>
  <c r="BI29" i="15"/>
  <c r="BC36" i="15"/>
  <c r="BE43" i="15"/>
  <c r="BF50" i="15"/>
  <c r="BG57" i="15"/>
  <c r="BH64" i="15"/>
  <c r="BB78" i="15"/>
  <c r="BJ78" i="15"/>
  <c r="BD92" i="15"/>
  <c r="BF106" i="15"/>
  <c r="BG113" i="15"/>
  <c r="BB134" i="15"/>
  <c r="BJ134" i="15"/>
  <c r="BD155" i="15"/>
  <c r="BF92" i="11"/>
  <c r="BI99" i="11"/>
  <c r="BG99" i="11"/>
  <c r="BD106" i="11"/>
  <c r="BG113" i="11"/>
  <c r="BD127" i="11"/>
  <c r="BF134" i="11"/>
  <c r="BH148" i="11"/>
  <c r="BB155" i="11"/>
  <c r="BJ155" i="11"/>
  <c r="BF15" i="15"/>
  <c r="BH22" i="15"/>
  <c r="BB29" i="15"/>
  <c r="BJ29" i="15"/>
  <c r="BD36" i="15"/>
  <c r="BF43" i="15"/>
  <c r="BG50" i="15"/>
  <c r="BH57" i="15"/>
  <c r="BI64" i="15"/>
  <c r="BB71" i="15"/>
  <c r="BJ71" i="15"/>
  <c r="BD85" i="15"/>
  <c r="BG106" i="15"/>
  <c r="BH113" i="15"/>
  <c r="BB127" i="15"/>
  <c r="BJ127" i="15"/>
  <c r="BD148" i="15"/>
  <c r="BB29" i="14"/>
  <c r="BJ29" i="14"/>
  <c r="BD155" i="14"/>
  <c r="BC155" i="14"/>
  <c r="BB78" i="13"/>
  <c r="BJ78" i="13"/>
  <c r="BH78" i="13"/>
  <c r="BH127" i="13"/>
  <c r="BF127" i="13"/>
  <c r="BG92" i="11"/>
  <c r="BE106" i="11"/>
  <c r="BH113" i="11"/>
  <c r="BE127" i="11"/>
  <c r="BG134" i="11"/>
  <c r="BI148" i="11"/>
  <c r="BC155" i="11"/>
  <c r="BG15" i="15"/>
  <c r="BI22" i="15"/>
  <c r="BC29" i="15"/>
  <c r="BE36" i="15"/>
  <c r="BH50" i="15"/>
  <c r="BI57" i="15"/>
  <c r="BB64" i="15"/>
  <c r="BJ64" i="15"/>
  <c r="BC71" i="15"/>
  <c r="BD78" i="15"/>
  <c r="BF92" i="15"/>
  <c r="BH106" i="15"/>
  <c r="BI113" i="15"/>
  <c r="BC127" i="15"/>
  <c r="BD134" i="15"/>
  <c r="BF155" i="15"/>
  <c r="BH92" i="11"/>
  <c r="BC99" i="11"/>
  <c r="BF106" i="11"/>
  <c r="BI113" i="11"/>
  <c r="BF127" i="11"/>
  <c r="BH134" i="11"/>
  <c r="BB148" i="11"/>
  <c r="BJ148" i="11"/>
  <c r="BD155" i="11"/>
  <c r="BH15" i="15"/>
  <c r="BB22" i="15"/>
  <c r="BJ22" i="15"/>
  <c r="BD29" i="15"/>
  <c r="BF36" i="15"/>
  <c r="BH43" i="15"/>
  <c r="BB57" i="15"/>
  <c r="BJ57" i="15"/>
  <c r="BC64" i="15"/>
  <c r="BD71" i="15"/>
  <c r="BE78" i="15"/>
  <c r="BF85" i="15"/>
  <c r="BB113" i="15"/>
  <c r="BJ113" i="15"/>
  <c r="BD127" i="15"/>
  <c r="BE134" i="15"/>
  <c r="BF148" i="15"/>
  <c r="BG155" i="15"/>
  <c r="BB85" i="14"/>
  <c r="BJ85" i="14"/>
  <c r="BF127" i="14"/>
  <c r="BH134" i="14"/>
  <c r="BD57" i="13"/>
  <c r="BC57" i="13"/>
  <c r="BB57" i="13"/>
  <c r="BJ57" i="13"/>
  <c r="BF155" i="14"/>
  <c r="BJ15" i="13"/>
  <c r="BD22" i="13"/>
  <c r="BF29" i="13"/>
  <c r="BJ43" i="13"/>
  <c r="BH64" i="13"/>
  <c r="BB71" i="13"/>
  <c r="BJ71" i="13"/>
  <c r="BD78" i="13"/>
  <c r="BH92" i="13"/>
  <c r="BB99" i="13"/>
  <c r="BJ99" i="13"/>
  <c r="BD106" i="13"/>
  <c r="BF113" i="13"/>
  <c r="BB127" i="13"/>
  <c r="BJ127" i="13"/>
  <c r="BD134" i="13"/>
  <c r="BF148" i="13"/>
  <c r="BH155" i="13"/>
  <c r="BB15" i="14"/>
  <c r="BJ15" i="14"/>
  <c r="BD22" i="14"/>
  <c r="BF29" i="14"/>
  <c r="BH36" i="14"/>
  <c r="BB43" i="14"/>
  <c r="BJ43" i="14"/>
  <c r="BD50" i="14"/>
  <c r="BF57" i="14"/>
  <c r="BH64" i="14"/>
  <c r="BB71" i="14"/>
  <c r="BJ71" i="14"/>
  <c r="BD78" i="14"/>
  <c r="BF85" i="14"/>
  <c r="BH92" i="14"/>
  <c r="BD106" i="14"/>
  <c r="BF113" i="14"/>
  <c r="BB127" i="14"/>
  <c r="BJ127" i="14"/>
  <c r="BD134" i="14"/>
  <c r="BF148" i="14"/>
  <c r="BH155" i="14"/>
  <c r="BD15" i="13"/>
  <c r="BF22" i="13"/>
  <c r="BH29" i="13"/>
  <c r="BB36" i="13"/>
  <c r="BJ36" i="13"/>
  <c r="BD43" i="13"/>
  <c r="BF50" i="13"/>
  <c r="BH57" i="13"/>
  <c r="BB64" i="13"/>
  <c r="BJ64" i="13"/>
  <c r="BD71" i="13"/>
  <c r="BF78" i="13"/>
  <c r="BB92" i="13"/>
  <c r="BJ92" i="13"/>
  <c r="BD99" i="13"/>
  <c r="BF106" i="13"/>
  <c r="BH113" i="13"/>
  <c r="BD127" i="13"/>
  <c r="BF134" i="13"/>
  <c r="BH148" i="13"/>
  <c r="BB155" i="13"/>
  <c r="BJ155" i="13"/>
  <c r="BC15" i="14"/>
  <c r="BE22" i="14"/>
  <c r="BG29" i="14"/>
  <c r="BI36" i="14"/>
  <c r="BC43" i="14"/>
  <c r="BE50" i="14"/>
  <c r="BG57" i="14"/>
  <c r="BI64" i="14"/>
  <c r="BC71" i="14"/>
  <c r="BE78" i="14"/>
  <c r="BG85" i="14"/>
  <c r="BI92" i="14"/>
  <c r="BE106" i="14"/>
  <c r="BG113" i="14"/>
  <c r="BC127" i="14"/>
  <c r="BE134" i="14"/>
  <c r="BG148" i="14"/>
  <c r="BI155" i="14"/>
  <c r="BE15" i="13"/>
  <c r="BG22" i="13"/>
  <c r="BI29" i="13"/>
  <c r="BC36" i="13"/>
  <c r="BE43" i="13"/>
  <c r="BG50" i="13"/>
  <c r="BI57" i="13"/>
  <c r="BC64" i="13"/>
  <c r="BE71" i="13"/>
  <c r="BG78" i="13"/>
  <c r="BC92" i="13"/>
  <c r="BE99" i="13"/>
  <c r="BG106" i="13"/>
  <c r="BI113" i="13"/>
  <c r="BE127" i="13"/>
  <c r="BG134" i="13"/>
  <c r="BI148" i="13"/>
  <c r="BC155" i="13"/>
  <c r="BD15" i="14"/>
  <c r="BF22" i="14"/>
  <c r="BH29" i="14"/>
  <c r="BB36" i="14"/>
  <c r="BJ36" i="14"/>
  <c r="BD43" i="14"/>
  <c r="BF50" i="14"/>
  <c r="BH57" i="14"/>
  <c r="BB64" i="14"/>
  <c r="BJ64" i="14"/>
  <c r="BD71" i="14"/>
  <c r="BF78" i="14"/>
  <c r="BH85" i="14"/>
  <c r="BB92" i="14"/>
  <c r="BJ92" i="14"/>
  <c r="BF106" i="14"/>
  <c r="BH113" i="14"/>
  <c r="BD127" i="14"/>
  <c r="BF134" i="14"/>
  <c r="BH148" i="14"/>
  <c r="BB155" i="14"/>
  <c r="BJ155" i="14"/>
  <c r="BE15" i="14"/>
  <c r="BG22" i="14"/>
  <c r="BI29" i="14"/>
  <c r="BC36" i="14"/>
  <c r="BE43" i="14"/>
  <c r="BG50" i="14"/>
  <c r="BI57" i="14"/>
  <c r="BC64" i="14"/>
  <c r="BE71" i="14"/>
  <c r="BG78" i="14"/>
  <c r="BI85" i="14"/>
  <c r="BC92" i="14"/>
  <c r="BG106" i="14"/>
  <c r="BI113" i="14"/>
  <c r="BE127" i="14"/>
  <c r="BG134" i="14"/>
  <c r="BG71" i="13"/>
  <c r="BI78" i="13"/>
  <c r="BE92" i="13"/>
  <c r="BG99" i="13"/>
  <c r="BI106" i="13"/>
  <c r="BC113" i="13"/>
  <c r="BG127" i="13"/>
  <c r="BI134" i="13"/>
  <c r="BC148" i="13"/>
  <c r="BE155" i="13"/>
  <c r="BB99" i="11"/>
  <c r="BJ99" i="11"/>
  <c r="BH99" i="11"/>
  <c r="G180" i="21" l="1"/>
  <c r="F180" i="21"/>
  <c r="G179" i="21"/>
  <c r="F179" i="21"/>
  <c r="G178" i="2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69" i="18"/>
  <c r="F169" i="18"/>
  <c r="G168" i="18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BV84" i="13" s="1"/>
  <c r="AB83" i="13"/>
  <c r="BV83" i="13" s="1"/>
  <c r="AB82" i="13"/>
  <c r="BV82" i="13" s="1"/>
  <c r="AB81" i="13"/>
  <c r="BV81" i="13" s="1"/>
  <c r="AB80" i="13"/>
  <c r="BV80" i="13" s="1"/>
  <c r="BV85" i="13" s="1"/>
  <c r="AB92" i="13"/>
  <c r="AB84" i="11"/>
  <c r="BV84" i="11" s="1"/>
  <c r="AB83" i="11"/>
  <c r="BV83" i="11" s="1"/>
  <c r="AB82" i="11"/>
  <c r="BV82" i="11" s="1"/>
  <c r="AB81" i="11"/>
  <c r="BV81" i="11" s="1"/>
  <c r="AB80" i="11"/>
  <c r="BV80" i="11" s="1"/>
  <c r="BV85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AB85" i="13" l="1"/>
  <c r="AB85" i="11"/>
  <c r="AB161" i="13"/>
  <c r="BV161" i="13" s="1"/>
  <c r="AB160" i="13"/>
  <c r="BV160" i="13" s="1"/>
  <c r="AB159" i="13"/>
  <c r="BV159" i="13" s="1"/>
  <c r="AB158" i="13"/>
  <c r="BV158" i="13" s="1"/>
  <c r="AB157" i="13"/>
  <c r="BV157" i="13" s="1"/>
  <c r="AB119" i="13"/>
  <c r="BV119" i="13" s="1"/>
  <c r="AA119" i="13"/>
  <c r="BU119" i="13" s="1"/>
  <c r="Z119" i="13"/>
  <c r="BT119" i="13" s="1"/>
  <c r="Y119" i="13"/>
  <c r="BS119" i="13" s="1"/>
  <c r="X119" i="13"/>
  <c r="BR119" i="13" s="1"/>
  <c r="AB118" i="13"/>
  <c r="BV118" i="13" s="1"/>
  <c r="AA118" i="13"/>
  <c r="BU118" i="13" s="1"/>
  <c r="Z118" i="13"/>
  <c r="BT118" i="13" s="1"/>
  <c r="Y118" i="13"/>
  <c r="BS118" i="13" s="1"/>
  <c r="X118" i="13"/>
  <c r="BR118" i="13" s="1"/>
  <c r="AB117" i="13"/>
  <c r="BV117" i="13" s="1"/>
  <c r="AA117" i="13"/>
  <c r="BU117" i="13" s="1"/>
  <c r="Z117" i="13"/>
  <c r="BT117" i="13" s="1"/>
  <c r="Y117" i="13"/>
  <c r="BS117" i="13" s="1"/>
  <c r="X117" i="13"/>
  <c r="BR117" i="13" s="1"/>
  <c r="AB116" i="13"/>
  <c r="BV116" i="13" s="1"/>
  <c r="AA116" i="13"/>
  <c r="BU116" i="13" s="1"/>
  <c r="BU120" i="13" s="1"/>
  <c r="Z116" i="13"/>
  <c r="BT116" i="13" s="1"/>
  <c r="Y116" i="13"/>
  <c r="BS116" i="13" s="1"/>
  <c r="X116" i="13"/>
  <c r="BR116" i="13" s="1"/>
  <c r="AB115" i="13"/>
  <c r="BV115" i="13" s="1"/>
  <c r="AA115" i="13"/>
  <c r="BU115" i="13" s="1"/>
  <c r="Z115" i="13"/>
  <c r="BT115" i="13" s="1"/>
  <c r="Y115" i="13"/>
  <c r="BS115" i="13" s="1"/>
  <c r="X115" i="13"/>
  <c r="BR115" i="13" s="1"/>
  <c r="AB113" i="13"/>
  <c r="AB106" i="13"/>
  <c r="AB99" i="13"/>
  <c r="AB162" i="13" s="1"/>
  <c r="BV162" i="13" s="1"/>
  <c r="AB134" i="11"/>
  <c r="AA134" i="11"/>
  <c r="Z134" i="11"/>
  <c r="Y134" i="11"/>
  <c r="X134" i="11"/>
  <c r="BV120" i="13" l="1"/>
  <c r="BT120" i="13"/>
  <c r="BS120" i="13"/>
  <c r="BR120" i="13"/>
  <c r="X120" i="13"/>
  <c r="AA120" i="13"/>
  <c r="Y120" i="13"/>
  <c r="Z120" i="13"/>
  <c r="AB120" i="13"/>
  <c r="AB119" i="11"/>
  <c r="BV119" i="11" s="1"/>
  <c r="AB118" i="11"/>
  <c r="BV118" i="11" s="1"/>
  <c r="AB117" i="11"/>
  <c r="BV117" i="11" s="1"/>
  <c r="AB116" i="11"/>
  <c r="BV116" i="11" s="1"/>
  <c r="AB115" i="11"/>
  <c r="BV115" i="11" s="1"/>
  <c r="AB113" i="11"/>
  <c r="AB106" i="11"/>
  <c r="AB99" i="11"/>
  <c r="AB162" i="11" s="1"/>
  <c r="AB161" i="11"/>
  <c r="BV161" i="11" s="1"/>
  <c r="AB160" i="11"/>
  <c r="BV160" i="11" s="1"/>
  <c r="AB159" i="11"/>
  <c r="BV159" i="11" s="1"/>
  <c r="AB158" i="11"/>
  <c r="BV158" i="11" s="1"/>
  <c r="AB157" i="11"/>
  <c r="BV157" i="11" s="1"/>
  <c r="BV120" i="11" l="1"/>
  <c r="AB120" i="11"/>
  <c r="AB134" i="15"/>
  <c r="AA134" i="15"/>
  <c r="Z134" i="15"/>
  <c r="Y134" i="15"/>
  <c r="X134" i="15"/>
  <c r="W134" i="15"/>
  <c r="AB113" i="15"/>
  <c r="AB106" i="15"/>
  <c r="AB98" i="15"/>
  <c r="BV98" i="15" s="1"/>
  <c r="AB97" i="15"/>
  <c r="BV97" i="15" s="1"/>
  <c r="AB96" i="15"/>
  <c r="BV96" i="15" s="1"/>
  <c r="AB95" i="15"/>
  <c r="BV95" i="15" s="1"/>
  <c r="AB94" i="15"/>
  <c r="BV94" i="15" s="1"/>
  <c r="AB92" i="15"/>
  <c r="AB85" i="15"/>
  <c r="AB78" i="15"/>
  <c r="AB134" i="14"/>
  <c r="AA134" i="14"/>
  <c r="Z134" i="14"/>
  <c r="Y134" i="14"/>
  <c r="BV99" i="15" l="1"/>
  <c r="AB119" i="15"/>
  <c r="BV119" i="15" s="1"/>
  <c r="AB115" i="15"/>
  <c r="BV115" i="15" s="1"/>
  <c r="AB116" i="15"/>
  <c r="BV116" i="15" s="1"/>
  <c r="AB118" i="15"/>
  <c r="BV118" i="15" s="1"/>
  <c r="AB117" i="15"/>
  <c r="BV117" i="15" s="1"/>
  <c r="AB99" i="15"/>
  <c r="AB162" i="15" s="1"/>
  <c r="BV162" i="15" s="1"/>
  <c r="AB120" i="15"/>
  <c r="AB113" i="14"/>
  <c r="AB106" i="14"/>
  <c r="AB98" i="14"/>
  <c r="BV98" i="14" s="1"/>
  <c r="AB97" i="14"/>
  <c r="BV97" i="14" s="1"/>
  <c r="AB96" i="14"/>
  <c r="BV96" i="14" s="1"/>
  <c r="AB95" i="14"/>
  <c r="BV95" i="14" s="1"/>
  <c r="AB94" i="14"/>
  <c r="BV94" i="14" s="1"/>
  <c r="AB92" i="14"/>
  <c r="AB85" i="14"/>
  <c r="AB78" i="14"/>
  <c r="AB161" i="15"/>
  <c r="BV161" i="15" s="1"/>
  <c r="AB160" i="15"/>
  <c r="BV160" i="15" s="1"/>
  <c r="AB159" i="15"/>
  <c r="BV159" i="15" s="1"/>
  <c r="AB158" i="15"/>
  <c r="BV158" i="15" s="1"/>
  <c r="AB157" i="15"/>
  <c r="BV157" i="15" s="1"/>
  <c r="BV120" i="15" l="1"/>
  <c r="BV99" i="14"/>
  <c r="AB116" i="14"/>
  <c r="BV116" i="14" s="1"/>
  <c r="AB117" i="14"/>
  <c r="BV117" i="14" s="1"/>
  <c r="AB118" i="14"/>
  <c r="BV118" i="14" s="1"/>
  <c r="AB119" i="14"/>
  <c r="BV119" i="14" s="1"/>
  <c r="AB158" i="14"/>
  <c r="BV158" i="14" s="1"/>
  <c r="AB160" i="14"/>
  <c r="BV160" i="14" s="1"/>
  <c r="AB99" i="14"/>
  <c r="AB162" i="14" s="1"/>
  <c r="BV162" i="14" s="1"/>
  <c r="AB115" i="14"/>
  <c r="BV115" i="14" s="1"/>
  <c r="BV120" i="14" s="1"/>
  <c r="AB159" i="14"/>
  <c r="BV159" i="14" s="1"/>
  <c r="AB161" i="14"/>
  <c r="BV161" i="14" s="1"/>
  <c r="AB157" i="14"/>
  <c r="BV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BU84" i="13" s="1"/>
  <c r="AA83" i="13"/>
  <c r="BU83" i="13" s="1"/>
  <c r="AA82" i="13"/>
  <c r="BU82" i="13" s="1"/>
  <c r="AA81" i="13"/>
  <c r="BU81" i="13" s="1"/>
  <c r="AA80" i="13"/>
  <c r="BU80" i="13" s="1"/>
  <c r="BU85" i="13" l="1"/>
  <c r="AA85" i="13"/>
  <c r="AA119" i="11"/>
  <c r="BU119" i="11" s="1"/>
  <c r="Z119" i="11"/>
  <c r="BT119" i="11" s="1"/>
  <c r="Y119" i="11"/>
  <c r="BS119" i="11" s="1"/>
  <c r="X119" i="11"/>
  <c r="BR119" i="11" s="1"/>
  <c r="W119" i="11"/>
  <c r="BQ119" i="11" s="1"/>
  <c r="V119" i="11"/>
  <c r="BP119" i="11" s="1"/>
  <c r="U119" i="11"/>
  <c r="T119" i="11"/>
  <c r="BN119" i="11" s="1"/>
  <c r="S119" i="11"/>
  <c r="BM119" i="11" s="1"/>
  <c r="R119" i="11"/>
  <c r="BL119" i="11" s="1"/>
  <c r="Q119" i="11"/>
  <c r="BK119" i="11" s="1"/>
  <c r="P119" i="11"/>
  <c r="BJ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BU118" i="11" s="1"/>
  <c r="Z118" i="11"/>
  <c r="BT118" i="11" s="1"/>
  <c r="Y118" i="11"/>
  <c r="BS118" i="11" s="1"/>
  <c r="X118" i="11"/>
  <c r="BR118" i="11" s="1"/>
  <c r="W118" i="11"/>
  <c r="BQ118" i="11" s="1"/>
  <c r="V118" i="11"/>
  <c r="BP118" i="11" s="1"/>
  <c r="U118" i="11"/>
  <c r="T118" i="11"/>
  <c r="BN118" i="11" s="1"/>
  <c r="S118" i="11"/>
  <c r="BM118" i="11" s="1"/>
  <c r="R118" i="11"/>
  <c r="BL118" i="11" s="1"/>
  <c r="Q118" i="11"/>
  <c r="BK118" i="11" s="1"/>
  <c r="P118" i="11"/>
  <c r="BJ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BU117" i="11" s="1"/>
  <c r="Z117" i="11"/>
  <c r="BT117" i="11" s="1"/>
  <c r="Y117" i="11"/>
  <c r="BS117" i="11" s="1"/>
  <c r="X117" i="11"/>
  <c r="BR117" i="11" s="1"/>
  <c r="W117" i="11"/>
  <c r="BQ117" i="11" s="1"/>
  <c r="V117" i="11"/>
  <c r="BP117" i="11" s="1"/>
  <c r="U117" i="11"/>
  <c r="T117" i="11"/>
  <c r="BN117" i="11" s="1"/>
  <c r="S117" i="11"/>
  <c r="BM117" i="11" s="1"/>
  <c r="R117" i="11"/>
  <c r="BL117" i="11" s="1"/>
  <c r="Q117" i="11"/>
  <c r="BK117" i="11" s="1"/>
  <c r="P117" i="11"/>
  <c r="BJ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BU116" i="11" s="1"/>
  <c r="Z116" i="11"/>
  <c r="BT116" i="11" s="1"/>
  <c r="Y116" i="11"/>
  <c r="BS116" i="11" s="1"/>
  <c r="X116" i="11"/>
  <c r="BR116" i="11" s="1"/>
  <c r="W116" i="11"/>
  <c r="BQ116" i="11" s="1"/>
  <c r="V116" i="11"/>
  <c r="BP116" i="11" s="1"/>
  <c r="U116" i="11"/>
  <c r="T116" i="11"/>
  <c r="BN116" i="11" s="1"/>
  <c r="S116" i="11"/>
  <c r="BM116" i="11" s="1"/>
  <c r="R116" i="11"/>
  <c r="BL116" i="11" s="1"/>
  <c r="Q116" i="11"/>
  <c r="BK116" i="11" s="1"/>
  <c r="P116" i="11"/>
  <c r="BJ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BU115" i="11" s="1"/>
  <c r="BU120" i="11" s="1"/>
  <c r="Z115" i="11"/>
  <c r="BT115" i="11" s="1"/>
  <c r="BT120" i="11" s="1"/>
  <c r="Y115" i="11"/>
  <c r="BS115" i="11" s="1"/>
  <c r="X115" i="11"/>
  <c r="BR115" i="11" s="1"/>
  <c r="BR120" i="11" s="1"/>
  <c r="W115" i="11"/>
  <c r="BQ115" i="11" s="1"/>
  <c r="BQ120" i="11" s="1"/>
  <c r="V115" i="11"/>
  <c r="BP115" i="11" s="1"/>
  <c r="U115" i="11"/>
  <c r="BO115" i="11" s="1"/>
  <c r="T115" i="11"/>
  <c r="BN115" i="11" s="1"/>
  <c r="S115" i="11"/>
  <c r="R115" i="11"/>
  <c r="Q115" i="11"/>
  <c r="BK115" i="11" s="1"/>
  <c r="BK120" i="11" s="1"/>
  <c r="P115" i="11"/>
  <c r="O115" i="11"/>
  <c r="O120" i="11" s="1"/>
  <c r="N115" i="11"/>
  <c r="N120" i="11" s="1"/>
  <c r="M115" i="11"/>
  <c r="M120" i="11" s="1"/>
  <c r="L115" i="11"/>
  <c r="L120" i="11" s="1"/>
  <c r="K115" i="11"/>
  <c r="K120" i="11" s="1"/>
  <c r="J115" i="11"/>
  <c r="J120" i="11" s="1"/>
  <c r="I115" i="11"/>
  <c r="I120" i="11" s="1"/>
  <c r="H115" i="11"/>
  <c r="G115" i="11"/>
  <c r="F115" i="11"/>
  <c r="F120" i="11" s="1"/>
  <c r="E115" i="11"/>
  <c r="D115" i="11"/>
  <c r="D120" i="11" s="1"/>
  <c r="BS120" i="11" l="1"/>
  <c r="BN120" i="11"/>
  <c r="G120" i="11"/>
  <c r="BP120" i="11"/>
  <c r="H120" i="11"/>
  <c r="BC116" i="11"/>
  <c r="BO116" i="11"/>
  <c r="BC117" i="11"/>
  <c r="BO117" i="11"/>
  <c r="BC118" i="11"/>
  <c r="BO118" i="11"/>
  <c r="BC119" i="11"/>
  <c r="BO119" i="11"/>
  <c r="E120" i="11"/>
  <c r="S120" i="11"/>
  <c r="BM115" i="11"/>
  <c r="BM120" i="11" s="1"/>
  <c r="R120" i="11"/>
  <c r="BL115" i="11"/>
  <c r="BL120" i="11" s="1"/>
  <c r="Q120" i="11"/>
  <c r="BH116" i="11"/>
  <c r="BH117" i="11"/>
  <c r="BH118" i="11"/>
  <c r="BH119" i="11"/>
  <c r="BI116" i="11"/>
  <c r="BI117" i="11"/>
  <c r="BI118" i="11"/>
  <c r="BI119" i="11"/>
  <c r="BB118" i="11"/>
  <c r="BB119" i="11"/>
  <c r="AA120" i="11"/>
  <c r="BI115" i="11"/>
  <c r="T120" i="11"/>
  <c r="BB115" i="11"/>
  <c r="BB116" i="11"/>
  <c r="BB117" i="11"/>
  <c r="U120" i="11"/>
  <c r="BC115" i="11"/>
  <c r="V120" i="11"/>
  <c r="BD115" i="11"/>
  <c r="BD116" i="11"/>
  <c r="BD117" i="11"/>
  <c r="BD118" i="11"/>
  <c r="BD119" i="11"/>
  <c r="Z120" i="11"/>
  <c r="BH115" i="11"/>
  <c r="W120" i="11"/>
  <c r="BE115" i="11"/>
  <c r="BE116" i="11"/>
  <c r="BE117" i="11"/>
  <c r="BE118" i="11"/>
  <c r="BE119" i="11"/>
  <c r="X120" i="11"/>
  <c r="BF115" i="11"/>
  <c r="BF116" i="11"/>
  <c r="BF117" i="11"/>
  <c r="BF118" i="11"/>
  <c r="BF119" i="11"/>
  <c r="P120" i="11"/>
  <c r="BJ115" i="11"/>
  <c r="BJ120" i="11" s="1"/>
  <c r="Y120" i="11"/>
  <c r="BG115" i="11"/>
  <c r="BG116" i="11"/>
  <c r="BG117" i="11"/>
  <c r="BG118" i="11"/>
  <c r="BG119" i="11"/>
  <c r="AA92" i="13"/>
  <c r="AA84" i="11"/>
  <c r="BU84" i="11" s="1"/>
  <c r="AA83" i="11"/>
  <c r="BU83" i="11" s="1"/>
  <c r="AA82" i="11"/>
  <c r="BU82" i="11" s="1"/>
  <c r="AA81" i="11"/>
  <c r="BU81" i="11" s="1"/>
  <c r="AA80" i="11"/>
  <c r="BU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C120" i="11" l="1"/>
  <c r="BU85" i="11"/>
  <c r="BO120" i="11"/>
  <c r="BI120" i="11"/>
  <c r="BG120" i="11"/>
  <c r="BH120" i="11"/>
  <c r="BF120" i="11"/>
  <c r="BB120" i="11"/>
  <c r="BE120" i="11"/>
  <c r="BD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BU98" i="15" s="1"/>
  <c r="Z98" i="15"/>
  <c r="BT98" i="15" s="1"/>
  <c r="Y98" i="15"/>
  <c r="BS98" i="15" s="1"/>
  <c r="AA97" i="15"/>
  <c r="BU97" i="15" s="1"/>
  <c r="Z97" i="15"/>
  <c r="BT97" i="15" s="1"/>
  <c r="Y97" i="15"/>
  <c r="BS97" i="15" s="1"/>
  <c r="AA96" i="15"/>
  <c r="BU96" i="15" s="1"/>
  <c r="Z96" i="15"/>
  <c r="BT96" i="15" s="1"/>
  <c r="Y96" i="15"/>
  <c r="BS96" i="15" s="1"/>
  <c r="AA95" i="15"/>
  <c r="BU95" i="15" s="1"/>
  <c r="Z95" i="15"/>
  <c r="BT95" i="15" s="1"/>
  <c r="Y95" i="15"/>
  <c r="BS95" i="15" s="1"/>
  <c r="AA94" i="15"/>
  <c r="BU94" i="15" s="1"/>
  <c r="BU99" i="15" s="1"/>
  <c r="Z94" i="15"/>
  <c r="BT94" i="15" s="1"/>
  <c r="Y94" i="15"/>
  <c r="BS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BU98" i="14" s="1"/>
  <c r="Z98" i="14"/>
  <c r="BT98" i="14" s="1"/>
  <c r="Y98" i="14"/>
  <c r="BS98" i="14" s="1"/>
  <c r="AA97" i="14"/>
  <c r="BU97" i="14" s="1"/>
  <c r="Z97" i="14"/>
  <c r="BT97" i="14" s="1"/>
  <c r="Y97" i="14"/>
  <c r="BS97" i="14" s="1"/>
  <c r="AA96" i="14"/>
  <c r="BU96" i="14" s="1"/>
  <c r="Z96" i="14"/>
  <c r="BT96" i="14" s="1"/>
  <c r="Y96" i="14"/>
  <c r="BS96" i="14" s="1"/>
  <c r="AA95" i="14"/>
  <c r="BU95" i="14" s="1"/>
  <c r="Z95" i="14"/>
  <c r="BT95" i="14" s="1"/>
  <c r="Y95" i="14"/>
  <c r="BS95" i="14" s="1"/>
  <c r="AA94" i="14"/>
  <c r="BU94" i="14" s="1"/>
  <c r="Z94" i="14"/>
  <c r="BT94" i="14" s="1"/>
  <c r="Y94" i="14"/>
  <c r="BS94" i="14" s="1"/>
  <c r="AA92" i="14"/>
  <c r="Z92" i="14"/>
  <c r="Y92" i="14"/>
  <c r="AA85" i="14"/>
  <c r="Z85" i="14"/>
  <c r="Y85" i="14"/>
  <c r="AA78" i="14"/>
  <c r="Z78" i="14"/>
  <c r="Y78" i="14"/>
  <c r="BT99" i="15" l="1"/>
  <c r="BS99" i="15"/>
  <c r="BU99" i="14"/>
  <c r="BT99" i="14"/>
  <c r="BS99" i="14"/>
  <c r="Z115" i="15"/>
  <c r="BT115" i="15" s="1"/>
  <c r="Y118" i="15"/>
  <c r="BS118" i="15" s="1"/>
  <c r="Y117" i="14"/>
  <c r="BS117" i="14" s="1"/>
  <c r="AA117" i="15"/>
  <c r="BU117" i="15" s="1"/>
  <c r="Z117" i="14"/>
  <c r="BT117" i="14" s="1"/>
  <c r="Y115" i="14"/>
  <c r="BS115" i="14" s="1"/>
  <c r="AA117" i="14"/>
  <c r="BU117" i="14" s="1"/>
  <c r="AA115" i="15"/>
  <c r="BU115" i="15" s="1"/>
  <c r="Z118" i="15"/>
  <c r="BT118" i="15" s="1"/>
  <c r="Y116" i="15"/>
  <c r="BS116" i="15" s="1"/>
  <c r="AA118" i="15"/>
  <c r="BU118" i="15" s="1"/>
  <c r="AA115" i="14"/>
  <c r="BU115" i="14" s="1"/>
  <c r="Z118" i="14"/>
  <c r="BT118" i="14" s="1"/>
  <c r="Z116" i="15"/>
  <c r="BT116" i="15" s="1"/>
  <c r="Y119" i="15"/>
  <c r="BS119" i="15" s="1"/>
  <c r="Y116" i="14"/>
  <c r="BS116" i="14" s="1"/>
  <c r="AA116" i="15"/>
  <c r="BU116" i="15" s="1"/>
  <c r="Z119" i="15"/>
  <c r="BT119" i="15" s="1"/>
  <c r="Z115" i="14"/>
  <c r="BT115" i="14" s="1"/>
  <c r="Z116" i="14"/>
  <c r="BT116" i="14" s="1"/>
  <c r="Y119" i="14"/>
  <c r="BS119" i="14" s="1"/>
  <c r="Y117" i="15"/>
  <c r="BS117" i="15" s="1"/>
  <c r="AA119" i="15"/>
  <c r="BU119" i="15" s="1"/>
  <c r="AA119" i="14"/>
  <c r="BU119" i="14" s="1"/>
  <c r="Y115" i="15"/>
  <c r="BS115" i="15" s="1"/>
  <c r="Y118" i="14"/>
  <c r="BS118" i="14" s="1"/>
  <c r="AA118" i="14"/>
  <c r="BU118" i="14" s="1"/>
  <c r="AA116" i="14"/>
  <c r="BU116" i="14" s="1"/>
  <c r="Z119" i="14"/>
  <c r="BT119" i="14" s="1"/>
  <c r="Z117" i="15"/>
  <c r="BT117" i="15" s="1"/>
  <c r="Z99" i="15"/>
  <c r="Y99" i="15"/>
  <c r="Y99" i="14"/>
  <c r="AA99" i="15"/>
  <c r="AA162" i="15" s="1"/>
  <c r="BU162" i="15" s="1"/>
  <c r="Z99" i="14"/>
  <c r="AA99" i="14"/>
  <c r="AA162" i="14" s="1"/>
  <c r="BU162" i="14" s="1"/>
  <c r="AA161" i="14"/>
  <c r="BU161" i="14" s="1"/>
  <c r="AA160" i="14"/>
  <c r="BU160" i="14" s="1"/>
  <c r="AA159" i="14"/>
  <c r="BU159" i="14" s="1"/>
  <c r="AA158" i="14"/>
  <c r="BU158" i="14" s="1"/>
  <c r="AA157" i="14"/>
  <c r="BU157" i="14" s="1"/>
  <c r="AA161" i="15"/>
  <c r="BU161" i="15" s="1"/>
  <c r="AA160" i="15"/>
  <c r="BU160" i="15" s="1"/>
  <c r="AA159" i="15"/>
  <c r="BU159" i="15" s="1"/>
  <c r="AA158" i="15"/>
  <c r="BU158" i="15" s="1"/>
  <c r="AA157" i="15"/>
  <c r="BU157" i="15" s="1"/>
  <c r="AA162" i="11"/>
  <c r="AA161" i="11"/>
  <c r="BU161" i="11" s="1"/>
  <c r="AA160" i="11"/>
  <c r="BU160" i="11" s="1"/>
  <c r="AA159" i="11"/>
  <c r="BU159" i="11" s="1"/>
  <c r="AA158" i="11"/>
  <c r="BU158" i="11" s="1"/>
  <c r="AA157" i="11"/>
  <c r="BU157" i="11" s="1"/>
  <c r="AA162" i="13"/>
  <c r="BU162" i="13" s="1"/>
  <c r="AA161" i="13"/>
  <c r="BU161" i="13" s="1"/>
  <c r="AA160" i="13"/>
  <c r="BU160" i="13" s="1"/>
  <c r="AA159" i="13"/>
  <c r="BU159" i="13" s="1"/>
  <c r="AA158" i="13"/>
  <c r="BU158" i="13" s="1"/>
  <c r="AA157" i="13"/>
  <c r="BU157" i="13" s="1"/>
  <c r="BU120" i="15" l="1"/>
  <c r="BT120" i="14"/>
  <c r="BU120" i="14"/>
  <c r="BT120" i="15"/>
  <c r="BS120" i="15"/>
  <c r="BS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BT84" i="13" s="1"/>
  <c r="Z83" i="13"/>
  <c r="BT83" i="13" s="1"/>
  <c r="Z82" i="13"/>
  <c r="BT82" i="13" s="1"/>
  <c r="Z81" i="13"/>
  <c r="BT81" i="13" s="1"/>
  <c r="Z80" i="13"/>
  <c r="BT80" i="13" s="1"/>
  <c r="Z92" i="13"/>
  <c r="Z84" i="11"/>
  <c r="BT84" i="11" s="1"/>
  <c r="Z83" i="11"/>
  <c r="BT83" i="11" s="1"/>
  <c r="Z82" i="11"/>
  <c r="BT82" i="11" s="1"/>
  <c r="Z81" i="11"/>
  <c r="BT81" i="11" s="1"/>
  <c r="Z80" i="11"/>
  <c r="BT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BT85" i="13" l="1"/>
  <c r="BT85" i="11"/>
  <c r="Z85" i="13"/>
  <c r="Z85" i="11"/>
  <c r="Z162" i="13"/>
  <c r="BT162" i="13" s="1"/>
  <c r="Z161" i="13"/>
  <c r="BT161" i="13" s="1"/>
  <c r="Z160" i="13"/>
  <c r="BT160" i="13" s="1"/>
  <c r="Z159" i="13"/>
  <c r="BT159" i="13" s="1"/>
  <c r="Z158" i="13"/>
  <c r="BT158" i="13" s="1"/>
  <c r="Z157" i="13"/>
  <c r="BT157" i="13" s="1"/>
  <c r="Z162" i="14"/>
  <c r="BT162" i="14" s="1"/>
  <c r="Z161" i="14"/>
  <c r="BT161" i="14" s="1"/>
  <c r="Z160" i="14"/>
  <c r="BT160" i="14" s="1"/>
  <c r="Z159" i="14"/>
  <c r="BT159" i="14" s="1"/>
  <c r="Z158" i="14"/>
  <c r="BT158" i="14" s="1"/>
  <c r="Z157" i="14"/>
  <c r="BT157" i="14" s="1"/>
  <c r="Z162" i="15"/>
  <c r="BT162" i="15" s="1"/>
  <c r="Z161" i="15"/>
  <c r="BT161" i="15" s="1"/>
  <c r="Z160" i="15"/>
  <c r="BT160" i="15" s="1"/>
  <c r="Z159" i="15"/>
  <c r="BT159" i="15" s="1"/>
  <c r="Z158" i="15"/>
  <c r="BT158" i="15" s="1"/>
  <c r="Z157" i="15"/>
  <c r="BT157" i="15" s="1"/>
  <c r="Z162" i="11"/>
  <c r="Z161" i="11"/>
  <c r="BT161" i="11" s="1"/>
  <c r="Z160" i="11"/>
  <c r="BT160" i="11" s="1"/>
  <c r="Z159" i="11"/>
  <c r="BT159" i="11" s="1"/>
  <c r="Z158" i="11"/>
  <c r="BT158" i="11" s="1"/>
  <c r="Z157" i="11"/>
  <c r="BT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BS84" i="11" s="1"/>
  <c r="Y83" i="11"/>
  <c r="BS83" i="11" s="1"/>
  <c r="Y82" i="11"/>
  <c r="BS82" i="11" s="1"/>
  <c r="Y81" i="11"/>
  <c r="BS81" i="11" s="1"/>
  <c r="Y80" i="11"/>
  <c r="BS80" i="11" s="1"/>
  <c r="Y92" i="11"/>
  <c r="Y84" i="13"/>
  <c r="BS84" i="13" s="1"/>
  <c r="Y83" i="13"/>
  <c r="BS83" i="13" s="1"/>
  <c r="Y82" i="13"/>
  <c r="BS82" i="13" s="1"/>
  <c r="Y81" i="13"/>
  <c r="BS81" i="13" s="1"/>
  <c r="Y80" i="13"/>
  <c r="BS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BS85" i="13" l="1"/>
  <c r="BS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BS162" i="14" s="1"/>
  <c r="Y161" i="14"/>
  <c r="BS161" i="14" s="1"/>
  <c r="Y160" i="14"/>
  <c r="BS160" i="14" s="1"/>
  <c r="Y159" i="14"/>
  <c r="BS159" i="14" s="1"/>
  <c r="Y158" i="14"/>
  <c r="BS158" i="14" s="1"/>
  <c r="Y157" i="14"/>
  <c r="BS157" i="14" s="1"/>
  <c r="Y162" i="15"/>
  <c r="BS162" i="15" s="1"/>
  <c r="Y161" i="15"/>
  <c r="BS161" i="15" s="1"/>
  <c r="Y160" i="15"/>
  <c r="BS160" i="15" s="1"/>
  <c r="Y159" i="15"/>
  <c r="BS159" i="15" s="1"/>
  <c r="Y158" i="15"/>
  <c r="BS158" i="15" s="1"/>
  <c r="Y157" i="15"/>
  <c r="BS157" i="15" s="1"/>
  <c r="Y162" i="13"/>
  <c r="BS162" i="13" s="1"/>
  <c r="Y161" i="13"/>
  <c r="BS161" i="13" s="1"/>
  <c r="X161" i="13"/>
  <c r="BR161" i="13" s="1"/>
  <c r="W161" i="13"/>
  <c r="BQ161" i="13" s="1"/>
  <c r="V161" i="13"/>
  <c r="BP161" i="13" s="1"/>
  <c r="U161" i="13"/>
  <c r="BO161" i="13" s="1"/>
  <c r="T161" i="13"/>
  <c r="BN161" i="13" s="1"/>
  <c r="S161" i="13"/>
  <c r="BM161" i="13" s="1"/>
  <c r="R161" i="13"/>
  <c r="BL161" i="13" s="1"/>
  <c r="Q161" i="13"/>
  <c r="BK161" i="13" s="1"/>
  <c r="P161" i="13"/>
  <c r="BJ161" i="13" s="1"/>
  <c r="O161" i="13"/>
  <c r="BI161" i="13" s="1"/>
  <c r="N161" i="13"/>
  <c r="BH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BS160" i="13" s="1"/>
  <c r="X160" i="13"/>
  <c r="BR160" i="13" s="1"/>
  <c r="W160" i="13"/>
  <c r="BQ160" i="13" s="1"/>
  <c r="V160" i="13"/>
  <c r="BP160" i="13" s="1"/>
  <c r="U160" i="13"/>
  <c r="BO160" i="13" s="1"/>
  <c r="T160" i="13"/>
  <c r="BN160" i="13" s="1"/>
  <c r="S160" i="13"/>
  <c r="BM160" i="13" s="1"/>
  <c r="R160" i="13"/>
  <c r="BL160" i="13" s="1"/>
  <c r="Q160" i="13"/>
  <c r="BK160" i="13" s="1"/>
  <c r="P160" i="13"/>
  <c r="BJ160" i="13" s="1"/>
  <c r="O160" i="13"/>
  <c r="BI160" i="13" s="1"/>
  <c r="N160" i="13"/>
  <c r="BH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BS159" i="13" s="1"/>
  <c r="X159" i="13"/>
  <c r="BR159" i="13" s="1"/>
  <c r="W159" i="13"/>
  <c r="BQ159" i="13" s="1"/>
  <c r="V159" i="13"/>
  <c r="BP159" i="13" s="1"/>
  <c r="U159" i="13"/>
  <c r="BO159" i="13" s="1"/>
  <c r="T159" i="13"/>
  <c r="BN159" i="13" s="1"/>
  <c r="S159" i="13"/>
  <c r="BM159" i="13" s="1"/>
  <c r="R159" i="13"/>
  <c r="BL159" i="13" s="1"/>
  <c r="Q159" i="13"/>
  <c r="BK159" i="13" s="1"/>
  <c r="P159" i="13"/>
  <c r="BJ159" i="13" s="1"/>
  <c r="O159" i="13"/>
  <c r="BI159" i="13" s="1"/>
  <c r="N159" i="13"/>
  <c r="BH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BS158" i="13" s="1"/>
  <c r="X158" i="13"/>
  <c r="BR158" i="13" s="1"/>
  <c r="W158" i="13"/>
  <c r="BQ158" i="13" s="1"/>
  <c r="V158" i="13"/>
  <c r="BP158" i="13" s="1"/>
  <c r="U158" i="13"/>
  <c r="BO158" i="13" s="1"/>
  <c r="T158" i="13"/>
  <c r="BN158" i="13" s="1"/>
  <c r="S158" i="13"/>
  <c r="BM158" i="13" s="1"/>
  <c r="R158" i="13"/>
  <c r="BL158" i="13" s="1"/>
  <c r="Q158" i="13"/>
  <c r="BK158" i="13" s="1"/>
  <c r="P158" i="13"/>
  <c r="BJ158" i="13" s="1"/>
  <c r="O158" i="13"/>
  <c r="BI158" i="13" s="1"/>
  <c r="N158" i="13"/>
  <c r="BH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BS157" i="13" s="1"/>
  <c r="X157" i="13"/>
  <c r="BR157" i="13" s="1"/>
  <c r="W157" i="13"/>
  <c r="BQ157" i="13" s="1"/>
  <c r="V157" i="13"/>
  <c r="BP157" i="13" s="1"/>
  <c r="U157" i="13"/>
  <c r="BO157" i="13" s="1"/>
  <c r="T157" i="13"/>
  <c r="BN157" i="13" s="1"/>
  <c r="S157" i="13"/>
  <c r="BM157" i="13" s="1"/>
  <c r="R157" i="13"/>
  <c r="BL157" i="13" s="1"/>
  <c r="Q157" i="13"/>
  <c r="BK157" i="13" s="1"/>
  <c r="P157" i="13"/>
  <c r="BJ157" i="13" s="1"/>
  <c r="O157" i="13"/>
  <c r="BI157" i="13" s="1"/>
  <c r="N157" i="13"/>
  <c r="BH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BS161" i="11" s="1"/>
  <c r="X161" i="11"/>
  <c r="BR161" i="11" s="1"/>
  <c r="W161" i="11"/>
  <c r="BQ161" i="11" s="1"/>
  <c r="V161" i="11"/>
  <c r="BP161" i="11" s="1"/>
  <c r="U161" i="11"/>
  <c r="BO161" i="11" s="1"/>
  <c r="T161" i="11"/>
  <c r="BN161" i="11" s="1"/>
  <c r="S161" i="11"/>
  <c r="BM161" i="11" s="1"/>
  <c r="R161" i="11"/>
  <c r="BL161" i="11" s="1"/>
  <c r="Q161" i="11"/>
  <c r="BK161" i="11" s="1"/>
  <c r="P161" i="11"/>
  <c r="BJ161" i="11" s="1"/>
  <c r="O161" i="11"/>
  <c r="BI161" i="11" s="1"/>
  <c r="N161" i="11"/>
  <c r="BH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BS160" i="11" s="1"/>
  <c r="X160" i="11"/>
  <c r="BR160" i="11" s="1"/>
  <c r="W160" i="11"/>
  <c r="BQ160" i="11" s="1"/>
  <c r="V160" i="11"/>
  <c r="BP160" i="11" s="1"/>
  <c r="U160" i="11"/>
  <c r="BO160" i="11" s="1"/>
  <c r="T160" i="11"/>
  <c r="S160" i="11"/>
  <c r="BM160" i="11" s="1"/>
  <c r="R160" i="11"/>
  <c r="BL160" i="11" s="1"/>
  <c r="Q160" i="11"/>
  <c r="BK160" i="11" s="1"/>
  <c r="P160" i="11"/>
  <c r="BJ160" i="11" s="1"/>
  <c r="O160" i="11"/>
  <c r="BI160" i="11" s="1"/>
  <c r="N160" i="11"/>
  <c r="BH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BS159" i="11" s="1"/>
  <c r="X159" i="11"/>
  <c r="BR159" i="11" s="1"/>
  <c r="W159" i="11"/>
  <c r="BQ159" i="11" s="1"/>
  <c r="V159" i="11"/>
  <c r="BP159" i="11" s="1"/>
  <c r="U159" i="11"/>
  <c r="BO159" i="11" s="1"/>
  <c r="T159" i="11"/>
  <c r="BN159" i="11" s="1"/>
  <c r="S159" i="11"/>
  <c r="BM159" i="11" s="1"/>
  <c r="R159" i="11"/>
  <c r="BL159" i="11" s="1"/>
  <c r="Q159" i="11"/>
  <c r="BK159" i="11" s="1"/>
  <c r="P159" i="11"/>
  <c r="BJ159" i="11" s="1"/>
  <c r="O159" i="11"/>
  <c r="BI159" i="11" s="1"/>
  <c r="N159" i="11"/>
  <c r="BH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BS158" i="11" s="1"/>
  <c r="X158" i="11"/>
  <c r="BR158" i="11" s="1"/>
  <c r="W158" i="11"/>
  <c r="BQ158" i="11" s="1"/>
  <c r="V158" i="11"/>
  <c r="BP158" i="11" s="1"/>
  <c r="U158" i="11"/>
  <c r="BO158" i="11" s="1"/>
  <c r="T158" i="11"/>
  <c r="BN158" i="11" s="1"/>
  <c r="S158" i="11"/>
  <c r="BM158" i="11" s="1"/>
  <c r="R158" i="11"/>
  <c r="BL158" i="11" s="1"/>
  <c r="Q158" i="11"/>
  <c r="BK158" i="11" s="1"/>
  <c r="P158" i="11"/>
  <c r="BJ158" i="11" s="1"/>
  <c r="O158" i="11"/>
  <c r="BI158" i="11" s="1"/>
  <c r="N158" i="11"/>
  <c r="BH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BS157" i="11" s="1"/>
  <c r="X157" i="11"/>
  <c r="BR157" i="11" s="1"/>
  <c r="W157" i="11"/>
  <c r="BQ157" i="11" s="1"/>
  <c r="V157" i="11"/>
  <c r="U157" i="11"/>
  <c r="BO157" i="11" s="1"/>
  <c r="T157" i="11"/>
  <c r="BN157" i="11" s="1"/>
  <c r="S157" i="11"/>
  <c r="BM157" i="11" s="1"/>
  <c r="R157" i="11"/>
  <c r="BL157" i="11" s="1"/>
  <c r="Q157" i="11"/>
  <c r="BK157" i="11" s="1"/>
  <c r="P157" i="11"/>
  <c r="BJ157" i="11" s="1"/>
  <c r="O157" i="11"/>
  <c r="BI157" i="11" s="1"/>
  <c r="N157" i="11"/>
  <c r="BH157" i="11" s="1"/>
  <c r="M157" i="11"/>
  <c r="L157" i="11"/>
  <c r="K157" i="11"/>
  <c r="J157" i="11"/>
  <c r="I157" i="11"/>
  <c r="H157" i="11"/>
  <c r="G157" i="11"/>
  <c r="F157" i="11"/>
  <c r="E157" i="11"/>
  <c r="D157" i="11"/>
  <c r="BD157" i="11" l="1"/>
  <c r="BP157" i="11"/>
  <c r="BF158" i="11"/>
  <c r="BD161" i="11"/>
  <c r="BE157" i="13"/>
  <c r="BB160" i="11"/>
  <c r="BN160" i="11"/>
  <c r="BG158" i="13"/>
  <c r="BC160" i="13"/>
  <c r="BE161" i="13"/>
  <c r="BB159" i="13"/>
  <c r="BC159" i="11"/>
  <c r="BE160" i="11"/>
  <c r="BB158" i="13"/>
  <c r="BD159" i="13"/>
  <c r="BG161" i="11"/>
  <c r="BD160" i="13"/>
  <c r="BG157" i="11"/>
  <c r="BF160" i="13"/>
  <c r="BB157" i="11"/>
  <c r="BD158" i="11"/>
  <c r="BF159" i="11"/>
  <c r="BB161" i="11"/>
  <c r="BE157" i="11"/>
  <c r="BG158" i="11"/>
  <c r="BC160" i="11"/>
  <c r="BE161" i="11"/>
  <c r="BF157" i="13"/>
  <c r="BF161" i="13"/>
  <c r="BF157" i="11"/>
  <c r="BB159" i="11"/>
  <c r="BD160" i="11"/>
  <c r="BF161" i="11"/>
  <c r="BG157" i="13"/>
  <c r="BC159" i="13"/>
  <c r="BE160" i="13"/>
  <c r="BG161" i="13"/>
  <c r="BB158" i="11"/>
  <c r="BD159" i="11"/>
  <c r="BF160" i="11"/>
  <c r="BC158" i="13"/>
  <c r="BE159" i="13"/>
  <c r="BG160" i="13"/>
  <c r="BC158" i="11"/>
  <c r="BE159" i="11"/>
  <c r="BG160" i="11"/>
  <c r="BB157" i="13"/>
  <c r="BD158" i="13"/>
  <c r="BF159" i="13"/>
  <c r="BB161" i="13"/>
  <c r="BC157" i="13"/>
  <c r="BE158" i="13"/>
  <c r="BG159" i="13"/>
  <c r="BC161" i="13"/>
  <c r="BC157" i="11"/>
  <c r="BE158" i="11"/>
  <c r="BG159" i="11"/>
  <c r="BC161" i="11"/>
  <c r="BD157" i="13"/>
  <c r="BF158" i="13"/>
  <c r="BB160" i="13"/>
  <c r="BD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BR84" i="13" s="1"/>
  <c r="X83" i="13"/>
  <c r="BR83" i="13" s="1"/>
  <c r="X82" i="13"/>
  <c r="BR82" i="13" s="1"/>
  <c r="X81" i="13"/>
  <c r="BR81" i="13" s="1"/>
  <c r="X80" i="13"/>
  <c r="BR80" i="13" s="1"/>
  <c r="X92" i="13"/>
  <c r="X84" i="11"/>
  <c r="BR84" i="11" s="1"/>
  <c r="X83" i="11"/>
  <c r="BR83" i="11" s="1"/>
  <c r="X82" i="11"/>
  <c r="BR82" i="11" s="1"/>
  <c r="X81" i="11"/>
  <c r="BR81" i="11" s="1"/>
  <c r="X80" i="11"/>
  <c r="BR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BR98" i="14" s="1"/>
  <c r="X97" i="14"/>
  <c r="BR97" i="14" s="1"/>
  <c r="X96" i="14"/>
  <c r="BR96" i="14" s="1"/>
  <c r="X95" i="14"/>
  <c r="BR95" i="14" s="1"/>
  <c r="X94" i="14"/>
  <c r="BR94" i="14" s="1"/>
  <c r="X92" i="14"/>
  <c r="X85" i="14"/>
  <c r="X98" i="15"/>
  <c r="BR98" i="15" s="1"/>
  <c r="X97" i="15"/>
  <c r="BR97" i="15" s="1"/>
  <c r="X96" i="15"/>
  <c r="BR96" i="15" s="1"/>
  <c r="X95" i="15"/>
  <c r="BR95" i="15" s="1"/>
  <c r="X94" i="15"/>
  <c r="BR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BP162" i="11" s="1"/>
  <c r="X106" i="13"/>
  <c r="X162" i="13"/>
  <c r="BR162" i="13" s="1"/>
  <c r="BR85" i="11" l="1"/>
  <c r="BR85" i="13"/>
  <c r="BR99" i="14"/>
  <c r="BR99" i="15"/>
  <c r="X115" i="15"/>
  <c r="BR115" i="15" s="1"/>
  <c r="X118" i="14"/>
  <c r="BR118" i="14" s="1"/>
  <c r="X119" i="15"/>
  <c r="BR119" i="15" s="1"/>
  <c r="X119" i="14"/>
  <c r="BR119" i="14" s="1"/>
  <c r="X115" i="14"/>
  <c r="BR115" i="14" s="1"/>
  <c r="X160" i="15"/>
  <c r="BR160" i="15" s="1"/>
  <c r="X118" i="15"/>
  <c r="BR118" i="15" s="1"/>
  <c r="X158" i="14"/>
  <c r="BR158" i="14" s="1"/>
  <c r="X116" i="14"/>
  <c r="BR116" i="14" s="1"/>
  <c r="X158" i="15"/>
  <c r="BR158" i="15" s="1"/>
  <c r="X116" i="15"/>
  <c r="BR116" i="15" s="1"/>
  <c r="X159" i="14"/>
  <c r="BR159" i="14" s="1"/>
  <c r="X117" i="14"/>
  <c r="BR117" i="14" s="1"/>
  <c r="X159" i="15"/>
  <c r="BR159" i="15" s="1"/>
  <c r="X117" i="15"/>
  <c r="BR117" i="15" s="1"/>
  <c r="X85" i="13"/>
  <c r="X161" i="14"/>
  <c r="BR161" i="14" s="1"/>
  <c r="X85" i="11"/>
  <c r="X161" i="15"/>
  <c r="BR161" i="15" s="1"/>
  <c r="X99" i="14"/>
  <c r="X162" i="14" s="1"/>
  <c r="BR162" i="14" s="1"/>
  <c r="X157" i="14"/>
  <c r="BR157" i="14" s="1"/>
  <c r="X99" i="15"/>
  <c r="X162" i="15" s="1"/>
  <c r="BR162" i="15" s="1"/>
  <c r="X157" i="15"/>
  <c r="BR157" i="15" s="1"/>
  <c r="X160" i="14"/>
  <c r="BR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BR120" i="14" l="1"/>
  <c r="BR120" i="15"/>
  <c r="X120" i="15"/>
  <c r="X120" i="14"/>
  <c r="W119" i="13"/>
  <c r="BQ119" i="13" s="1"/>
  <c r="V119" i="13"/>
  <c r="BP119" i="13" s="1"/>
  <c r="W118" i="13"/>
  <c r="BQ118" i="13" s="1"/>
  <c r="V118" i="13"/>
  <c r="BP118" i="13" s="1"/>
  <c r="W117" i="13"/>
  <c r="BQ117" i="13" s="1"/>
  <c r="V117" i="13"/>
  <c r="BP117" i="13" s="1"/>
  <c r="W116" i="13"/>
  <c r="BQ116" i="13" s="1"/>
  <c r="V116" i="13"/>
  <c r="BP116" i="13" s="1"/>
  <c r="W115" i="13"/>
  <c r="BQ115" i="13" s="1"/>
  <c r="V115" i="13"/>
  <c r="BP115" i="13" s="1"/>
  <c r="V113" i="13"/>
  <c r="W106" i="13"/>
  <c r="V106" i="13"/>
  <c r="W162" i="13"/>
  <c r="BQ162" i="13" s="1"/>
  <c r="V99" i="13"/>
  <c r="V162" i="13" s="1"/>
  <c r="BP162" i="13" s="1"/>
  <c r="W84" i="11"/>
  <c r="BQ84" i="11" s="1"/>
  <c r="W83" i="11"/>
  <c r="BQ83" i="11" s="1"/>
  <c r="W82" i="11"/>
  <c r="BQ82" i="11" s="1"/>
  <c r="W81" i="11"/>
  <c r="BQ81" i="11" s="1"/>
  <c r="W80" i="11"/>
  <c r="BQ80" i="11" s="1"/>
  <c r="W92" i="11"/>
  <c r="W84" i="13"/>
  <c r="BQ84" i="13" s="1"/>
  <c r="W83" i="13"/>
  <c r="BQ83" i="13" s="1"/>
  <c r="W82" i="13"/>
  <c r="BQ82" i="13" s="1"/>
  <c r="W81" i="13"/>
  <c r="BQ81" i="13" s="1"/>
  <c r="W80" i="13"/>
  <c r="BQ80" i="13" s="1"/>
  <c r="BQ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BQ98" i="15" s="1"/>
  <c r="W97" i="15"/>
  <c r="BQ97" i="15" s="1"/>
  <c r="W96" i="15"/>
  <c r="BQ96" i="15" s="1"/>
  <c r="W95" i="15"/>
  <c r="BQ95" i="15" s="1"/>
  <c r="W94" i="15"/>
  <c r="BQ94" i="15" s="1"/>
  <c r="V98" i="15"/>
  <c r="BP98" i="15" s="1"/>
  <c r="V97" i="15"/>
  <c r="BP97" i="15" s="1"/>
  <c r="V96" i="15"/>
  <c r="BP96" i="15" s="1"/>
  <c r="V95" i="15"/>
  <c r="BP95" i="15" s="1"/>
  <c r="V94" i="15"/>
  <c r="BP94" i="15" s="1"/>
  <c r="W92" i="15"/>
  <c r="W85" i="15"/>
  <c r="W106" i="14"/>
  <c r="W98" i="14"/>
  <c r="BQ98" i="14" s="1"/>
  <c r="W97" i="14"/>
  <c r="BQ97" i="14" s="1"/>
  <c r="W96" i="14"/>
  <c r="BQ96" i="14" s="1"/>
  <c r="W95" i="14"/>
  <c r="BQ95" i="14" s="1"/>
  <c r="W94" i="14"/>
  <c r="BQ94" i="14" s="1"/>
  <c r="V98" i="14"/>
  <c r="BP98" i="14" s="1"/>
  <c r="V97" i="14"/>
  <c r="BP97" i="14" s="1"/>
  <c r="V96" i="14"/>
  <c r="BP96" i="14" s="1"/>
  <c r="V95" i="14"/>
  <c r="BP95" i="14" s="1"/>
  <c r="V94" i="14"/>
  <c r="BP94" i="14" s="1"/>
  <c r="W92" i="14"/>
  <c r="W85" i="14"/>
  <c r="BQ99" i="15" l="1"/>
  <c r="BQ85" i="11"/>
  <c r="BQ99" i="14"/>
  <c r="BP99" i="14"/>
  <c r="BP120" i="13"/>
  <c r="BQ120" i="13"/>
  <c r="BP99" i="15"/>
  <c r="W159" i="14"/>
  <c r="BQ159" i="14" s="1"/>
  <c r="W160" i="14"/>
  <c r="BQ160" i="14" s="1"/>
  <c r="W161" i="14"/>
  <c r="BQ161" i="14" s="1"/>
  <c r="W115" i="14"/>
  <c r="BQ115" i="14" s="1"/>
  <c r="W158" i="14"/>
  <c r="BQ158" i="14" s="1"/>
  <c r="W161" i="15"/>
  <c r="BQ161" i="15" s="1"/>
  <c r="W118" i="14"/>
  <c r="BQ118" i="14" s="1"/>
  <c r="V115" i="14"/>
  <c r="BP115" i="14" s="1"/>
  <c r="V157" i="14"/>
  <c r="BP157" i="14" s="1"/>
  <c r="W116" i="15"/>
  <c r="BQ116" i="15" s="1"/>
  <c r="W158" i="15"/>
  <c r="BQ158" i="15" s="1"/>
  <c r="V116" i="14"/>
  <c r="BP116" i="14" s="1"/>
  <c r="V158" i="14"/>
  <c r="BP158" i="14" s="1"/>
  <c r="W117" i="15"/>
  <c r="BQ117" i="15" s="1"/>
  <c r="W159" i="15"/>
  <c r="BQ159" i="15" s="1"/>
  <c r="V117" i="14"/>
  <c r="BP117" i="14" s="1"/>
  <c r="V159" i="14"/>
  <c r="BP159" i="14" s="1"/>
  <c r="V115" i="15"/>
  <c r="BP115" i="15" s="1"/>
  <c r="V157" i="15"/>
  <c r="BP157" i="15" s="1"/>
  <c r="V118" i="14"/>
  <c r="BP118" i="14" s="1"/>
  <c r="V160" i="14"/>
  <c r="BP160" i="14" s="1"/>
  <c r="V116" i="15"/>
  <c r="BP116" i="15" s="1"/>
  <c r="V158" i="15"/>
  <c r="BP158" i="15" s="1"/>
  <c r="W118" i="15"/>
  <c r="BQ118" i="15" s="1"/>
  <c r="W160" i="15"/>
  <c r="BQ160" i="15" s="1"/>
  <c r="W116" i="14"/>
  <c r="BQ116" i="14" s="1"/>
  <c r="V119" i="14"/>
  <c r="BP119" i="14" s="1"/>
  <c r="V161" i="14"/>
  <c r="BP161" i="14" s="1"/>
  <c r="V117" i="15"/>
  <c r="BP117" i="15" s="1"/>
  <c r="V159" i="15"/>
  <c r="BP159" i="15" s="1"/>
  <c r="W99" i="14"/>
  <c r="W157" i="14"/>
  <c r="BQ157" i="14" s="1"/>
  <c r="W117" i="14"/>
  <c r="BQ117" i="14" s="1"/>
  <c r="V118" i="15"/>
  <c r="BP118" i="15" s="1"/>
  <c r="V160" i="15"/>
  <c r="BP160" i="15" s="1"/>
  <c r="V119" i="15"/>
  <c r="BP119" i="15" s="1"/>
  <c r="V161" i="15"/>
  <c r="BP161" i="15" s="1"/>
  <c r="W119" i="14"/>
  <c r="BQ119" i="14" s="1"/>
  <c r="W115" i="15"/>
  <c r="BQ115" i="15" s="1"/>
  <c r="W99" i="15"/>
  <c r="W157" i="15"/>
  <c r="BQ157" i="15" s="1"/>
  <c r="V120" i="13"/>
  <c r="W119" i="15"/>
  <c r="BQ119" i="15" s="1"/>
  <c r="V99" i="15"/>
  <c r="V99" i="14"/>
  <c r="W120" i="13"/>
  <c r="W85" i="13"/>
  <c r="W85" i="11"/>
  <c r="BP120" i="14" l="1"/>
  <c r="BQ120" i="14"/>
  <c r="BP120" i="15"/>
  <c r="BQ120" i="15"/>
  <c r="V120" i="14"/>
  <c r="V120" i="15"/>
  <c r="W120" i="14"/>
  <c r="W120" i="15"/>
  <c r="V78" i="13"/>
  <c r="V84" i="13"/>
  <c r="BP84" i="13" s="1"/>
  <c r="V83" i="13"/>
  <c r="BP83" i="13" s="1"/>
  <c r="V82" i="13"/>
  <c r="BP82" i="13" s="1"/>
  <c r="V81" i="13"/>
  <c r="BP81" i="13" s="1"/>
  <c r="V80" i="13"/>
  <c r="BP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BP85" i="13" l="1"/>
  <c r="V85" i="13"/>
  <c r="V84" i="11"/>
  <c r="BP84" i="11" s="1"/>
  <c r="V83" i="11"/>
  <c r="BP83" i="11" s="1"/>
  <c r="V82" i="11"/>
  <c r="BP82" i="11" s="1"/>
  <c r="V81" i="11"/>
  <c r="BP81" i="11" s="1"/>
  <c r="V80" i="11"/>
  <c r="BP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BP85" i="11" l="1"/>
  <c r="W162" i="15"/>
  <c r="BQ162" i="15" s="1"/>
  <c r="V162" i="15"/>
  <c r="BP162" i="15" s="1"/>
  <c r="V162" i="14"/>
  <c r="BP162" i="14" s="1"/>
  <c r="W162" i="14"/>
  <c r="BQ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BO84" i="11" s="1"/>
  <c r="U83" i="11"/>
  <c r="BO83" i="11" s="1"/>
  <c r="U82" i="11"/>
  <c r="BO82" i="11" s="1"/>
  <c r="U81" i="11"/>
  <c r="BO81" i="11" s="1"/>
  <c r="U80" i="11"/>
  <c r="BO80" i="11" s="1"/>
  <c r="U92" i="11"/>
  <c r="U84" i="13"/>
  <c r="BO84" i="13" s="1"/>
  <c r="U83" i="13"/>
  <c r="BO83" i="13" s="1"/>
  <c r="U82" i="13"/>
  <c r="BO82" i="13" s="1"/>
  <c r="U81" i="13"/>
  <c r="BO81" i="13" s="1"/>
  <c r="U80" i="13"/>
  <c r="BO80" i="13" s="1"/>
  <c r="BO85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BO85" i="11" l="1"/>
  <c r="U85" i="11"/>
  <c r="U85" i="13"/>
  <c r="U113" i="11"/>
  <c r="U106" i="11"/>
  <c r="U99" i="11"/>
  <c r="U162" i="11" s="1"/>
  <c r="BO162" i="11" s="1"/>
  <c r="U119" i="13"/>
  <c r="BO119" i="13" s="1"/>
  <c r="U118" i="13"/>
  <c r="BO118" i="13" s="1"/>
  <c r="U117" i="13"/>
  <c r="BO117" i="13" s="1"/>
  <c r="U116" i="13"/>
  <c r="BO116" i="13" s="1"/>
  <c r="U115" i="13"/>
  <c r="BO115" i="13" s="1"/>
  <c r="BO120" i="13" s="1"/>
  <c r="T119" i="13"/>
  <c r="BN119" i="13" s="1"/>
  <c r="T118" i="13"/>
  <c r="BN118" i="13" s="1"/>
  <c r="T117" i="13"/>
  <c r="BN117" i="13" s="1"/>
  <c r="T116" i="13"/>
  <c r="BN116" i="13" s="1"/>
  <c r="T115" i="13"/>
  <c r="BN115" i="13" s="1"/>
  <c r="U113" i="13"/>
  <c r="U106" i="13"/>
  <c r="U99" i="13"/>
  <c r="U162" i="13" s="1"/>
  <c r="BO162" i="13" s="1"/>
  <c r="U98" i="14"/>
  <c r="BO98" i="14" s="1"/>
  <c r="U97" i="14"/>
  <c r="BO97" i="14" s="1"/>
  <c r="U96" i="14"/>
  <c r="BO96" i="14" s="1"/>
  <c r="U95" i="14"/>
  <c r="BO95" i="14" s="1"/>
  <c r="U94" i="14"/>
  <c r="BO94" i="14" s="1"/>
  <c r="U98" i="15"/>
  <c r="BO98" i="15" s="1"/>
  <c r="U97" i="15"/>
  <c r="BO97" i="15" s="1"/>
  <c r="U96" i="15"/>
  <c r="BO96" i="15" s="1"/>
  <c r="U95" i="15"/>
  <c r="BO95" i="15" s="1"/>
  <c r="U94" i="15"/>
  <c r="BO94" i="15" s="1"/>
  <c r="BO99" i="14" l="1"/>
  <c r="BN120" i="13"/>
  <c r="BO99" i="15"/>
  <c r="U158" i="14"/>
  <c r="BO158" i="14" s="1"/>
  <c r="U157" i="15"/>
  <c r="BO157" i="15" s="1"/>
  <c r="U157" i="14"/>
  <c r="BO157" i="14" s="1"/>
  <c r="U116" i="14"/>
  <c r="BO116" i="14" s="1"/>
  <c r="U117" i="14"/>
  <c r="BO117" i="14" s="1"/>
  <c r="U159" i="14"/>
  <c r="BO159" i="14" s="1"/>
  <c r="U118" i="15"/>
  <c r="BO118" i="15" s="1"/>
  <c r="U160" i="15"/>
  <c r="BO160" i="15" s="1"/>
  <c r="U118" i="14"/>
  <c r="BO118" i="14" s="1"/>
  <c r="U160" i="14"/>
  <c r="BO160" i="14" s="1"/>
  <c r="U116" i="15"/>
  <c r="BO116" i="15" s="1"/>
  <c r="U158" i="15"/>
  <c r="BO158" i="15" s="1"/>
  <c r="U119" i="14"/>
  <c r="BO119" i="14" s="1"/>
  <c r="U161" i="14"/>
  <c r="BO161" i="14" s="1"/>
  <c r="U117" i="15"/>
  <c r="BO117" i="15" s="1"/>
  <c r="U159" i="15"/>
  <c r="BO159" i="15" s="1"/>
  <c r="U119" i="15"/>
  <c r="BO119" i="15" s="1"/>
  <c r="U161" i="15"/>
  <c r="BO161" i="15" s="1"/>
  <c r="U99" i="14"/>
  <c r="U162" i="14" s="1"/>
  <c r="BO162" i="14" s="1"/>
  <c r="U115" i="14"/>
  <c r="BO115" i="14" s="1"/>
  <c r="U99" i="15"/>
  <c r="U162" i="15" s="1"/>
  <c r="BO162" i="15" s="1"/>
  <c r="T120" i="13"/>
  <c r="U115" i="15"/>
  <c r="BO115" i="15" s="1"/>
  <c r="U120" i="13"/>
  <c r="BO120" i="14" l="1"/>
  <c r="BO120" i="15"/>
  <c r="U120" i="15"/>
  <c r="U120" i="14"/>
  <c r="T113" i="13" l="1"/>
  <c r="T106" i="13"/>
  <c r="T99" i="13"/>
  <c r="T162" i="13" s="1"/>
  <c r="BN162" i="13" s="1"/>
  <c r="T113" i="11"/>
  <c r="T106" i="11"/>
  <c r="T99" i="11"/>
  <c r="T162" i="11" s="1"/>
  <c r="BN162" i="11" s="1"/>
  <c r="T84" i="13"/>
  <c r="BN84" i="13" s="1"/>
  <c r="T83" i="13"/>
  <c r="BN83" i="13" s="1"/>
  <c r="T82" i="13"/>
  <c r="BN82" i="13" s="1"/>
  <c r="T81" i="13"/>
  <c r="BN81" i="13" s="1"/>
  <c r="T80" i="13"/>
  <c r="BN80" i="13" s="1"/>
  <c r="T78" i="13"/>
  <c r="T84" i="11"/>
  <c r="BN84" i="11" s="1"/>
  <c r="T83" i="11"/>
  <c r="BN83" i="11" s="1"/>
  <c r="T82" i="11"/>
  <c r="BN82" i="11" s="1"/>
  <c r="T81" i="11"/>
  <c r="BN81" i="11" s="1"/>
  <c r="T80" i="11"/>
  <c r="BN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N85" i="13" l="1"/>
  <c r="BN85" i="11"/>
  <c r="T85" i="11"/>
  <c r="T85" i="13"/>
  <c r="T98" i="15"/>
  <c r="BN98" i="15" s="1"/>
  <c r="T97" i="15"/>
  <c r="BN97" i="15" s="1"/>
  <c r="T96" i="15"/>
  <c r="BN96" i="15" s="1"/>
  <c r="T95" i="15"/>
  <c r="BN95" i="15" s="1"/>
  <c r="T94" i="15"/>
  <c r="BN94" i="15" s="1"/>
  <c r="T98" i="14"/>
  <c r="BN98" i="14" s="1"/>
  <c r="T97" i="14"/>
  <c r="BN97" i="14" s="1"/>
  <c r="T96" i="14"/>
  <c r="BN96" i="14" s="1"/>
  <c r="T95" i="14"/>
  <c r="BN95" i="14" s="1"/>
  <c r="T94" i="14"/>
  <c r="BN94" i="14" s="1"/>
  <c r="BN99" i="14" l="1"/>
  <c r="BN99" i="15"/>
  <c r="T157" i="14"/>
  <c r="BN157" i="14" s="1"/>
  <c r="T157" i="15"/>
  <c r="BN157" i="15" s="1"/>
  <c r="T115" i="15"/>
  <c r="BN115" i="15" s="1"/>
  <c r="T116" i="15"/>
  <c r="BN116" i="15" s="1"/>
  <c r="T158" i="15"/>
  <c r="BN158" i="15" s="1"/>
  <c r="T117" i="15"/>
  <c r="BN117" i="15" s="1"/>
  <c r="T159" i="15"/>
  <c r="BN159" i="15" s="1"/>
  <c r="T118" i="15"/>
  <c r="BN118" i="15" s="1"/>
  <c r="T160" i="15"/>
  <c r="BN160" i="15" s="1"/>
  <c r="T116" i="14"/>
  <c r="BN116" i="14" s="1"/>
  <c r="T158" i="14"/>
  <c r="BN158" i="14" s="1"/>
  <c r="T119" i="15"/>
  <c r="BN119" i="15" s="1"/>
  <c r="T161" i="15"/>
  <c r="BN161" i="15" s="1"/>
  <c r="T117" i="14"/>
  <c r="BN117" i="14" s="1"/>
  <c r="T159" i="14"/>
  <c r="BN159" i="14" s="1"/>
  <c r="T118" i="14"/>
  <c r="BN118" i="14" s="1"/>
  <c r="T160" i="14"/>
  <c r="BN160" i="14" s="1"/>
  <c r="T119" i="14"/>
  <c r="BN119" i="14" s="1"/>
  <c r="T161" i="14"/>
  <c r="BN161" i="14" s="1"/>
  <c r="T115" i="14"/>
  <c r="BN115" i="14" s="1"/>
  <c r="T99" i="14"/>
  <c r="T162" i="14" s="1"/>
  <c r="BN162" i="14" s="1"/>
  <c r="T99" i="15"/>
  <c r="T162" i="15" s="1"/>
  <c r="BN162" i="15" s="1"/>
  <c r="BN120" i="14" l="1"/>
  <c r="BN120" i="15"/>
  <c r="T120" i="15"/>
  <c r="T120" i="14"/>
  <c r="S84" i="11" l="1"/>
  <c r="BM84" i="11" s="1"/>
  <c r="S83" i="11"/>
  <c r="BM83" i="11" s="1"/>
  <c r="S82" i="11"/>
  <c r="BM82" i="11" s="1"/>
  <c r="S81" i="11"/>
  <c r="BM81" i="11" s="1"/>
  <c r="S80" i="11"/>
  <c r="BM80" i="11" s="1"/>
  <c r="S92" i="11"/>
  <c r="S84" i="13"/>
  <c r="BM84" i="13" s="1"/>
  <c r="S83" i="13"/>
  <c r="BM83" i="13" s="1"/>
  <c r="S82" i="13"/>
  <c r="BM82" i="13" s="1"/>
  <c r="S81" i="13"/>
  <c r="BM81" i="13" s="1"/>
  <c r="S80" i="13"/>
  <c r="BM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M85" i="11" l="1"/>
  <c r="BM85" i="13"/>
  <c r="S85" i="11"/>
  <c r="S85" i="13"/>
  <c r="BA154" i="11"/>
  <c r="BA153" i="11"/>
  <c r="BA152" i="11"/>
  <c r="BA151" i="11"/>
  <c r="BA150" i="11"/>
  <c r="BA147" i="11"/>
  <c r="BA146" i="11"/>
  <c r="BA145" i="11"/>
  <c r="BA144" i="11"/>
  <c r="BA143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91" i="11"/>
  <c r="BA90" i="11"/>
  <c r="BA89" i="11"/>
  <c r="BA88" i="11"/>
  <c r="BA87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S113" i="11"/>
  <c r="S106" i="11"/>
  <c r="S99" i="11"/>
  <c r="S162" i="11" s="1"/>
  <c r="BM162" i="11" s="1"/>
  <c r="BA154" i="13"/>
  <c r="BA153" i="13"/>
  <c r="BA152" i="13"/>
  <c r="BA151" i="13"/>
  <c r="BA150" i="13"/>
  <c r="BA147" i="13"/>
  <c r="BA146" i="13"/>
  <c r="BA145" i="13"/>
  <c r="BA144" i="13"/>
  <c r="BA143" i="13"/>
  <c r="BA133" i="13"/>
  <c r="BA132" i="13"/>
  <c r="BA131" i="13"/>
  <c r="BA130" i="13"/>
  <c r="BA129" i="13"/>
  <c r="BA126" i="13"/>
  <c r="BA125" i="13"/>
  <c r="BA124" i="13"/>
  <c r="BA123" i="13"/>
  <c r="BA122" i="13"/>
  <c r="BA112" i="13"/>
  <c r="BA111" i="13"/>
  <c r="BA110" i="13"/>
  <c r="BA109" i="13"/>
  <c r="BA108" i="13"/>
  <c r="BA105" i="13"/>
  <c r="BA104" i="13"/>
  <c r="BA103" i="13"/>
  <c r="BA102" i="13"/>
  <c r="BA101" i="13"/>
  <c r="BA98" i="13"/>
  <c r="BA97" i="13"/>
  <c r="BA96" i="13"/>
  <c r="BA95" i="13"/>
  <c r="BA94" i="13"/>
  <c r="BA91" i="13"/>
  <c r="BA90" i="13"/>
  <c r="BA89" i="13"/>
  <c r="BA88" i="13"/>
  <c r="BA87" i="13"/>
  <c r="BA77" i="13"/>
  <c r="BA76" i="13"/>
  <c r="BA75" i="13"/>
  <c r="BA74" i="13"/>
  <c r="BA73" i="13"/>
  <c r="BA70" i="13"/>
  <c r="BA69" i="13"/>
  <c r="BA68" i="13"/>
  <c r="BA67" i="13"/>
  <c r="BA66" i="13"/>
  <c r="BA63" i="13"/>
  <c r="BA62" i="13"/>
  <c r="BA61" i="13"/>
  <c r="BA60" i="13"/>
  <c r="BA59" i="13"/>
  <c r="BA56" i="13"/>
  <c r="BA55" i="13"/>
  <c r="BA54" i="13"/>
  <c r="BA53" i="13"/>
  <c r="BA52" i="13"/>
  <c r="BA49" i="13"/>
  <c r="BA48" i="13"/>
  <c r="BA47" i="13"/>
  <c r="BA46" i="13"/>
  <c r="BA45" i="13"/>
  <c r="BA42" i="13"/>
  <c r="BA41" i="13"/>
  <c r="BA40" i="13"/>
  <c r="BA39" i="13"/>
  <c r="BA38" i="13"/>
  <c r="BA35" i="13"/>
  <c r="BA34" i="13"/>
  <c r="BA33" i="13"/>
  <c r="BA32" i="13"/>
  <c r="BA31" i="13"/>
  <c r="BA28" i="13"/>
  <c r="BA27" i="13"/>
  <c r="BA26" i="13"/>
  <c r="BA25" i="13"/>
  <c r="BA24" i="13"/>
  <c r="BA21" i="13"/>
  <c r="BA20" i="13"/>
  <c r="BA19" i="13"/>
  <c r="BA18" i="13"/>
  <c r="BA17" i="13"/>
  <c r="BA14" i="13"/>
  <c r="BA13" i="13"/>
  <c r="BA12" i="13"/>
  <c r="BA11" i="13"/>
  <c r="BA10" i="13"/>
  <c r="S119" i="13"/>
  <c r="BM119" i="13" s="1"/>
  <c r="S118" i="13"/>
  <c r="BM118" i="13" s="1"/>
  <c r="S117" i="13"/>
  <c r="BM117" i="13" s="1"/>
  <c r="S116" i="13"/>
  <c r="BM116" i="13" s="1"/>
  <c r="S115" i="13"/>
  <c r="BM115" i="13" s="1"/>
  <c r="S113" i="13"/>
  <c r="S106" i="13"/>
  <c r="S99" i="13"/>
  <c r="S162" i="13" s="1"/>
  <c r="BM162" i="13" s="1"/>
  <c r="BA154" i="14"/>
  <c r="BA153" i="14"/>
  <c r="BA152" i="14"/>
  <c r="BA151" i="14"/>
  <c r="BA150" i="14"/>
  <c r="BA147" i="14"/>
  <c r="BA146" i="14"/>
  <c r="BA145" i="14"/>
  <c r="BA144" i="14"/>
  <c r="BA143" i="14"/>
  <c r="BA133" i="14"/>
  <c r="BA132" i="14"/>
  <c r="BA131" i="14"/>
  <c r="BA130" i="14"/>
  <c r="BA129" i="14"/>
  <c r="BA126" i="14"/>
  <c r="BA125" i="14"/>
  <c r="BA124" i="14"/>
  <c r="BA123" i="14"/>
  <c r="BA122" i="14"/>
  <c r="BA112" i="14"/>
  <c r="BA111" i="14"/>
  <c r="BA110" i="14"/>
  <c r="BA109" i="14"/>
  <c r="BA108" i="14"/>
  <c r="BA105" i="14"/>
  <c r="BA104" i="14"/>
  <c r="BA103" i="14"/>
  <c r="BA102" i="14"/>
  <c r="BA101" i="14"/>
  <c r="BA91" i="14"/>
  <c r="BA90" i="14"/>
  <c r="BA89" i="14"/>
  <c r="BA88" i="14"/>
  <c r="BA87" i="14"/>
  <c r="BA84" i="14"/>
  <c r="BA83" i="14"/>
  <c r="BA82" i="14"/>
  <c r="BA81" i="14"/>
  <c r="BA80" i="14"/>
  <c r="BA77" i="14"/>
  <c r="BA76" i="14"/>
  <c r="BA75" i="14"/>
  <c r="BA74" i="14"/>
  <c r="BA73" i="14"/>
  <c r="BA70" i="14"/>
  <c r="BA69" i="14"/>
  <c r="BA68" i="14"/>
  <c r="BA67" i="14"/>
  <c r="BA66" i="14"/>
  <c r="BA63" i="14"/>
  <c r="BA62" i="14"/>
  <c r="BA61" i="14"/>
  <c r="BA60" i="14"/>
  <c r="BA59" i="14"/>
  <c r="BA56" i="14"/>
  <c r="BA55" i="14"/>
  <c r="BA54" i="14"/>
  <c r="BA53" i="14"/>
  <c r="BA52" i="14"/>
  <c r="BA49" i="14"/>
  <c r="BA48" i="14"/>
  <c r="BA47" i="14"/>
  <c r="BA46" i="14"/>
  <c r="BA45" i="14"/>
  <c r="BA42" i="14"/>
  <c r="BA41" i="14"/>
  <c r="BA40" i="14"/>
  <c r="BA39" i="14"/>
  <c r="BA38" i="14"/>
  <c r="BA35" i="14"/>
  <c r="BA34" i="14"/>
  <c r="BA33" i="14"/>
  <c r="BA32" i="14"/>
  <c r="BA31" i="14"/>
  <c r="BA28" i="14"/>
  <c r="BA27" i="14"/>
  <c r="BA26" i="14"/>
  <c r="BA25" i="14"/>
  <c r="BA24" i="14"/>
  <c r="BA21" i="14"/>
  <c r="BA20" i="14"/>
  <c r="BA19" i="14"/>
  <c r="BA18" i="14"/>
  <c r="BA17" i="14"/>
  <c r="BA14" i="14"/>
  <c r="BA13" i="14"/>
  <c r="BA12" i="14"/>
  <c r="BA11" i="14"/>
  <c r="BA10" i="14"/>
  <c r="S98" i="14"/>
  <c r="BM98" i="14" s="1"/>
  <c r="S97" i="14"/>
  <c r="BM97" i="14" s="1"/>
  <c r="S96" i="14"/>
  <c r="S95" i="14"/>
  <c r="S94" i="14"/>
  <c r="BA154" i="15"/>
  <c r="BA153" i="15"/>
  <c r="BA152" i="15"/>
  <c r="BA151" i="15"/>
  <c r="BA150" i="15"/>
  <c r="BA147" i="15"/>
  <c r="BA146" i="15"/>
  <c r="BA145" i="15"/>
  <c r="BA144" i="15"/>
  <c r="BA143" i="15"/>
  <c r="BA133" i="15"/>
  <c r="BA132" i="15"/>
  <c r="BA131" i="15"/>
  <c r="BA130" i="15"/>
  <c r="BA129" i="15"/>
  <c r="BA126" i="15"/>
  <c r="BA125" i="15"/>
  <c r="BA124" i="15"/>
  <c r="BA123" i="15"/>
  <c r="BA122" i="15"/>
  <c r="BA112" i="15"/>
  <c r="BA111" i="15"/>
  <c r="BA110" i="15"/>
  <c r="BA109" i="15"/>
  <c r="BA108" i="15"/>
  <c r="BA105" i="15"/>
  <c r="BA104" i="15"/>
  <c r="BA103" i="15"/>
  <c r="BA102" i="15"/>
  <c r="BA101" i="15"/>
  <c r="BA91" i="15"/>
  <c r="BA90" i="15"/>
  <c r="BA89" i="15"/>
  <c r="BA88" i="15"/>
  <c r="BA87" i="15"/>
  <c r="BA84" i="15"/>
  <c r="BA83" i="15"/>
  <c r="BA82" i="15"/>
  <c r="BA81" i="15"/>
  <c r="BA80" i="15"/>
  <c r="BA77" i="15"/>
  <c r="BA76" i="15"/>
  <c r="BA75" i="15"/>
  <c r="BA74" i="15"/>
  <c r="BA73" i="15"/>
  <c r="BA70" i="15"/>
  <c r="BA69" i="15"/>
  <c r="BA68" i="15"/>
  <c r="BA67" i="15"/>
  <c r="BA66" i="15"/>
  <c r="BA63" i="15"/>
  <c r="BA62" i="15"/>
  <c r="BA61" i="15"/>
  <c r="BA60" i="15"/>
  <c r="BA59" i="15"/>
  <c r="BA56" i="15"/>
  <c r="BA55" i="15"/>
  <c r="BA54" i="15"/>
  <c r="BA53" i="15"/>
  <c r="BA52" i="15"/>
  <c r="BA49" i="15"/>
  <c r="BA48" i="15"/>
  <c r="BA47" i="15"/>
  <c r="BA46" i="15"/>
  <c r="BA45" i="15"/>
  <c r="BA42" i="15"/>
  <c r="BA41" i="15"/>
  <c r="BA40" i="15"/>
  <c r="BA39" i="15"/>
  <c r="BA38" i="15"/>
  <c r="BA35" i="15"/>
  <c r="BA34" i="15"/>
  <c r="BA33" i="15"/>
  <c r="BA32" i="15"/>
  <c r="BA31" i="15"/>
  <c r="BA28" i="15"/>
  <c r="BA27" i="15"/>
  <c r="BA26" i="15"/>
  <c r="BA25" i="15"/>
  <c r="BA24" i="15"/>
  <c r="BA21" i="15"/>
  <c r="BA20" i="15"/>
  <c r="BA19" i="15"/>
  <c r="BA18" i="15"/>
  <c r="BA17" i="15"/>
  <c r="BA14" i="15"/>
  <c r="BA13" i="15"/>
  <c r="BA12" i="15"/>
  <c r="BA11" i="15"/>
  <c r="BA10" i="15"/>
  <c r="S98" i="15"/>
  <c r="BM98" i="15" s="1"/>
  <c r="S97" i="15"/>
  <c r="S96" i="15"/>
  <c r="BM96" i="15" s="1"/>
  <c r="S95" i="15"/>
  <c r="BM95" i="15" s="1"/>
  <c r="S94" i="15"/>
  <c r="BM120" i="13" l="1"/>
  <c r="S159" i="14"/>
  <c r="BM159" i="14" s="1"/>
  <c r="BM96" i="14"/>
  <c r="S157" i="14"/>
  <c r="BM157" i="14" s="1"/>
  <c r="BM94" i="14"/>
  <c r="S158" i="14"/>
  <c r="BM158" i="14" s="1"/>
  <c r="BM95" i="14"/>
  <c r="S160" i="15"/>
  <c r="BM160" i="15" s="1"/>
  <c r="BM97" i="15"/>
  <c r="S157" i="15"/>
  <c r="BM157" i="15" s="1"/>
  <c r="BM94" i="15"/>
  <c r="S119" i="15"/>
  <c r="BM119" i="15" s="1"/>
  <c r="S161" i="15"/>
  <c r="BM161" i="15" s="1"/>
  <c r="S116" i="15"/>
  <c r="BM116" i="15" s="1"/>
  <c r="S158" i="15"/>
  <c r="BM158" i="15" s="1"/>
  <c r="S118" i="14"/>
  <c r="BM118" i="14" s="1"/>
  <c r="S160" i="14"/>
  <c r="BM160" i="14" s="1"/>
  <c r="S117" i="15"/>
  <c r="BM117" i="15" s="1"/>
  <c r="S159" i="15"/>
  <c r="BM159" i="15" s="1"/>
  <c r="S119" i="14"/>
  <c r="BM119" i="14" s="1"/>
  <c r="S161" i="14"/>
  <c r="BM161" i="14" s="1"/>
  <c r="S115" i="14"/>
  <c r="BM115" i="14" s="1"/>
  <c r="S99" i="14"/>
  <c r="S162" i="14" s="1"/>
  <c r="BM162" i="14" s="1"/>
  <c r="S115" i="15"/>
  <c r="BM115" i="15" s="1"/>
  <c r="S99" i="15"/>
  <c r="S162" i="15" s="1"/>
  <c r="BM162" i="15" s="1"/>
  <c r="BA50" i="15"/>
  <c r="BA22" i="15"/>
  <c r="BA78" i="15"/>
  <c r="BA127" i="11"/>
  <c r="BA134" i="15"/>
  <c r="BA106" i="15"/>
  <c r="S120" i="13"/>
  <c r="BA15" i="11"/>
  <c r="BA43" i="11"/>
  <c r="BA71" i="11"/>
  <c r="BA99" i="11"/>
  <c r="BA36" i="11"/>
  <c r="BA64" i="11"/>
  <c r="BA92" i="11"/>
  <c r="BA155" i="11"/>
  <c r="BA22" i="11"/>
  <c r="BA50" i="11"/>
  <c r="BA78" i="11"/>
  <c r="BA106" i="11"/>
  <c r="BA134" i="11"/>
  <c r="BA29" i="11"/>
  <c r="BA57" i="11"/>
  <c r="BA113" i="11"/>
  <c r="BA148" i="11"/>
  <c r="BA106" i="13"/>
  <c r="BA134" i="13"/>
  <c r="BA148" i="13"/>
  <c r="BA113" i="13"/>
  <c r="BA92" i="13"/>
  <c r="BA22" i="13"/>
  <c r="BA29" i="13"/>
  <c r="BA50" i="13"/>
  <c r="BA57" i="13"/>
  <c r="BA15" i="13"/>
  <c r="BA36" i="13"/>
  <c r="BA43" i="13"/>
  <c r="BA64" i="13"/>
  <c r="BA71" i="13"/>
  <c r="BA99" i="13"/>
  <c r="BA78" i="13"/>
  <c r="BA127" i="13"/>
  <c r="BA155" i="13"/>
  <c r="S116" i="14"/>
  <c r="BM116" i="14" s="1"/>
  <c r="BA15" i="14"/>
  <c r="BA36" i="14"/>
  <c r="BA43" i="14"/>
  <c r="BA64" i="14"/>
  <c r="BA71" i="14"/>
  <c r="BA92" i="14"/>
  <c r="BA127" i="14"/>
  <c r="BA155" i="14"/>
  <c r="S117" i="14"/>
  <c r="BM117" i="14" s="1"/>
  <c r="BA22" i="14"/>
  <c r="BA29" i="14"/>
  <c r="BA50" i="14"/>
  <c r="BA57" i="14"/>
  <c r="BA78" i="14"/>
  <c r="BA85" i="14"/>
  <c r="BA106" i="14"/>
  <c r="BA113" i="14"/>
  <c r="BA134" i="14"/>
  <c r="BA148" i="14"/>
  <c r="S118" i="15"/>
  <c r="BM118" i="15" s="1"/>
  <c r="BA29" i="15"/>
  <c r="BA57" i="15"/>
  <c r="BA85" i="15"/>
  <c r="BA113" i="15"/>
  <c r="BA148" i="15"/>
  <c r="BA36" i="15"/>
  <c r="BA64" i="15"/>
  <c r="BA92" i="15"/>
  <c r="BA155" i="15"/>
  <c r="BA15" i="15"/>
  <c r="BA43" i="15"/>
  <c r="BA71" i="15"/>
  <c r="BA127" i="15"/>
  <c r="R84" i="11"/>
  <c r="BL84" i="11" s="1"/>
  <c r="R83" i="11"/>
  <c r="BL83" i="11" s="1"/>
  <c r="R82" i="11"/>
  <c r="BL82" i="11" s="1"/>
  <c r="R81" i="11"/>
  <c r="BL81" i="11" s="1"/>
  <c r="R80" i="11"/>
  <c r="BL80" i="11" s="1"/>
  <c r="R84" i="13"/>
  <c r="BL84" i="13" s="1"/>
  <c r="R83" i="13"/>
  <c r="BL83" i="13" s="1"/>
  <c r="R82" i="13"/>
  <c r="BL82" i="13" s="1"/>
  <c r="R81" i="13"/>
  <c r="BL81" i="13" s="1"/>
  <c r="R80" i="13"/>
  <c r="BL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M99" i="15" l="1"/>
  <c r="BM99" i="14"/>
  <c r="BM120" i="14"/>
  <c r="BM120" i="15"/>
  <c r="BL85" i="13"/>
  <c r="BL85" i="11"/>
  <c r="S120" i="15"/>
  <c r="S120" i="14"/>
  <c r="R85" i="11"/>
  <c r="R85" i="13"/>
  <c r="AZ154" i="11"/>
  <c r="AZ153" i="11"/>
  <c r="AZ152" i="11"/>
  <c r="AZ151" i="11"/>
  <c r="AZ150" i="11"/>
  <c r="AZ147" i="11"/>
  <c r="AZ146" i="11"/>
  <c r="AZ145" i="11"/>
  <c r="AZ144" i="11"/>
  <c r="AZ143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91" i="11"/>
  <c r="AZ90" i="11"/>
  <c r="AZ89" i="11"/>
  <c r="AZ88" i="11"/>
  <c r="AZ87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Z154" i="13"/>
  <c r="AZ153" i="13"/>
  <c r="AZ152" i="13"/>
  <c r="AZ151" i="13"/>
  <c r="AZ150" i="13"/>
  <c r="AZ147" i="13"/>
  <c r="AZ146" i="13"/>
  <c r="AZ145" i="13"/>
  <c r="AZ144" i="13"/>
  <c r="AZ143" i="13"/>
  <c r="AZ133" i="13"/>
  <c r="AZ132" i="13"/>
  <c r="AZ131" i="13"/>
  <c r="AZ130" i="13"/>
  <c r="AZ129" i="13"/>
  <c r="AZ126" i="13"/>
  <c r="AZ125" i="13"/>
  <c r="AZ124" i="13"/>
  <c r="AZ123" i="13"/>
  <c r="AZ122" i="13"/>
  <c r="AZ112" i="13"/>
  <c r="AZ111" i="13"/>
  <c r="AZ110" i="13"/>
  <c r="AZ109" i="13"/>
  <c r="AZ108" i="13"/>
  <c r="AZ105" i="13"/>
  <c r="AZ104" i="13"/>
  <c r="AZ103" i="13"/>
  <c r="AZ102" i="13"/>
  <c r="AZ101" i="13"/>
  <c r="AZ98" i="13"/>
  <c r="AZ97" i="13"/>
  <c r="AZ96" i="13"/>
  <c r="AZ95" i="13"/>
  <c r="AZ94" i="13"/>
  <c r="AZ91" i="13"/>
  <c r="AZ90" i="13"/>
  <c r="AZ89" i="13"/>
  <c r="AZ88" i="13"/>
  <c r="AZ87" i="13"/>
  <c r="AZ77" i="13"/>
  <c r="AZ76" i="13"/>
  <c r="AZ75" i="13"/>
  <c r="AZ74" i="13"/>
  <c r="AZ73" i="13"/>
  <c r="AZ70" i="13"/>
  <c r="AZ69" i="13"/>
  <c r="AZ68" i="13"/>
  <c r="AZ67" i="13"/>
  <c r="AZ66" i="13"/>
  <c r="AZ63" i="13"/>
  <c r="AZ62" i="13"/>
  <c r="AZ61" i="13"/>
  <c r="AZ60" i="13"/>
  <c r="AZ59" i="13"/>
  <c r="AZ56" i="13"/>
  <c r="AZ55" i="13"/>
  <c r="AZ54" i="13"/>
  <c r="AZ53" i="13"/>
  <c r="AZ52" i="13"/>
  <c r="AZ49" i="13"/>
  <c r="AZ48" i="13"/>
  <c r="AZ47" i="13"/>
  <c r="AZ46" i="13"/>
  <c r="AZ45" i="13"/>
  <c r="AZ42" i="13"/>
  <c r="AZ41" i="13"/>
  <c r="AZ40" i="13"/>
  <c r="AZ39" i="13"/>
  <c r="AZ38" i="13"/>
  <c r="AZ35" i="13"/>
  <c r="AZ34" i="13"/>
  <c r="AZ33" i="13"/>
  <c r="AZ32" i="13"/>
  <c r="AZ31" i="13"/>
  <c r="AZ28" i="13"/>
  <c r="AZ27" i="13"/>
  <c r="AZ26" i="13"/>
  <c r="AZ25" i="13"/>
  <c r="AZ24" i="13"/>
  <c r="AZ21" i="13"/>
  <c r="AZ20" i="13"/>
  <c r="AZ19" i="13"/>
  <c r="AZ18" i="13"/>
  <c r="AZ17" i="13"/>
  <c r="AZ14" i="13"/>
  <c r="AZ13" i="13"/>
  <c r="AZ12" i="13"/>
  <c r="AZ11" i="13"/>
  <c r="AZ10" i="13"/>
  <c r="AZ154" i="15"/>
  <c r="AZ153" i="15"/>
  <c r="AZ152" i="15"/>
  <c r="AZ151" i="15"/>
  <c r="AZ150" i="15"/>
  <c r="AZ147" i="15"/>
  <c r="AZ146" i="15"/>
  <c r="AZ145" i="15"/>
  <c r="AZ144" i="15"/>
  <c r="AZ143" i="15"/>
  <c r="AZ133" i="15"/>
  <c r="AZ132" i="15"/>
  <c r="AZ131" i="15"/>
  <c r="AZ130" i="15"/>
  <c r="AZ129" i="15"/>
  <c r="AZ126" i="15"/>
  <c r="AZ125" i="15"/>
  <c r="AZ124" i="15"/>
  <c r="AZ123" i="15"/>
  <c r="AZ122" i="15"/>
  <c r="AZ112" i="15"/>
  <c r="AZ111" i="15"/>
  <c r="AZ110" i="15"/>
  <c r="AZ109" i="15"/>
  <c r="AZ108" i="15"/>
  <c r="AZ105" i="15"/>
  <c r="AZ104" i="15"/>
  <c r="AZ103" i="15"/>
  <c r="AZ102" i="15"/>
  <c r="AZ101" i="15"/>
  <c r="AZ91" i="15"/>
  <c r="AZ90" i="15"/>
  <c r="AZ89" i="15"/>
  <c r="AZ88" i="15"/>
  <c r="AZ87" i="15"/>
  <c r="AZ84" i="15"/>
  <c r="AZ83" i="15"/>
  <c r="AZ82" i="15"/>
  <c r="AZ81" i="15"/>
  <c r="AZ80" i="15"/>
  <c r="AZ77" i="15"/>
  <c r="AZ76" i="15"/>
  <c r="AZ75" i="15"/>
  <c r="AZ74" i="15"/>
  <c r="AZ73" i="15"/>
  <c r="AZ70" i="15"/>
  <c r="AZ69" i="15"/>
  <c r="AZ68" i="15"/>
  <c r="AZ67" i="15"/>
  <c r="AZ66" i="15"/>
  <c r="AZ63" i="15"/>
  <c r="AZ62" i="15"/>
  <c r="AZ61" i="15"/>
  <c r="AZ60" i="15"/>
  <c r="AZ59" i="15"/>
  <c r="AZ56" i="15"/>
  <c r="AZ55" i="15"/>
  <c r="AZ54" i="15"/>
  <c r="AZ53" i="15"/>
  <c r="AZ52" i="15"/>
  <c r="AZ49" i="15"/>
  <c r="AZ48" i="15"/>
  <c r="AZ47" i="15"/>
  <c r="AZ46" i="15"/>
  <c r="AZ45" i="15"/>
  <c r="AZ42" i="15"/>
  <c r="AZ41" i="15"/>
  <c r="AZ40" i="15"/>
  <c r="AZ39" i="15"/>
  <c r="AZ38" i="15"/>
  <c r="AZ35" i="15"/>
  <c r="AZ34" i="15"/>
  <c r="AZ33" i="15"/>
  <c r="AZ32" i="15"/>
  <c r="AZ31" i="15"/>
  <c r="AZ28" i="15"/>
  <c r="AZ27" i="15"/>
  <c r="AZ26" i="15"/>
  <c r="AZ25" i="15"/>
  <c r="AZ24" i="15"/>
  <c r="AZ21" i="15"/>
  <c r="AZ20" i="15"/>
  <c r="AZ19" i="15"/>
  <c r="AZ18" i="15"/>
  <c r="AZ17" i="15"/>
  <c r="AZ14" i="15"/>
  <c r="AZ13" i="15"/>
  <c r="AZ12" i="15"/>
  <c r="AZ11" i="15"/>
  <c r="AZ10" i="15"/>
  <c r="AZ154" i="14"/>
  <c r="AZ153" i="14"/>
  <c r="AZ152" i="14"/>
  <c r="AZ151" i="14"/>
  <c r="AZ150" i="14"/>
  <c r="AZ147" i="14"/>
  <c r="AZ146" i="14"/>
  <c r="AZ145" i="14"/>
  <c r="AZ144" i="14"/>
  <c r="AZ143" i="14"/>
  <c r="AZ133" i="14"/>
  <c r="AZ132" i="14"/>
  <c r="AZ131" i="14"/>
  <c r="AZ130" i="14"/>
  <c r="AZ129" i="14"/>
  <c r="AZ126" i="14"/>
  <c r="AZ125" i="14"/>
  <c r="AZ124" i="14"/>
  <c r="AZ123" i="14"/>
  <c r="AZ122" i="14"/>
  <c r="AZ112" i="14"/>
  <c r="AZ111" i="14"/>
  <c r="AZ110" i="14"/>
  <c r="AZ109" i="14"/>
  <c r="AZ108" i="14"/>
  <c r="AZ105" i="14"/>
  <c r="AZ104" i="14"/>
  <c r="AZ103" i="14"/>
  <c r="AZ102" i="14"/>
  <c r="AZ101" i="14"/>
  <c r="AZ91" i="14"/>
  <c r="AZ90" i="14"/>
  <c r="AZ89" i="14"/>
  <c r="AZ88" i="14"/>
  <c r="AZ87" i="14"/>
  <c r="AZ84" i="14"/>
  <c r="AZ83" i="14"/>
  <c r="AZ82" i="14"/>
  <c r="AZ81" i="14"/>
  <c r="AZ80" i="14"/>
  <c r="AZ77" i="14"/>
  <c r="AZ76" i="14"/>
  <c r="AZ75" i="14"/>
  <c r="AZ74" i="14"/>
  <c r="AZ73" i="14"/>
  <c r="AZ70" i="14"/>
  <c r="AZ69" i="14"/>
  <c r="AZ68" i="14"/>
  <c r="AZ67" i="14"/>
  <c r="AZ66" i="14"/>
  <c r="AZ63" i="14"/>
  <c r="AZ62" i="14"/>
  <c r="AZ61" i="14"/>
  <c r="AZ60" i="14"/>
  <c r="AZ59" i="14"/>
  <c r="AZ56" i="14"/>
  <c r="AZ55" i="14"/>
  <c r="AZ54" i="14"/>
  <c r="AZ53" i="14"/>
  <c r="AZ52" i="14"/>
  <c r="AZ49" i="14"/>
  <c r="AZ48" i="14"/>
  <c r="AZ47" i="14"/>
  <c r="AZ46" i="14"/>
  <c r="AZ45" i="14"/>
  <c r="AZ42" i="14"/>
  <c r="AZ41" i="14"/>
  <c r="AZ40" i="14"/>
  <c r="AZ39" i="14"/>
  <c r="AZ38" i="14"/>
  <c r="AZ35" i="14"/>
  <c r="AZ34" i="14"/>
  <c r="AZ33" i="14"/>
  <c r="AZ32" i="14"/>
  <c r="AZ31" i="14"/>
  <c r="AZ28" i="14"/>
  <c r="AZ27" i="14"/>
  <c r="AZ26" i="14"/>
  <c r="AZ25" i="14"/>
  <c r="AZ24" i="14"/>
  <c r="AZ21" i="14"/>
  <c r="AZ20" i="14"/>
  <c r="AZ19" i="14"/>
  <c r="AZ18" i="14"/>
  <c r="AZ17" i="14"/>
  <c r="AZ14" i="14"/>
  <c r="AZ13" i="14"/>
  <c r="AZ12" i="14"/>
  <c r="AZ11" i="14"/>
  <c r="AZ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L119" i="13" s="1"/>
  <c r="Q119" i="13"/>
  <c r="BK119" i="13" s="1"/>
  <c r="P119" i="13"/>
  <c r="BJ119" i="13" s="1"/>
  <c r="R118" i="13"/>
  <c r="BL118" i="13" s="1"/>
  <c r="Q118" i="13"/>
  <c r="BK118" i="13" s="1"/>
  <c r="P118" i="13"/>
  <c r="BJ118" i="13" s="1"/>
  <c r="R117" i="13"/>
  <c r="BL117" i="13" s="1"/>
  <c r="Q117" i="13"/>
  <c r="BK117" i="13" s="1"/>
  <c r="P117" i="13"/>
  <c r="BJ117" i="13" s="1"/>
  <c r="R116" i="13"/>
  <c r="BL116" i="13" s="1"/>
  <c r="Q116" i="13"/>
  <c r="BK116" i="13" s="1"/>
  <c r="P116" i="13"/>
  <c r="BJ116" i="13" s="1"/>
  <c r="R115" i="13"/>
  <c r="BL115" i="13" s="1"/>
  <c r="Q115" i="13"/>
  <c r="BK115" i="13" s="1"/>
  <c r="P115" i="13"/>
  <c r="BJ115" i="13" s="1"/>
  <c r="R113" i="13"/>
  <c r="R106" i="13"/>
  <c r="R99" i="13"/>
  <c r="R98" i="14"/>
  <c r="Q98" i="14"/>
  <c r="BK98" i="14" s="1"/>
  <c r="R97" i="14"/>
  <c r="Q97" i="14"/>
  <c r="BK97" i="14" s="1"/>
  <c r="R96" i="14"/>
  <c r="BL96" i="14" s="1"/>
  <c r="Q96" i="14"/>
  <c r="BK96" i="14" s="1"/>
  <c r="R95" i="14"/>
  <c r="BL95" i="14" s="1"/>
  <c r="Q95" i="14"/>
  <c r="BK95" i="14" s="1"/>
  <c r="R94" i="14"/>
  <c r="Q94" i="14"/>
  <c r="R98" i="15"/>
  <c r="R97" i="15"/>
  <c r="BL97" i="15" s="1"/>
  <c r="R96" i="15"/>
  <c r="BL96" i="15" s="1"/>
  <c r="R95" i="15"/>
  <c r="BL95" i="15" s="1"/>
  <c r="R94" i="15"/>
  <c r="R157" i="14" l="1"/>
  <c r="BL157" i="14" s="1"/>
  <c r="BL94" i="14"/>
  <c r="R161" i="14"/>
  <c r="BL161" i="14" s="1"/>
  <c r="BL98" i="14"/>
  <c r="BL120" i="13"/>
  <c r="R157" i="15"/>
  <c r="BL157" i="15" s="1"/>
  <c r="BL94" i="15"/>
  <c r="R161" i="15"/>
  <c r="BL161" i="15" s="1"/>
  <c r="BL98" i="15"/>
  <c r="R160" i="14"/>
  <c r="BL160" i="14" s="1"/>
  <c r="BL97" i="14"/>
  <c r="Q157" i="14"/>
  <c r="BK157" i="14" s="1"/>
  <c r="BK94" i="14"/>
  <c r="BK99" i="14" s="1"/>
  <c r="BK120" i="13"/>
  <c r="BJ120" i="13"/>
  <c r="R117" i="15"/>
  <c r="BL117" i="15" s="1"/>
  <c r="R159" i="15"/>
  <c r="BL159" i="15" s="1"/>
  <c r="R117" i="14"/>
  <c r="BL117" i="14" s="1"/>
  <c r="R159" i="14"/>
  <c r="BL159" i="14" s="1"/>
  <c r="R118" i="15"/>
  <c r="BL118" i="15" s="1"/>
  <c r="R160" i="15"/>
  <c r="BL160" i="15" s="1"/>
  <c r="Q118" i="14"/>
  <c r="BK118" i="14" s="1"/>
  <c r="Q160" i="14"/>
  <c r="BK160" i="14" s="1"/>
  <c r="Q119" i="14"/>
  <c r="BK119" i="14" s="1"/>
  <c r="Q161" i="14"/>
  <c r="BK161" i="14" s="1"/>
  <c r="R116" i="14"/>
  <c r="BL116" i="14" s="1"/>
  <c r="R158" i="14"/>
  <c r="BL158" i="14" s="1"/>
  <c r="Q116" i="14"/>
  <c r="BK116" i="14" s="1"/>
  <c r="Q158" i="14"/>
  <c r="BK158" i="14" s="1"/>
  <c r="R116" i="15"/>
  <c r="BL116" i="15" s="1"/>
  <c r="R158" i="15"/>
  <c r="BL158" i="15" s="1"/>
  <c r="Q117" i="14"/>
  <c r="BK117" i="14" s="1"/>
  <c r="Q159" i="14"/>
  <c r="BK159" i="14" s="1"/>
  <c r="Q99" i="14"/>
  <c r="R99" i="14"/>
  <c r="R162" i="14" s="1"/>
  <c r="BL162" i="14" s="1"/>
  <c r="R99" i="15"/>
  <c r="R162" i="15" s="1"/>
  <c r="BL162" i="15" s="1"/>
  <c r="AZ113" i="15"/>
  <c r="AZ36" i="13"/>
  <c r="AZ29" i="15"/>
  <c r="AZ85" i="15"/>
  <c r="AZ64" i="13"/>
  <c r="AZ57" i="15"/>
  <c r="AZ148" i="15"/>
  <c r="AZ22" i="11"/>
  <c r="AZ127" i="11"/>
  <c r="AZ99" i="11"/>
  <c r="AZ15" i="11"/>
  <c r="AZ43" i="11"/>
  <c r="AZ71" i="11"/>
  <c r="AZ50" i="11"/>
  <c r="AZ78" i="11"/>
  <c r="AZ106" i="11"/>
  <c r="AZ134" i="11"/>
  <c r="AZ29" i="11"/>
  <c r="AZ57" i="11"/>
  <c r="AZ113" i="11"/>
  <c r="AZ148" i="11"/>
  <c r="AZ36" i="11"/>
  <c r="AZ64" i="11"/>
  <c r="AZ92" i="11"/>
  <c r="AZ155" i="11"/>
  <c r="AZ92" i="13"/>
  <c r="AZ155" i="13"/>
  <c r="Q120" i="13"/>
  <c r="AZ15" i="13"/>
  <c r="AZ43" i="13"/>
  <c r="AZ99" i="13"/>
  <c r="AZ22" i="13"/>
  <c r="AZ50" i="13"/>
  <c r="AZ106" i="13"/>
  <c r="AZ134" i="13"/>
  <c r="P120" i="13"/>
  <c r="AZ71" i="13"/>
  <c r="AZ127" i="13"/>
  <c r="R120" i="13"/>
  <c r="AZ29" i="13"/>
  <c r="AZ57" i="13"/>
  <c r="AZ113" i="13"/>
  <c r="AZ148" i="13"/>
  <c r="AZ71" i="14"/>
  <c r="AZ22" i="14"/>
  <c r="AZ50" i="14"/>
  <c r="AZ127" i="14"/>
  <c r="R118" i="14"/>
  <c r="BL118" i="14" s="1"/>
  <c r="Q115" i="14"/>
  <c r="BK115" i="14" s="1"/>
  <c r="AZ29" i="14"/>
  <c r="AZ78" i="14"/>
  <c r="AZ106" i="14"/>
  <c r="AZ134" i="14"/>
  <c r="R115" i="14"/>
  <c r="BL115" i="14" s="1"/>
  <c r="R119" i="14"/>
  <c r="BL119" i="14" s="1"/>
  <c r="AZ36" i="14"/>
  <c r="AZ57" i="14"/>
  <c r="AZ85" i="14"/>
  <c r="AZ113" i="14"/>
  <c r="AZ148" i="14"/>
  <c r="AZ15" i="14"/>
  <c r="AZ43" i="14"/>
  <c r="AZ64" i="14"/>
  <c r="AZ92" i="14"/>
  <c r="AZ155" i="14"/>
  <c r="AZ36" i="15"/>
  <c r="AZ64" i="15"/>
  <c r="AZ92" i="15"/>
  <c r="AZ155" i="15"/>
  <c r="R119" i="15"/>
  <c r="BL119" i="15" s="1"/>
  <c r="AZ15" i="15"/>
  <c r="AZ43" i="15"/>
  <c r="AZ71" i="15"/>
  <c r="AZ127" i="15"/>
  <c r="R115" i="15"/>
  <c r="BL115" i="15" s="1"/>
  <c r="AZ22" i="15"/>
  <c r="AZ50" i="15"/>
  <c r="AZ78" i="15"/>
  <c r="AZ106" i="15"/>
  <c r="AZ134" i="15"/>
  <c r="AZ78" i="13"/>
  <c r="BL99" i="14" l="1"/>
  <c r="BL120" i="15"/>
  <c r="BL99" i="15"/>
  <c r="BL120" i="14"/>
  <c r="BK120" i="14"/>
  <c r="Q120" i="14"/>
  <c r="R120" i="15"/>
  <c r="R120" i="14"/>
  <c r="AW91" i="14"/>
  <c r="AW90" i="14"/>
  <c r="AW89" i="14"/>
  <c r="AW88" i="14"/>
  <c r="AW87" i="14"/>
  <c r="AX91" i="14"/>
  <c r="AX90" i="14"/>
  <c r="AX89" i="14"/>
  <c r="AX88" i="14"/>
  <c r="AX87" i="14"/>
  <c r="AX92" i="14" l="1"/>
  <c r="AW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K84" i="11" s="1"/>
  <c r="Q83" i="11"/>
  <c r="BK83" i="11" s="1"/>
  <c r="Q82" i="11"/>
  <c r="BK82" i="11" s="1"/>
  <c r="Q81" i="11"/>
  <c r="BK81" i="11" s="1"/>
  <c r="Q80" i="11"/>
  <c r="BK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K85" i="11" l="1"/>
  <c r="Q85" i="11"/>
  <c r="Q84" i="13"/>
  <c r="BK84" i="13" s="1"/>
  <c r="Q83" i="13"/>
  <c r="BK83" i="13" s="1"/>
  <c r="Q82" i="13"/>
  <c r="BK82" i="13" s="1"/>
  <c r="Q81" i="13"/>
  <c r="BK81" i="13" s="1"/>
  <c r="Q80" i="13"/>
  <c r="BK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I95" i="15" s="1"/>
  <c r="Q98" i="15"/>
  <c r="BK98" i="15" s="1"/>
  <c r="Q97" i="15"/>
  <c r="BK97" i="15" s="1"/>
  <c r="Q96" i="15"/>
  <c r="Q95" i="15"/>
  <c r="Q94" i="15"/>
  <c r="AY154" i="15"/>
  <c r="AY153" i="15"/>
  <c r="AY152" i="15"/>
  <c r="AY151" i="15"/>
  <c r="AY150" i="15"/>
  <c r="AY147" i="15"/>
  <c r="AY146" i="15"/>
  <c r="AY145" i="15"/>
  <c r="AY144" i="15"/>
  <c r="AY143" i="15"/>
  <c r="AY133" i="15"/>
  <c r="AY132" i="15"/>
  <c r="AY131" i="15"/>
  <c r="AY130" i="15"/>
  <c r="AY129" i="15"/>
  <c r="AY126" i="15"/>
  <c r="AY125" i="15"/>
  <c r="AY124" i="15"/>
  <c r="AY123" i="15"/>
  <c r="AY122" i="15"/>
  <c r="AY112" i="15"/>
  <c r="AY111" i="15"/>
  <c r="AY110" i="15"/>
  <c r="AY109" i="15"/>
  <c r="AY108" i="15"/>
  <c r="AY105" i="15"/>
  <c r="AY104" i="15"/>
  <c r="AY103" i="15"/>
  <c r="AY102" i="15"/>
  <c r="AY101" i="15"/>
  <c r="AY91" i="15"/>
  <c r="AY90" i="15"/>
  <c r="AY89" i="15"/>
  <c r="AY88" i="15"/>
  <c r="AY87" i="15"/>
  <c r="AY84" i="15"/>
  <c r="AY83" i="15"/>
  <c r="AY82" i="15"/>
  <c r="AY81" i="15"/>
  <c r="AY80" i="15"/>
  <c r="AY77" i="15"/>
  <c r="AY76" i="15"/>
  <c r="AY75" i="15"/>
  <c r="AY74" i="15"/>
  <c r="AY73" i="15"/>
  <c r="AY70" i="15"/>
  <c r="AY69" i="15"/>
  <c r="AY68" i="15"/>
  <c r="AY67" i="15"/>
  <c r="AY66" i="15"/>
  <c r="AY63" i="15"/>
  <c r="AY62" i="15"/>
  <c r="AY61" i="15"/>
  <c r="AY60" i="15"/>
  <c r="AY59" i="15"/>
  <c r="AY56" i="15"/>
  <c r="AY55" i="15"/>
  <c r="AY54" i="15"/>
  <c r="AY53" i="15"/>
  <c r="AY52" i="15"/>
  <c r="AY49" i="15"/>
  <c r="AY48" i="15"/>
  <c r="AY47" i="15"/>
  <c r="AY46" i="15"/>
  <c r="AY45" i="15"/>
  <c r="AY42" i="15"/>
  <c r="AY41" i="15"/>
  <c r="AY40" i="15"/>
  <c r="AY39" i="15"/>
  <c r="AY38" i="15"/>
  <c r="AY35" i="15"/>
  <c r="AY34" i="15"/>
  <c r="AY33" i="15"/>
  <c r="AY32" i="15"/>
  <c r="AY31" i="15"/>
  <c r="AY28" i="15"/>
  <c r="AY27" i="15"/>
  <c r="AY26" i="15"/>
  <c r="AY25" i="15"/>
  <c r="AY24" i="15"/>
  <c r="AY21" i="15"/>
  <c r="AY20" i="15"/>
  <c r="AY19" i="15"/>
  <c r="AY18" i="15"/>
  <c r="AY17" i="15"/>
  <c r="AY14" i="15"/>
  <c r="AY13" i="15"/>
  <c r="AY12" i="15"/>
  <c r="AY11" i="15"/>
  <c r="AY10" i="15"/>
  <c r="AY154" i="14"/>
  <c r="AY153" i="14"/>
  <c r="AY152" i="14"/>
  <c r="AY151" i="14"/>
  <c r="AY150" i="14"/>
  <c r="AY147" i="14"/>
  <c r="AY146" i="14"/>
  <c r="AY145" i="14"/>
  <c r="AY144" i="14"/>
  <c r="AY143" i="14"/>
  <c r="AY133" i="14"/>
  <c r="AY132" i="14"/>
  <c r="AY131" i="14"/>
  <c r="AY130" i="14"/>
  <c r="AY129" i="14"/>
  <c r="AY126" i="14"/>
  <c r="AY125" i="14"/>
  <c r="AY124" i="14"/>
  <c r="AY123" i="14"/>
  <c r="AY122" i="14"/>
  <c r="AY112" i="14"/>
  <c r="AY111" i="14"/>
  <c r="AY110" i="14"/>
  <c r="AY109" i="14"/>
  <c r="AY108" i="14"/>
  <c r="AY105" i="14"/>
  <c r="AY104" i="14"/>
  <c r="AY103" i="14"/>
  <c r="AY102" i="14"/>
  <c r="AY101" i="14"/>
  <c r="AY91" i="14"/>
  <c r="AY90" i="14"/>
  <c r="AY89" i="14"/>
  <c r="AY88" i="14"/>
  <c r="AY87" i="14"/>
  <c r="AY84" i="14"/>
  <c r="AY83" i="14"/>
  <c r="AY82" i="14"/>
  <c r="AY81" i="14"/>
  <c r="AY80" i="14"/>
  <c r="AY77" i="14"/>
  <c r="AY76" i="14"/>
  <c r="AY75" i="14"/>
  <c r="AY74" i="14"/>
  <c r="AY73" i="14"/>
  <c r="AY70" i="14"/>
  <c r="AY69" i="14"/>
  <c r="AY68" i="14"/>
  <c r="AY67" i="14"/>
  <c r="AY66" i="14"/>
  <c r="AY63" i="14"/>
  <c r="AY62" i="14"/>
  <c r="AY61" i="14"/>
  <c r="AY60" i="14"/>
  <c r="AY59" i="14"/>
  <c r="AY56" i="14"/>
  <c r="AY55" i="14"/>
  <c r="AY54" i="14"/>
  <c r="AY53" i="14"/>
  <c r="AY52" i="14"/>
  <c r="AY49" i="14"/>
  <c r="AY48" i="14"/>
  <c r="AY47" i="14"/>
  <c r="AY46" i="14"/>
  <c r="AY45" i="14"/>
  <c r="AY42" i="14"/>
  <c r="AY41" i="14"/>
  <c r="AY40" i="14"/>
  <c r="AY39" i="14"/>
  <c r="AY38" i="14"/>
  <c r="AY35" i="14"/>
  <c r="AY34" i="14"/>
  <c r="AY33" i="14"/>
  <c r="AY32" i="14"/>
  <c r="AY31" i="14"/>
  <c r="AY28" i="14"/>
  <c r="AY27" i="14"/>
  <c r="AY26" i="14"/>
  <c r="AY25" i="14"/>
  <c r="AY24" i="14"/>
  <c r="AY21" i="14"/>
  <c r="AY20" i="14"/>
  <c r="AY19" i="14"/>
  <c r="AY18" i="14"/>
  <c r="AY17" i="14"/>
  <c r="AY14" i="14"/>
  <c r="AY13" i="14"/>
  <c r="AY12" i="14"/>
  <c r="AY11" i="14"/>
  <c r="AY10" i="14"/>
  <c r="AY154" i="13"/>
  <c r="AY153" i="13"/>
  <c r="AY152" i="13"/>
  <c r="AY151" i="13"/>
  <c r="AY150" i="13"/>
  <c r="AY147" i="13"/>
  <c r="AY146" i="13"/>
  <c r="AY145" i="13"/>
  <c r="AY144" i="13"/>
  <c r="AY143" i="13"/>
  <c r="AY133" i="13"/>
  <c r="AY132" i="13"/>
  <c r="AY131" i="13"/>
  <c r="AY130" i="13"/>
  <c r="AY129" i="13"/>
  <c r="AY126" i="13"/>
  <c r="AY125" i="13"/>
  <c r="AY124" i="13"/>
  <c r="AY123" i="13"/>
  <c r="AY122" i="13"/>
  <c r="AY112" i="13"/>
  <c r="AY111" i="13"/>
  <c r="AY110" i="13"/>
  <c r="AY109" i="13"/>
  <c r="AY108" i="13"/>
  <c r="AY105" i="13"/>
  <c r="AY104" i="13"/>
  <c r="AY103" i="13"/>
  <c r="AY102" i="13"/>
  <c r="AY101" i="13"/>
  <c r="AY98" i="13"/>
  <c r="AY97" i="13"/>
  <c r="AY96" i="13"/>
  <c r="AY95" i="13"/>
  <c r="AY94" i="13"/>
  <c r="AY91" i="13"/>
  <c r="AY90" i="13"/>
  <c r="AY89" i="13"/>
  <c r="AY88" i="13"/>
  <c r="AY87" i="13"/>
  <c r="AY77" i="13"/>
  <c r="AY76" i="13"/>
  <c r="AY75" i="13"/>
  <c r="AY74" i="13"/>
  <c r="AY73" i="13"/>
  <c r="AY70" i="13"/>
  <c r="AY69" i="13"/>
  <c r="AY68" i="13"/>
  <c r="AY67" i="13"/>
  <c r="AY66" i="13"/>
  <c r="AY63" i="13"/>
  <c r="AY62" i="13"/>
  <c r="AY61" i="13"/>
  <c r="AY60" i="13"/>
  <c r="AY59" i="13"/>
  <c r="AY56" i="13"/>
  <c r="AY55" i="13"/>
  <c r="AY54" i="13"/>
  <c r="AY53" i="13"/>
  <c r="AY52" i="13"/>
  <c r="AY49" i="13"/>
  <c r="AY48" i="13"/>
  <c r="AY47" i="13"/>
  <c r="AY46" i="13"/>
  <c r="AY45" i="13"/>
  <c r="AY42" i="13"/>
  <c r="AY41" i="13"/>
  <c r="AY40" i="13"/>
  <c r="AY39" i="13"/>
  <c r="AY38" i="13"/>
  <c r="AY35" i="13"/>
  <c r="AY34" i="13"/>
  <c r="AY33" i="13"/>
  <c r="AY32" i="13"/>
  <c r="AY31" i="13"/>
  <c r="AY28" i="13"/>
  <c r="AY27" i="13"/>
  <c r="AY26" i="13"/>
  <c r="AY25" i="13"/>
  <c r="AY24" i="13"/>
  <c r="AY21" i="13"/>
  <c r="AY20" i="13"/>
  <c r="AY19" i="13"/>
  <c r="AY18" i="13"/>
  <c r="AY17" i="13"/>
  <c r="AY14" i="13"/>
  <c r="AY13" i="13"/>
  <c r="AY12" i="13"/>
  <c r="AY11" i="13"/>
  <c r="AY10" i="13"/>
  <c r="AY154" i="11"/>
  <c r="AY153" i="11"/>
  <c r="AY152" i="11"/>
  <c r="AY151" i="11"/>
  <c r="AY150" i="11"/>
  <c r="AY147" i="11"/>
  <c r="AY146" i="11"/>
  <c r="AY145" i="11"/>
  <c r="AY144" i="11"/>
  <c r="AY143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91" i="11"/>
  <c r="AY90" i="11"/>
  <c r="AY89" i="11"/>
  <c r="AY88" i="11"/>
  <c r="AY87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Q157" i="15" l="1"/>
  <c r="BK157" i="15" s="1"/>
  <c r="BK94" i="15"/>
  <c r="Q158" i="15"/>
  <c r="BK158" i="15" s="1"/>
  <c r="BK95" i="15"/>
  <c r="BK85" i="13"/>
  <c r="Q159" i="15"/>
  <c r="BK159" i="15" s="1"/>
  <c r="BK96" i="15"/>
  <c r="O158" i="15"/>
  <c r="BI158" i="15" s="1"/>
  <c r="R162" i="11"/>
  <c r="BL162" i="11" s="1"/>
  <c r="R162" i="13"/>
  <c r="BL162" i="13" s="1"/>
  <c r="Q118" i="15"/>
  <c r="BK118" i="15" s="1"/>
  <c r="Q160" i="15"/>
  <c r="BK160" i="15" s="1"/>
  <c r="Q119" i="15"/>
  <c r="BK119" i="15" s="1"/>
  <c r="Q161" i="15"/>
  <c r="BK161" i="15" s="1"/>
  <c r="AY43" i="13"/>
  <c r="Q99" i="15"/>
  <c r="AY134" i="11"/>
  <c r="AY148" i="15"/>
  <c r="AY78" i="11"/>
  <c r="AY36" i="15"/>
  <c r="AY15" i="11"/>
  <c r="AY36" i="11"/>
  <c r="AY64" i="15"/>
  <c r="AY15" i="13"/>
  <c r="AY71" i="13"/>
  <c r="AY148" i="13"/>
  <c r="AY22" i="11"/>
  <c r="AY29" i="11"/>
  <c r="AY50" i="11"/>
  <c r="AY57" i="11"/>
  <c r="AY113" i="11"/>
  <c r="AY148" i="11"/>
  <c r="AY43" i="11"/>
  <c r="AY64" i="11"/>
  <c r="AY71" i="11"/>
  <c r="AY127" i="11"/>
  <c r="AY155" i="11"/>
  <c r="AY29" i="13"/>
  <c r="AY57" i="13"/>
  <c r="AY36" i="13"/>
  <c r="AY64" i="13"/>
  <c r="AY92" i="13"/>
  <c r="AY155" i="13"/>
  <c r="AY127" i="13"/>
  <c r="AY22" i="13"/>
  <c r="AY50" i="13"/>
  <c r="Q85" i="13"/>
  <c r="AY15" i="14"/>
  <c r="AY43" i="14"/>
  <c r="AY71" i="14"/>
  <c r="AY22" i="14"/>
  <c r="AY50" i="14"/>
  <c r="AY29" i="14"/>
  <c r="AY57" i="14"/>
  <c r="AY148" i="14"/>
  <c r="AY36" i="14"/>
  <c r="AY64" i="14"/>
  <c r="AY92" i="14"/>
  <c r="AY155" i="14"/>
  <c r="Q117" i="15"/>
  <c r="BK117" i="15" s="1"/>
  <c r="AY15" i="15"/>
  <c r="AY43" i="15"/>
  <c r="AY71" i="15"/>
  <c r="AY155" i="15"/>
  <c r="AY22" i="15"/>
  <c r="AY50" i="15"/>
  <c r="AY78" i="15"/>
  <c r="AY127" i="15"/>
  <c r="Q115" i="15"/>
  <c r="BK115" i="15" s="1"/>
  <c r="AY29" i="15"/>
  <c r="AY57" i="15"/>
  <c r="AY106" i="15"/>
  <c r="AY134" i="15"/>
  <c r="Q116" i="15"/>
  <c r="BK116" i="15" s="1"/>
  <c r="AY92" i="11"/>
  <c r="AY78" i="13"/>
  <c r="AY113" i="15"/>
  <c r="AY92" i="15"/>
  <c r="AY85" i="15"/>
  <c r="AY134" i="14"/>
  <c r="AY127" i="14"/>
  <c r="AY113" i="14"/>
  <c r="AY106" i="14"/>
  <c r="AY85" i="14"/>
  <c r="AY78" i="14"/>
  <c r="AY106" i="11"/>
  <c r="AY99" i="11"/>
  <c r="AY134" i="13"/>
  <c r="AY113" i="13"/>
  <c r="AY106" i="13"/>
  <c r="AY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K120" i="15" l="1"/>
  <c r="BK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AX154" i="15"/>
  <c r="AW154" i="15"/>
  <c r="AX153" i="15"/>
  <c r="AW153" i="15"/>
  <c r="AX152" i="15"/>
  <c r="AW152" i="15"/>
  <c r="AX151" i="15"/>
  <c r="AW151" i="15"/>
  <c r="AX150" i="15"/>
  <c r="AW150" i="15"/>
  <c r="BA161" i="13"/>
  <c r="AZ161" i="13"/>
  <c r="AY161" i="13"/>
  <c r="BA160" i="13"/>
  <c r="AZ160" i="13"/>
  <c r="AY160" i="13"/>
  <c r="BA159" i="13"/>
  <c r="AZ159" i="13"/>
  <c r="AY159" i="13"/>
  <c r="BA158" i="13"/>
  <c r="AZ158" i="13"/>
  <c r="AY158" i="13"/>
  <c r="BA157" i="13"/>
  <c r="AZ157" i="13"/>
  <c r="AY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AX154" i="13"/>
  <c r="AW154" i="13"/>
  <c r="AX153" i="13"/>
  <c r="AW153" i="13"/>
  <c r="AX152" i="13"/>
  <c r="AW152" i="13"/>
  <c r="AX151" i="13"/>
  <c r="AW151" i="13"/>
  <c r="AX150" i="13"/>
  <c r="AW150" i="13"/>
  <c r="BA161" i="11"/>
  <c r="AZ161" i="11"/>
  <c r="AY161" i="11"/>
  <c r="BA160" i="11"/>
  <c r="AZ160" i="11"/>
  <c r="AY160" i="11"/>
  <c r="BA159" i="11"/>
  <c r="AZ159" i="11"/>
  <c r="AY159" i="11"/>
  <c r="BA158" i="11"/>
  <c r="AZ158" i="11"/>
  <c r="AY158" i="11"/>
  <c r="BA157" i="11"/>
  <c r="AZ157" i="11"/>
  <c r="AY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AX154" i="11"/>
  <c r="AW154" i="11"/>
  <c r="AX153" i="11"/>
  <c r="AW153" i="11"/>
  <c r="AX152" i="11"/>
  <c r="AW152" i="11"/>
  <c r="AX151" i="11"/>
  <c r="AW151" i="11"/>
  <c r="AX150" i="11"/>
  <c r="AW150" i="11"/>
  <c r="AX160" i="13" l="1"/>
  <c r="AX155" i="15"/>
  <c r="AX158" i="11"/>
  <c r="AX159" i="11"/>
  <c r="AX155" i="11"/>
  <c r="AX157" i="11"/>
  <c r="AX160" i="11"/>
  <c r="AW155" i="11"/>
  <c r="AX161" i="11"/>
  <c r="AX158" i="13"/>
  <c r="AX161" i="13"/>
  <c r="AX159" i="13"/>
  <c r="AX157" i="13"/>
  <c r="AW155" i="13"/>
  <c r="AX155" i="13"/>
  <c r="AW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AX154" i="14"/>
  <c r="AW154" i="14"/>
  <c r="AX153" i="14"/>
  <c r="AW153" i="14"/>
  <c r="AX152" i="14"/>
  <c r="AW152" i="14"/>
  <c r="AX151" i="14"/>
  <c r="AW151" i="14"/>
  <c r="AX150" i="14"/>
  <c r="AW150" i="14"/>
  <c r="AX155" i="14" l="1"/>
  <c r="AW155" i="14"/>
  <c r="P78" i="13" l="1"/>
  <c r="P84" i="11"/>
  <c r="BJ84" i="11" s="1"/>
  <c r="P83" i="11"/>
  <c r="BJ83" i="11" s="1"/>
  <c r="P82" i="11"/>
  <c r="BJ82" i="11" s="1"/>
  <c r="P81" i="11"/>
  <c r="BJ81" i="11" s="1"/>
  <c r="P80" i="11"/>
  <c r="BJ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J85" i="11" l="1"/>
  <c r="P85" i="11"/>
  <c r="P84" i="13"/>
  <c r="BJ84" i="13" s="1"/>
  <c r="P83" i="13"/>
  <c r="BJ83" i="13" s="1"/>
  <c r="P82" i="13"/>
  <c r="BJ82" i="13" s="1"/>
  <c r="P81" i="13"/>
  <c r="BJ81" i="13" s="1"/>
  <c r="P80" i="13"/>
  <c r="BJ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J85" i="13" l="1"/>
  <c r="P85" i="13"/>
  <c r="AX147" i="13"/>
  <c r="AX146" i="13"/>
  <c r="AX145" i="13"/>
  <c r="AX144" i="13"/>
  <c r="AX143" i="13"/>
  <c r="AX133" i="13"/>
  <c r="AX132" i="13"/>
  <c r="AX131" i="13"/>
  <c r="AX130" i="13"/>
  <c r="AX129" i="13"/>
  <c r="AX126" i="13"/>
  <c r="AX125" i="13"/>
  <c r="AX124" i="13"/>
  <c r="AX123" i="13"/>
  <c r="AX122" i="13"/>
  <c r="AX112" i="13"/>
  <c r="AX111" i="13"/>
  <c r="AX110" i="13"/>
  <c r="AX109" i="13"/>
  <c r="AX108" i="13"/>
  <c r="AX105" i="13"/>
  <c r="AX104" i="13"/>
  <c r="AX103" i="13"/>
  <c r="AX102" i="13"/>
  <c r="AX101" i="13"/>
  <c r="AX98" i="13"/>
  <c r="AX97" i="13"/>
  <c r="AX96" i="13"/>
  <c r="AX95" i="13"/>
  <c r="AX94" i="13"/>
  <c r="AX91" i="13"/>
  <c r="AX90" i="13"/>
  <c r="AX89" i="13"/>
  <c r="AX88" i="13"/>
  <c r="AX87" i="13"/>
  <c r="AX77" i="13"/>
  <c r="AX76" i="13"/>
  <c r="AX75" i="13"/>
  <c r="AX74" i="13"/>
  <c r="AX73" i="13"/>
  <c r="AX70" i="13"/>
  <c r="AX69" i="13"/>
  <c r="AX68" i="13"/>
  <c r="AX67" i="13"/>
  <c r="AX66" i="13"/>
  <c r="AX63" i="13"/>
  <c r="AX62" i="13"/>
  <c r="AX61" i="13"/>
  <c r="AX60" i="13"/>
  <c r="AX59" i="13"/>
  <c r="AX56" i="13"/>
  <c r="AX55" i="13"/>
  <c r="AX54" i="13"/>
  <c r="AX53" i="13"/>
  <c r="AX52" i="13"/>
  <c r="AX49" i="13"/>
  <c r="AX48" i="13"/>
  <c r="AX47" i="13"/>
  <c r="AX46" i="13"/>
  <c r="AX45" i="13"/>
  <c r="AX42" i="13"/>
  <c r="AX41" i="13"/>
  <c r="AX40" i="13"/>
  <c r="AX39" i="13"/>
  <c r="AX38" i="13"/>
  <c r="AX35" i="13"/>
  <c r="AX34" i="13"/>
  <c r="AX33" i="13"/>
  <c r="AX32" i="13"/>
  <c r="AX31" i="13"/>
  <c r="AX28" i="13"/>
  <c r="AX27" i="13"/>
  <c r="AX26" i="13"/>
  <c r="AX25" i="13"/>
  <c r="AX24" i="13"/>
  <c r="AX21" i="13"/>
  <c r="AX20" i="13"/>
  <c r="AX19" i="13"/>
  <c r="AX18" i="13"/>
  <c r="AX17" i="13"/>
  <c r="AX14" i="13"/>
  <c r="AX13" i="13"/>
  <c r="AX12" i="13"/>
  <c r="AX11" i="13"/>
  <c r="AX10" i="13"/>
  <c r="AX147" i="11"/>
  <c r="AX146" i="11"/>
  <c r="AX145" i="11"/>
  <c r="AX144" i="11"/>
  <c r="AX143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91" i="11"/>
  <c r="AX90" i="11"/>
  <c r="AX89" i="11"/>
  <c r="AX88" i="11"/>
  <c r="AX87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X91" i="15"/>
  <c r="AW91" i="15"/>
  <c r="AX90" i="15"/>
  <c r="AW90" i="15"/>
  <c r="AX89" i="15"/>
  <c r="AW89" i="15"/>
  <c r="AX88" i="15"/>
  <c r="AW88" i="15"/>
  <c r="AX87" i="15"/>
  <c r="AW87" i="15"/>
  <c r="AX147" i="15"/>
  <c r="AX146" i="15"/>
  <c r="AX145" i="15"/>
  <c r="AX144" i="15"/>
  <c r="AX143" i="15"/>
  <c r="AX133" i="15"/>
  <c r="AX132" i="15"/>
  <c r="AX131" i="15"/>
  <c r="AX130" i="15"/>
  <c r="AX129" i="15"/>
  <c r="AX126" i="15"/>
  <c r="AX125" i="15"/>
  <c r="AX124" i="15"/>
  <c r="AX123" i="15"/>
  <c r="AX122" i="15"/>
  <c r="AX112" i="15"/>
  <c r="AX111" i="15"/>
  <c r="AX110" i="15"/>
  <c r="AX109" i="15"/>
  <c r="AX108" i="15"/>
  <c r="AX105" i="15"/>
  <c r="AX104" i="15"/>
  <c r="AX103" i="15"/>
  <c r="AX102" i="15"/>
  <c r="AX101" i="15"/>
  <c r="AX84" i="15"/>
  <c r="AX83" i="15"/>
  <c r="AX82" i="15"/>
  <c r="AX81" i="15"/>
  <c r="AX80" i="15"/>
  <c r="AX77" i="15"/>
  <c r="AX76" i="15"/>
  <c r="AX75" i="15"/>
  <c r="AX74" i="15"/>
  <c r="AX73" i="15"/>
  <c r="AX70" i="15"/>
  <c r="AX69" i="15"/>
  <c r="AX68" i="15"/>
  <c r="AX67" i="15"/>
  <c r="AX66" i="15"/>
  <c r="AX63" i="15"/>
  <c r="AX62" i="15"/>
  <c r="AX61" i="15"/>
  <c r="AX60" i="15"/>
  <c r="AX59" i="15"/>
  <c r="AX56" i="15"/>
  <c r="AX55" i="15"/>
  <c r="AX54" i="15"/>
  <c r="AX53" i="15"/>
  <c r="AX52" i="15"/>
  <c r="AX49" i="15"/>
  <c r="AX48" i="15"/>
  <c r="AX47" i="15"/>
  <c r="AX46" i="15"/>
  <c r="AX45" i="15"/>
  <c r="AX42" i="15"/>
  <c r="AX41" i="15"/>
  <c r="AX40" i="15"/>
  <c r="AX39" i="15"/>
  <c r="AX38" i="15"/>
  <c r="AX35" i="15"/>
  <c r="AX34" i="15"/>
  <c r="AX33" i="15"/>
  <c r="AX32" i="15"/>
  <c r="AX31" i="15"/>
  <c r="AX28" i="15"/>
  <c r="AX27" i="15"/>
  <c r="AX26" i="15"/>
  <c r="AX25" i="15"/>
  <c r="AX24" i="15"/>
  <c r="AX21" i="15"/>
  <c r="AX20" i="15"/>
  <c r="AX19" i="15"/>
  <c r="AX18" i="15"/>
  <c r="AX17" i="15"/>
  <c r="AX14" i="15"/>
  <c r="AX13" i="15"/>
  <c r="AX12" i="15"/>
  <c r="AX11" i="15"/>
  <c r="AX10" i="15"/>
  <c r="AX147" i="14"/>
  <c r="AX146" i="14"/>
  <c r="AX145" i="14"/>
  <c r="AX144" i="14"/>
  <c r="AX143" i="14"/>
  <c r="AX133" i="14"/>
  <c r="AX132" i="14"/>
  <c r="AX131" i="14"/>
  <c r="AX130" i="14"/>
  <c r="AX129" i="14"/>
  <c r="AX126" i="14"/>
  <c r="AX125" i="14"/>
  <c r="AX124" i="14"/>
  <c r="AX123" i="14"/>
  <c r="AX122" i="14"/>
  <c r="AX112" i="14"/>
  <c r="AX111" i="14"/>
  <c r="AX110" i="14"/>
  <c r="AX109" i="14"/>
  <c r="AX108" i="14"/>
  <c r="AX105" i="14"/>
  <c r="AX104" i="14"/>
  <c r="AX103" i="14"/>
  <c r="AX102" i="14"/>
  <c r="AX101" i="14"/>
  <c r="AX84" i="14"/>
  <c r="AX83" i="14"/>
  <c r="AX82" i="14"/>
  <c r="AX81" i="14"/>
  <c r="AX80" i="14"/>
  <c r="AX77" i="14"/>
  <c r="AX76" i="14"/>
  <c r="AX75" i="14"/>
  <c r="AX74" i="14"/>
  <c r="AX73" i="14"/>
  <c r="AX70" i="14"/>
  <c r="AX69" i="14"/>
  <c r="AX68" i="14"/>
  <c r="AX67" i="14"/>
  <c r="AX66" i="14"/>
  <c r="AX63" i="14"/>
  <c r="AX62" i="14"/>
  <c r="AX61" i="14"/>
  <c r="AX60" i="14"/>
  <c r="AX59" i="14"/>
  <c r="AX56" i="14"/>
  <c r="AX55" i="14"/>
  <c r="AX54" i="14"/>
  <c r="AX53" i="14"/>
  <c r="AX52" i="14"/>
  <c r="AX49" i="14"/>
  <c r="AX48" i="14"/>
  <c r="AX47" i="14"/>
  <c r="AX46" i="14"/>
  <c r="AX45" i="14"/>
  <c r="AX42" i="14"/>
  <c r="AX41" i="14"/>
  <c r="AX40" i="14"/>
  <c r="AX39" i="14"/>
  <c r="AX38" i="14"/>
  <c r="AX35" i="14"/>
  <c r="AX34" i="14"/>
  <c r="AX33" i="14"/>
  <c r="AX32" i="14"/>
  <c r="AX31" i="14"/>
  <c r="AX28" i="14"/>
  <c r="AX27" i="14"/>
  <c r="AX26" i="14"/>
  <c r="AX25" i="14"/>
  <c r="AX24" i="14"/>
  <c r="AX21" i="14"/>
  <c r="AX20" i="14"/>
  <c r="AX19" i="14"/>
  <c r="AX18" i="14"/>
  <c r="AX17" i="14"/>
  <c r="AX14" i="14"/>
  <c r="AX13" i="14"/>
  <c r="AX12" i="14"/>
  <c r="AX11" i="14"/>
  <c r="AX10" i="14"/>
  <c r="P98" i="14"/>
  <c r="BJ98" i="14" s="1"/>
  <c r="O98" i="14"/>
  <c r="BI98" i="14" s="1"/>
  <c r="N98" i="14"/>
  <c r="BH98" i="14" s="1"/>
  <c r="M98" i="14"/>
  <c r="BG98" i="14" s="1"/>
  <c r="L98" i="14"/>
  <c r="BF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J97" i="14" s="1"/>
  <c r="O97" i="14"/>
  <c r="BI97" i="14" s="1"/>
  <c r="N97" i="14"/>
  <c r="BH97" i="14" s="1"/>
  <c r="M97" i="14"/>
  <c r="BG97" i="14" s="1"/>
  <c r="L97" i="14"/>
  <c r="BF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J96" i="14" s="1"/>
  <c r="O96" i="14"/>
  <c r="BI96" i="14" s="1"/>
  <c r="N96" i="14"/>
  <c r="BH96" i="14" s="1"/>
  <c r="M96" i="14"/>
  <c r="BG96" i="14" s="1"/>
  <c r="L96" i="14"/>
  <c r="BF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J95" i="14" s="1"/>
  <c r="O95" i="14"/>
  <c r="BI95" i="14" s="1"/>
  <c r="N95" i="14"/>
  <c r="BH95" i="14" s="1"/>
  <c r="M95" i="14"/>
  <c r="BG95" i="14" s="1"/>
  <c r="L95" i="14"/>
  <c r="BF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J94" i="14" s="1"/>
  <c r="O94" i="14"/>
  <c r="BI94" i="14" s="1"/>
  <c r="N94" i="14"/>
  <c r="BH94" i="14" s="1"/>
  <c r="M94" i="14"/>
  <c r="BG94" i="14" s="1"/>
  <c r="L94" i="14"/>
  <c r="BF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J98" i="15" s="1"/>
  <c r="O98" i="15"/>
  <c r="BI98" i="15" s="1"/>
  <c r="N98" i="15"/>
  <c r="BH98" i="15" s="1"/>
  <c r="M98" i="15"/>
  <c r="BG98" i="15" s="1"/>
  <c r="L98" i="15"/>
  <c r="BF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J97" i="15" s="1"/>
  <c r="O97" i="15"/>
  <c r="BI97" i="15" s="1"/>
  <c r="N97" i="15"/>
  <c r="BH97" i="15" s="1"/>
  <c r="M97" i="15"/>
  <c r="BG97" i="15" s="1"/>
  <c r="L97" i="15"/>
  <c r="BF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J96" i="15" s="1"/>
  <c r="O96" i="15"/>
  <c r="BI96" i="15" s="1"/>
  <c r="N96" i="15"/>
  <c r="BH96" i="15" s="1"/>
  <c r="M96" i="15"/>
  <c r="BG96" i="15" s="1"/>
  <c r="L96" i="15"/>
  <c r="BF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J95" i="15" s="1"/>
  <c r="N95" i="15"/>
  <c r="BH95" i="15" s="1"/>
  <c r="M95" i="15"/>
  <c r="BG95" i="15" s="1"/>
  <c r="L95" i="15"/>
  <c r="BF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J94" i="15" s="1"/>
  <c r="O94" i="15"/>
  <c r="BI94" i="15" s="1"/>
  <c r="N94" i="15"/>
  <c r="BH94" i="15" s="1"/>
  <c r="M94" i="15"/>
  <c r="BG94" i="15" s="1"/>
  <c r="L94" i="15"/>
  <c r="BF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J99" i="14" l="1"/>
  <c r="BI99" i="14"/>
  <c r="BI99" i="15"/>
  <c r="BF99" i="14"/>
  <c r="BH99" i="14"/>
  <c r="H161" i="14"/>
  <c r="BB161" i="14" s="1"/>
  <c r="BB98" i="14"/>
  <c r="K157" i="15"/>
  <c r="BE157" i="15" s="1"/>
  <c r="BE94" i="15"/>
  <c r="J160" i="15"/>
  <c r="BD160" i="15" s="1"/>
  <c r="BD97" i="15"/>
  <c r="BG99" i="15"/>
  <c r="J159" i="15"/>
  <c r="BD159" i="15" s="1"/>
  <c r="BD96" i="15"/>
  <c r="I157" i="14"/>
  <c r="BC157" i="14" s="1"/>
  <c r="BC94" i="14"/>
  <c r="K158" i="14"/>
  <c r="BE158" i="14" s="1"/>
  <c r="BE95" i="14"/>
  <c r="I161" i="14"/>
  <c r="BC161" i="14" s="1"/>
  <c r="BC98" i="14"/>
  <c r="BH99" i="15"/>
  <c r="H158" i="15"/>
  <c r="BB158" i="15" s="1"/>
  <c r="BB95" i="15"/>
  <c r="K159" i="15"/>
  <c r="BE159" i="15" s="1"/>
  <c r="BE96" i="15"/>
  <c r="J157" i="14"/>
  <c r="BD157" i="14" s="1"/>
  <c r="BD94" i="14"/>
  <c r="H160" i="14"/>
  <c r="BB160" i="14" s="1"/>
  <c r="BB97" i="14"/>
  <c r="J161" i="14"/>
  <c r="BD161" i="14" s="1"/>
  <c r="BD98" i="14"/>
  <c r="H159" i="15"/>
  <c r="BB159" i="15" s="1"/>
  <c r="BB96" i="15"/>
  <c r="I158" i="14"/>
  <c r="BC158" i="14" s="1"/>
  <c r="BC95" i="14"/>
  <c r="BF99" i="15"/>
  <c r="K160" i="15"/>
  <c r="BE160" i="15" s="1"/>
  <c r="BE97" i="15"/>
  <c r="J158" i="14"/>
  <c r="BD158" i="14" s="1"/>
  <c r="BD95" i="14"/>
  <c r="I158" i="15"/>
  <c r="BC158" i="15" s="1"/>
  <c r="BC95" i="15"/>
  <c r="H161" i="15"/>
  <c r="BB161" i="15" s="1"/>
  <c r="BB98" i="15"/>
  <c r="K157" i="14"/>
  <c r="BE157" i="14" s="1"/>
  <c r="BE94" i="14"/>
  <c r="I160" i="14"/>
  <c r="BC160" i="14" s="1"/>
  <c r="BC97" i="14"/>
  <c r="K161" i="14"/>
  <c r="BE161" i="14" s="1"/>
  <c r="BE98" i="14"/>
  <c r="H157" i="15"/>
  <c r="BB157" i="15" s="1"/>
  <c r="BB94" i="15"/>
  <c r="I161" i="15"/>
  <c r="BC161" i="15" s="1"/>
  <c r="BC98" i="15"/>
  <c r="H159" i="14"/>
  <c r="BB159" i="14" s="1"/>
  <c r="BB96" i="14"/>
  <c r="J160" i="14"/>
  <c r="BD160" i="14" s="1"/>
  <c r="BD97" i="14"/>
  <c r="K159" i="14"/>
  <c r="BE159" i="14" s="1"/>
  <c r="BE96" i="14"/>
  <c r="BJ99" i="15"/>
  <c r="J158" i="15"/>
  <c r="BD158" i="15" s="1"/>
  <c r="BD95" i="15"/>
  <c r="I157" i="15"/>
  <c r="BC157" i="15" s="1"/>
  <c r="BC94" i="15"/>
  <c r="K158" i="15"/>
  <c r="BE158" i="15" s="1"/>
  <c r="BE95" i="15"/>
  <c r="H160" i="15"/>
  <c r="BB160" i="15" s="1"/>
  <c r="BB97" i="15"/>
  <c r="J161" i="15"/>
  <c r="BD161" i="15" s="1"/>
  <c r="BD98" i="15"/>
  <c r="BG99" i="14"/>
  <c r="I159" i="14"/>
  <c r="BC159" i="14" s="1"/>
  <c r="BC96" i="14"/>
  <c r="K160" i="14"/>
  <c r="BE160" i="14" s="1"/>
  <c r="BE97" i="14"/>
  <c r="I159" i="15"/>
  <c r="BC159" i="15" s="1"/>
  <c r="BC96" i="15"/>
  <c r="H157" i="14"/>
  <c r="BB157" i="14" s="1"/>
  <c r="BB94" i="14"/>
  <c r="J157" i="15"/>
  <c r="BD157" i="15" s="1"/>
  <c r="BD94" i="15"/>
  <c r="I160" i="15"/>
  <c r="BC160" i="15" s="1"/>
  <c r="BC97" i="15"/>
  <c r="K161" i="15"/>
  <c r="BE161" i="15" s="1"/>
  <c r="BE98" i="15"/>
  <c r="H158" i="14"/>
  <c r="BB158" i="14" s="1"/>
  <c r="BB95" i="14"/>
  <c r="J159" i="14"/>
  <c r="BD159" i="14" s="1"/>
  <c r="BD96" i="14"/>
  <c r="P157" i="14"/>
  <c r="BJ157" i="14" s="1"/>
  <c r="P161" i="14"/>
  <c r="BJ161" i="14" s="1"/>
  <c r="P158" i="15"/>
  <c r="BJ158" i="15" s="1"/>
  <c r="P158" i="14"/>
  <c r="BJ158" i="14" s="1"/>
  <c r="P160" i="14"/>
  <c r="BJ160" i="14" s="1"/>
  <c r="P161" i="15"/>
  <c r="BJ161" i="15" s="1"/>
  <c r="P159" i="15"/>
  <c r="BJ159" i="15" s="1"/>
  <c r="P157" i="15"/>
  <c r="BJ157" i="15" s="1"/>
  <c r="P159" i="14"/>
  <c r="BJ159" i="14" s="1"/>
  <c r="P160" i="15"/>
  <c r="BJ160" i="15" s="1"/>
  <c r="O160" i="14"/>
  <c r="BI160" i="14" s="1"/>
  <c r="O161" i="15"/>
  <c r="BI161" i="15" s="1"/>
  <c r="O159" i="15"/>
  <c r="BI159" i="15" s="1"/>
  <c r="O157" i="14"/>
  <c r="BI157" i="14" s="1"/>
  <c r="O161" i="14"/>
  <c r="BI161" i="14" s="1"/>
  <c r="O157" i="15"/>
  <c r="BI157" i="15" s="1"/>
  <c r="O159" i="14"/>
  <c r="BI159" i="14" s="1"/>
  <c r="O160" i="15"/>
  <c r="BI160" i="15" s="1"/>
  <c r="O158" i="14"/>
  <c r="BI158" i="14" s="1"/>
  <c r="N157" i="14"/>
  <c r="BH157" i="14" s="1"/>
  <c r="N158" i="15"/>
  <c r="BH158" i="15" s="1"/>
  <c r="N160" i="14"/>
  <c r="BH160" i="14" s="1"/>
  <c r="N159" i="14"/>
  <c r="BH159" i="14" s="1"/>
  <c r="N161" i="15"/>
  <c r="BH161" i="15" s="1"/>
  <c r="N157" i="15"/>
  <c r="BH157" i="15" s="1"/>
  <c r="N160" i="15"/>
  <c r="BH160" i="15" s="1"/>
  <c r="N158" i="14"/>
  <c r="BH158" i="14" s="1"/>
  <c r="N161" i="14"/>
  <c r="BH161" i="14" s="1"/>
  <c r="N159" i="15"/>
  <c r="BH159" i="15" s="1"/>
  <c r="L158" i="15"/>
  <c r="BF158" i="15" s="1"/>
  <c r="L160" i="14"/>
  <c r="BF160" i="14" s="1"/>
  <c r="M158" i="15"/>
  <c r="BG158" i="15" s="1"/>
  <c r="L161" i="15"/>
  <c r="BF161" i="15" s="1"/>
  <c r="M160" i="14"/>
  <c r="BG160" i="14" s="1"/>
  <c r="M161" i="15"/>
  <c r="BG161" i="15" s="1"/>
  <c r="L159" i="14"/>
  <c r="BF159" i="14" s="1"/>
  <c r="M157" i="15"/>
  <c r="BG157" i="15" s="1"/>
  <c r="L160" i="15"/>
  <c r="BF160" i="15" s="1"/>
  <c r="M159" i="14"/>
  <c r="BG159" i="14" s="1"/>
  <c r="M160" i="15"/>
  <c r="BG160" i="15" s="1"/>
  <c r="L158" i="14"/>
  <c r="BF158" i="14" s="1"/>
  <c r="L159" i="15"/>
  <c r="BF159" i="15" s="1"/>
  <c r="M158" i="14"/>
  <c r="BG158" i="14" s="1"/>
  <c r="M159" i="15"/>
  <c r="BG159" i="15" s="1"/>
  <c r="L157" i="14"/>
  <c r="BF157" i="14" s="1"/>
  <c r="L161" i="14"/>
  <c r="BF161" i="14" s="1"/>
  <c r="M157" i="14"/>
  <c r="BG157" i="14" s="1"/>
  <c r="M161" i="14"/>
  <c r="BG161" i="14" s="1"/>
  <c r="L157" i="15"/>
  <c r="BF157" i="15" s="1"/>
  <c r="P116" i="14"/>
  <c r="BJ116" i="14" s="1"/>
  <c r="P119" i="14"/>
  <c r="BJ119" i="14" s="1"/>
  <c r="AX22" i="15"/>
  <c r="AX78" i="15"/>
  <c r="AX92" i="15"/>
  <c r="AX50" i="15"/>
  <c r="AX113" i="11"/>
  <c r="P118" i="14"/>
  <c r="BJ118" i="14" s="1"/>
  <c r="AX15" i="11"/>
  <c r="AX43" i="11"/>
  <c r="AX71" i="11"/>
  <c r="AX29" i="11"/>
  <c r="AX57" i="11"/>
  <c r="AX64" i="11"/>
  <c r="AX99" i="11"/>
  <c r="AX127" i="11"/>
  <c r="AX22" i="11"/>
  <c r="AX50" i="11"/>
  <c r="AX134" i="11"/>
  <c r="AX36" i="11"/>
  <c r="AX92" i="11"/>
  <c r="AX134" i="13"/>
  <c r="AX15" i="13"/>
  <c r="AX29" i="13"/>
  <c r="AX36" i="13"/>
  <c r="AX57" i="13"/>
  <c r="AX92" i="13"/>
  <c r="AX113" i="13"/>
  <c r="AX94" i="14"/>
  <c r="AX97" i="14"/>
  <c r="AY95" i="14"/>
  <c r="AY158" i="14"/>
  <c r="AY97" i="14"/>
  <c r="AY160" i="14"/>
  <c r="AZ95" i="14"/>
  <c r="AZ158" i="14"/>
  <c r="AX29" i="14"/>
  <c r="AX57" i="14"/>
  <c r="AX98" i="14"/>
  <c r="BA94" i="14"/>
  <c r="BA157" i="14"/>
  <c r="AZ97" i="14"/>
  <c r="AZ160" i="14"/>
  <c r="AX36" i="14"/>
  <c r="AX64" i="14"/>
  <c r="BA95" i="14"/>
  <c r="BA158" i="14"/>
  <c r="AY96" i="14"/>
  <c r="AY159" i="14"/>
  <c r="BA97" i="14"/>
  <c r="BA160" i="14"/>
  <c r="AY98" i="14"/>
  <c r="AY161" i="14"/>
  <c r="AX95" i="14"/>
  <c r="AX134" i="14"/>
  <c r="BA96" i="14"/>
  <c r="BA159" i="14"/>
  <c r="BA98" i="14"/>
  <c r="BA161" i="14"/>
  <c r="P115" i="14"/>
  <c r="BJ115" i="14" s="1"/>
  <c r="AX159" i="14"/>
  <c r="AX85" i="14"/>
  <c r="P117" i="14"/>
  <c r="BJ117" i="14" s="1"/>
  <c r="AY94" i="14"/>
  <c r="AY157" i="14"/>
  <c r="AZ94" i="14"/>
  <c r="AZ157" i="14"/>
  <c r="AZ96" i="14"/>
  <c r="AZ159" i="14"/>
  <c r="AZ98" i="14"/>
  <c r="AZ161" i="14"/>
  <c r="AX15" i="14"/>
  <c r="AX22" i="14"/>
  <c r="AX43" i="14"/>
  <c r="AX50" i="14"/>
  <c r="AX71" i="14"/>
  <c r="AX78" i="14"/>
  <c r="AX96" i="14"/>
  <c r="AX106" i="14"/>
  <c r="AX113" i="14"/>
  <c r="AX148" i="14"/>
  <c r="P116" i="15"/>
  <c r="BJ116" i="15" s="1"/>
  <c r="AX97" i="15"/>
  <c r="AZ94" i="15"/>
  <c r="AZ157" i="15"/>
  <c r="BA96" i="15"/>
  <c r="BA159" i="15"/>
  <c r="AY95" i="15"/>
  <c r="AY158" i="15"/>
  <c r="AZ97" i="15"/>
  <c r="AZ160" i="15"/>
  <c r="P117" i="15"/>
  <c r="BJ117" i="15" s="1"/>
  <c r="AX29" i="15"/>
  <c r="AX57" i="15"/>
  <c r="AX85" i="15"/>
  <c r="AX94" i="15"/>
  <c r="AX98" i="15"/>
  <c r="AX127" i="15"/>
  <c r="AY97" i="15"/>
  <c r="AY160" i="15"/>
  <c r="BA94" i="15"/>
  <c r="BA157" i="15"/>
  <c r="AZ95" i="15"/>
  <c r="AZ158" i="15"/>
  <c r="AY96" i="15"/>
  <c r="AY159" i="15"/>
  <c r="BA97" i="15"/>
  <c r="BA160" i="15"/>
  <c r="AY98" i="15"/>
  <c r="AY161" i="15"/>
  <c r="P118" i="15"/>
  <c r="BJ118" i="15" s="1"/>
  <c r="AX36" i="15"/>
  <c r="AX64" i="15"/>
  <c r="AX95" i="15"/>
  <c r="AX106" i="15"/>
  <c r="AX134" i="15"/>
  <c r="BA98" i="15"/>
  <c r="BA161" i="15"/>
  <c r="AY94" i="15"/>
  <c r="AY157" i="15"/>
  <c r="BA95" i="15"/>
  <c r="BA158" i="15"/>
  <c r="AZ96" i="15"/>
  <c r="AZ159" i="15"/>
  <c r="AZ98" i="15"/>
  <c r="AZ161" i="15"/>
  <c r="P115" i="15"/>
  <c r="BJ115" i="15" s="1"/>
  <c r="P119" i="15"/>
  <c r="BJ119" i="15" s="1"/>
  <c r="AX15" i="15"/>
  <c r="AX43" i="15"/>
  <c r="AX71" i="15"/>
  <c r="AX96" i="15"/>
  <c r="AX113" i="15"/>
  <c r="AX148" i="15"/>
  <c r="AX127" i="14"/>
  <c r="AX127" i="13"/>
  <c r="AX148" i="11"/>
  <c r="AX78" i="13"/>
  <c r="AX78" i="11"/>
  <c r="AX64" i="13"/>
  <c r="AX22" i="13"/>
  <c r="AX43" i="13"/>
  <c r="AX50" i="13"/>
  <c r="AX71" i="13"/>
  <c r="AX106" i="11"/>
  <c r="AX148" i="13"/>
  <c r="AX106" i="13"/>
  <c r="AX99" i="13"/>
  <c r="P148" i="15"/>
  <c r="P134" i="15"/>
  <c r="P127" i="15"/>
  <c r="P113" i="15"/>
  <c r="P106" i="15"/>
  <c r="P99" i="15"/>
  <c r="P92" i="15"/>
  <c r="P85" i="15"/>
  <c r="P78" i="15"/>
  <c r="P71" i="15"/>
  <c r="Q162" i="15" s="1"/>
  <c r="BK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K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K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K162" i="11" s="1"/>
  <c r="P64" i="11"/>
  <c r="P57" i="11"/>
  <c r="P50" i="11"/>
  <c r="P43" i="11"/>
  <c r="P36" i="11"/>
  <c r="P29" i="11"/>
  <c r="P22" i="11"/>
  <c r="P15" i="11"/>
  <c r="AX161" i="14" l="1"/>
  <c r="AX157" i="14"/>
  <c r="AX160" i="15"/>
  <c r="BD99" i="15"/>
  <c r="AX159" i="15"/>
  <c r="AX161" i="15"/>
  <c r="AX160" i="14"/>
  <c r="BB99" i="15"/>
  <c r="BD99" i="14"/>
  <c r="BC99" i="15"/>
  <c r="BE99" i="15"/>
  <c r="BJ120" i="15"/>
  <c r="BB99" i="14"/>
  <c r="BC99" i="14"/>
  <c r="BJ120" i="14"/>
  <c r="BE99" i="14"/>
  <c r="AX158" i="14"/>
  <c r="AX157" i="15"/>
  <c r="AX158" i="15"/>
  <c r="AY99" i="15"/>
  <c r="AY99" i="14"/>
  <c r="P120" i="14"/>
  <c r="AX99" i="14"/>
  <c r="AZ99" i="14"/>
  <c r="BA99" i="14"/>
  <c r="AX99" i="15"/>
  <c r="AZ99" i="15"/>
  <c r="BA99" i="15"/>
  <c r="P120" i="15"/>
  <c r="C94" i="14" l="1"/>
  <c r="C115" i="11" l="1"/>
  <c r="C94" i="15"/>
  <c r="O84" i="13"/>
  <c r="BI84" i="13" s="1"/>
  <c r="N84" i="13"/>
  <c r="BH84" i="13" s="1"/>
  <c r="M84" i="13"/>
  <c r="BG84" i="13" s="1"/>
  <c r="L84" i="13"/>
  <c r="BF84" i="13" s="1"/>
  <c r="K84" i="13"/>
  <c r="BE84" i="13" s="1"/>
  <c r="J84" i="13"/>
  <c r="BD84" i="13" s="1"/>
  <c r="I84" i="13"/>
  <c r="BC84" i="13" s="1"/>
  <c r="H84" i="13"/>
  <c r="BB84" i="13" s="1"/>
  <c r="G84" i="13"/>
  <c r="BA84" i="13" s="1"/>
  <c r="F84" i="13"/>
  <c r="AZ84" i="13" s="1"/>
  <c r="E84" i="13"/>
  <c r="AY84" i="13" s="1"/>
  <c r="D84" i="13"/>
  <c r="AX84" i="13" s="1"/>
  <c r="C84" i="13"/>
  <c r="O83" i="13"/>
  <c r="BI83" i="13" s="1"/>
  <c r="N83" i="13"/>
  <c r="BH83" i="13" s="1"/>
  <c r="M83" i="13"/>
  <c r="BG83" i="13" s="1"/>
  <c r="L83" i="13"/>
  <c r="BF83" i="13" s="1"/>
  <c r="K83" i="13"/>
  <c r="BE83" i="13" s="1"/>
  <c r="J83" i="13"/>
  <c r="BD83" i="13" s="1"/>
  <c r="I83" i="13"/>
  <c r="BC83" i="13" s="1"/>
  <c r="H83" i="13"/>
  <c r="BB83" i="13" s="1"/>
  <c r="G83" i="13"/>
  <c r="BA83" i="13" s="1"/>
  <c r="F83" i="13"/>
  <c r="AZ83" i="13" s="1"/>
  <c r="E83" i="13"/>
  <c r="AY83" i="13" s="1"/>
  <c r="D83" i="13"/>
  <c r="AX83" i="13" s="1"/>
  <c r="C83" i="13"/>
  <c r="O82" i="13"/>
  <c r="BI82" i="13" s="1"/>
  <c r="N82" i="13"/>
  <c r="BH82" i="13" s="1"/>
  <c r="M82" i="13"/>
  <c r="BG82" i="13" s="1"/>
  <c r="L82" i="13"/>
  <c r="BF82" i="13" s="1"/>
  <c r="K82" i="13"/>
  <c r="BE82" i="13" s="1"/>
  <c r="J82" i="13"/>
  <c r="BD82" i="13" s="1"/>
  <c r="I82" i="13"/>
  <c r="BC82" i="13" s="1"/>
  <c r="H82" i="13"/>
  <c r="BB82" i="13" s="1"/>
  <c r="G82" i="13"/>
  <c r="BA82" i="13" s="1"/>
  <c r="F82" i="13"/>
  <c r="AZ82" i="13" s="1"/>
  <c r="E82" i="13"/>
  <c r="AY82" i="13" s="1"/>
  <c r="D82" i="13"/>
  <c r="AX82" i="13" s="1"/>
  <c r="C82" i="13"/>
  <c r="O81" i="13"/>
  <c r="BI81" i="13" s="1"/>
  <c r="N81" i="13"/>
  <c r="BH81" i="13" s="1"/>
  <c r="M81" i="13"/>
  <c r="BG81" i="13" s="1"/>
  <c r="L81" i="13"/>
  <c r="BF81" i="13" s="1"/>
  <c r="K81" i="13"/>
  <c r="BE81" i="13" s="1"/>
  <c r="J81" i="13"/>
  <c r="BD81" i="13" s="1"/>
  <c r="I81" i="13"/>
  <c r="BC81" i="13" s="1"/>
  <c r="H81" i="13"/>
  <c r="BB81" i="13" s="1"/>
  <c r="G81" i="13"/>
  <c r="BA81" i="13" s="1"/>
  <c r="F81" i="13"/>
  <c r="AZ81" i="13" s="1"/>
  <c r="E81" i="13"/>
  <c r="AY81" i="13" s="1"/>
  <c r="D81" i="13"/>
  <c r="AX81" i="13" s="1"/>
  <c r="C81" i="13"/>
  <c r="O80" i="13"/>
  <c r="BI80" i="13" s="1"/>
  <c r="N80" i="13"/>
  <c r="BH80" i="13" s="1"/>
  <c r="M80" i="13"/>
  <c r="BG80" i="13" s="1"/>
  <c r="L80" i="13"/>
  <c r="BF80" i="13" s="1"/>
  <c r="K80" i="13"/>
  <c r="BE80" i="13" s="1"/>
  <c r="J80" i="13"/>
  <c r="BD80" i="13" s="1"/>
  <c r="I80" i="13"/>
  <c r="BC80" i="13" s="1"/>
  <c r="H80" i="13"/>
  <c r="BB80" i="13" s="1"/>
  <c r="G80" i="13"/>
  <c r="BA80" i="13" s="1"/>
  <c r="F80" i="13"/>
  <c r="AZ80" i="13" s="1"/>
  <c r="E80" i="13"/>
  <c r="AY80" i="13" s="1"/>
  <c r="D80" i="13"/>
  <c r="AX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AX80" i="11" s="1"/>
  <c r="E80" i="11"/>
  <c r="AY80" i="11" s="1"/>
  <c r="F80" i="11"/>
  <c r="AZ80" i="11" s="1"/>
  <c r="G80" i="11"/>
  <c r="BA80" i="11" s="1"/>
  <c r="H80" i="11"/>
  <c r="BB80" i="11" s="1"/>
  <c r="I80" i="11"/>
  <c r="BC80" i="11" s="1"/>
  <c r="J80" i="11"/>
  <c r="BD80" i="11" s="1"/>
  <c r="K80" i="11"/>
  <c r="BE80" i="11" s="1"/>
  <c r="L80" i="11"/>
  <c r="BF80" i="11" s="1"/>
  <c r="M80" i="11"/>
  <c r="BG80" i="11" s="1"/>
  <c r="N80" i="11"/>
  <c r="BH80" i="11" s="1"/>
  <c r="O80" i="11"/>
  <c r="BI80" i="11" s="1"/>
  <c r="O84" i="11"/>
  <c r="BI84" i="11" s="1"/>
  <c r="N84" i="11"/>
  <c r="BH84" i="11" s="1"/>
  <c r="M84" i="11"/>
  <c r="BG84" i="11" s="1"/>
  <c r="L84" i="11"/>
  <c r="BF84" i="11" s="1"/>
  <c r="K84" i="11"/>
  <c r="BE84" i="11" s="1"/>
  <c r="J84" i="11"/>
  <c r="BD84" i="11" s="1"/>
  <c r="I84" i="11"/>
  <c r="BC84" i="11" s="1"/>
  <c r="H84" i="11"/>
  <c r="BB84" i="11" s="1"/>
  <c r="G84" i="11"/>
  <c r="BA84" i="11" s="1"/>
  <c r="F84" i="11"/>
  <c r="AZ84" i="11" s="1"/>
  <c r="E84" i="11"/>
  <c r="AY84" i="11" s="1"/>
  <c r="D84" i="11"/>
  <c r="AX84" i="11" s="1"/>
  <c r="C84" i="11"/>
  <c r="O83" i="11"/>
  <c r="BI83" i="11" s="1"/>
  <c r="N83" i="11"/>
  <c r="BH83" i="11" s="1"/>
  <c r="M83" i="11"/>
  <c r="BG83" i="11" s="1"/>
  <c r="L83" i="11"/>
  <c r="BF83" i="11" s="1"/>
  <c r="K83" i="11"/>
  <c r="BE83" i="11" s="1"/>
  <c r="J83" i="11"/>
  <c r="BD83" i="11" s="1"/>
  <c r="I83" i="11"/>
  <c r="BC83" i="11" s="1"/>
  <c r="H83" i="11"/>
  <c r="BB83" i="11" s="1"/>
  <c r="G83" i="11"/>
  <c r="BA83" i="11" s="1"/>
  <c r="F83" i="11"/>
  <c r="AZ83" i="11" s="1"/>
  <c r="E83" i="11"/>
  <c r="AY83" i="11" s="1"/>
  <c r="D83" i="11"/>
  <c r="AX83" i="11" s="1"/>
  <c r="C83" i="11"/>
  <c r="O82" i="11"/>
  <c r="BI82" i="11" s="1"/>
  <c r="N82" i="11"/>
  <c r="BH82" i="11" s="1"/>
  <c r="M82" i="11"/>
  <c r="BG82" i="11" s="1"/>
  <c r="L82" i="11"/>
  <c r="BF82" i="11" s="1"/>
  <c r="K82" i="11"/>
  <c r="BE82" i="11" s="1"/>
  <c r="J82" i="11"/>
  <c r="BD82" i="11" s="1"/>
  <c r="I82" i="11"/>
  <c r="BC82" i="11" s="1"/>
  <c r="H82" i="11"/>
  <c r="BB82" i="11" s="1"/>
  <c r="G82" i="11"/>
  <c r="BA82" i="11" s="1"/>
  <c r="F82" i="11"/>
  <c r="AZ82" i="11" s="1"/>
  <c r="E82" i="11"/>
  <c r="AY82" i="11" s="1"/>
  <c r="D82" i="11"/>
  <c r="AX82" i="11" s="1"/>
  <c r="C82" i="11"/>
  <c r="O81" i="11"/>
  <c r="BI81" i="11" s="1"/>
  <c r="N81" i="11"/>
  <c r="BH81" i="11" s="1"/>
  <c r="M81" i="11"/>
  <c r="BG81" i="11" s="1"/>
  <c r="L81" i="11"/>
  <c r="BF81" i="11" s="1"/>
  <c r="K81" i="11"/>
  <c r="BE81" i="11" s="1"/>
  <c r="J81" i="11"/>
  <c r="BD81" i="11" s="1"/>
  <c r="I81" i="11"/>
  <c r="BC81" i="11" s="1"/>
  <c r="H81" i="11"/>
  <c r="BB81" i="11" s="1"/>
  <c r="G81" i="11"/>
  <c r="BA81" i="11" s="1"/>
  <c r="F81" i="11"/>
  <c r="AZ81" i="11" s="1"/>
  <c r="E81" i="11"/>
  <c r="AY81" i="11" s="1"/>
  <c r="D81" i="11"/>
  <c r="AX81" i="11" s="1"/>
  <c r="C81" i="11"/>
  <c r="BH85" i="13" l="1"/>
  <c r="BC85" i="11"/>
  <c r="BD85" i="11"/>
  <c r="BB85" i="11"/>
  <c r="BI85" i="13"/>
  <c r="BD85" i="13"/>
  <c r="BB85" i="13"/>
  <c r="BG85" i="11"/>
  <c r="BE85" i="13"/>
  <c r="BI85" i="11"/>
  <c r="BF85" i="11"/>
  <c r="BF85" i="13"/>
  <c r="BC85" i="13"/>
  <c r="BH85" i="11"/>
  <c r="BE85" i="11"/>
  <c r="BG85" i="13"/>
  <c r="BA85" i="13"/>
  <c r="AZ85" i="11"/>
  <c r="AY85" i="11"/>
  <c r="AX85" i="11"/>
  <c r="BA85" i="11"/>
  <c r="AZ85" i="13"/>
  <c r="AX85" i="13"/>
  <c r="AY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A119" i="11"/>
  <c r="AZ119" i="11"/>
  <c r="AY119" i="11"/>
  <c r="BA118" i="11"/>
  <c r="AZ118" i="11"/>
  <c r="AY118" i="11"/>
  <c r="BA117" i="11"/>
  <c r="AZ117" i="11"/>
  <c r="AY117" i="11"/>
  <c r="BA116" i="11"/>
  <c r="AZ116" i="11"/>
  <c r="AY116" i="11"/>
  <c r="BA115" i="11"/>
  <c r="AZ115" i="11"/>
  <c r="AY115" i="11"/>
  <c r="AX119" i="11"/>
  <c r="C119" i="11"/>
  <c r="AX118" i="11"/>
  <c r="C118" i="11"/>
  <c r="AX117" i="11"/>
  <c r="C117" i="11"/>
  <c r="AX116" i="11"/>
  <c r="C116" i="11"/>
  <c r="AX115" i="11"/>
  <c r="AX120" i="11" l="1"/>
  <c r="BA120" i="11"/>
  <c r="AY120" i="11"/>
  <c r="AZ120" i="11"/>
  <c r="D99" i="15"/>
  <c r="L99" i="15"/>
  <c r="C99" i="15"/>
  <c r="G99" i="15"/>
  <c r="K99" i="15"/>
  <c r="O99" i="15"/>
  <c r="H99" i="15"/>
  <c r="I99" i="15"/>
  <c r="AW91" i="13"/>
  <c r="AW90" i="13"/>
  <c r="AW89" i="13"/>
  <c r="AW88" i="13"/>
  <c r="AW87" i="13"/>
  <c r="AW77" i="13"/>
  <c r="AW76" i="13"/>
  <c r="AW75" i="13"/>
  <c r="AW74" i="13"/>
  <c r="AW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I119" i="15" s="1"/>
  <c r="N119" i="15"/>
  <c r="BH119" i="15" s="1"/>
  <c r="M119" i="15"/>
  <c r="BG119" i="15" s="1"/>
  <c r="K119" i="15"/>
  <c r="BE119" i="15" s="1"/>
  <c r="J119" i="15"/>
  <c r="BD119" i="15" s="1"/>
  <c r="I119" i="15"/>
  <c r="BC119" i="15" s="1"/>
  <c r="H119" i="15"/>
  <c r="BB119" i="15" s="1"/>
  <c r="G119" i="15"/>
  <c r="BA119" i="15" s="1"/>
  <c r="F119" i="15"/>
  <c r="AZ119" i="15" s="1"/>
  <c r="E119" i="15"/>
  <c r="AY119" i="15" s="1"/>
  <c r="D119" i="15"/>
  <c r="AX119" i="15" s="1"/>
  <c r="C119" i="15"/>
  <c r="O118" i="15"/>
  <c r="BI118" i="15" s="1"/>
  <c r="N118" i="15"/>
  <c r="BH118" i="15" s="1"/>
  <c r="M118" i="15"/>
  <c r="BG118" i="15" s="1"/>
  <c r="L118" i="15"/>
  <c r="BF118" i="15" s="1"/>
  <c r="K118" i="15"/>
  <c r="BE118" i="15" s="1"/>
  <c r="J118" i="15"/>
  <c r="BD118" i="15" s="1"/>
  <c r="I118" i="15"/>
  <c r="BC118" i="15" s="1"/>
  <c r="H118" i="15"/>
  <c r="BB118" i="15" s="1"/>
  <c r="G118" i="15"/>
  <c r="BA118" i="15" s="1"/>
  <c r="F118" i="15"/>
  <c r="AZ118" i="15" s="1"/>
  <c r="E118" i="15"/>
  <c r="AY118" i="15" s="1"/>
  <c r="D118" i="15"/>
  <c r="AX118" i="15" s="1"/>
  <c r="C118" i="15"/>
  <c r="O117" i="15"/>
  <c r="BI117" i="15" s="1"/>
  <c r="N117" i="15"/>
  <c r="BH117" i="15" s="1"/>
  <c r="M117" i="15"/>
  <c r="BG117" i="15" s="1"/>
  <c r="L117" i="15"/>
  <c r="BF117" i="15" s="1"/>
  <c r="K117" i="15"/>
  <c r="BE117" i="15" s="1"/>
  <c r="J117" i="15"/>
  <c r="BD117" i="15" s="1"/>
  <c r="I117" i="15"/>
  <c r="BC117" i="15" s="1"/>
  <c r="H117" i="15"/>
  <c r="BB117" i="15" s="1"/>
  <c r="G117" i="15"/>
  <c r="BA117" i="15" s="1"/>
  <c r="F117" i="15"/>
  <c r="AZ117" i="15" s="1"/>
  <c r="E117" i="15"/>
  <c r="AY117" i="15" s="1"/>
  <c r="D117" i="15"/>
  <c r="AX117" i="15" s="1"/>
  <c r="C117" i="15"/>
  <c r="O116" i="15"/>
  <c r="BI116" i="15" s="1"/>
  <c r="N116" i="15"/>
  <c r="BH116" i="15" s="1"/>
  <c r="M116" i="15"/>
  <c r="BG116" i="15" s="1"/>
  <c r="L116" i="15"/>
  <c r="BF116" i="15" s="1"/>
  <c r="K116" i="15"/>
  <c r="BE116" i="15" s="1"/>
  <c r="J116" i="15"/>
  <c r="BD116" i="15" s="1"/>
  <c r="I116" i="15"/>
  <c r="BC116" i="15" s="1"/>
  <c r="H116" i="15"/>
  <c r="BB116" i="15" s="1"/>
  <c r="G116" i="15"/>
  <c r="BA116" i="15" s="1"/>
  <c r="F116" i="15"/>
  <c r="AZ116" i="15" s="1"/>
  <c r="E116" i="15"/>
  <c r="AY116" i="15" s="1"/>
  <c r="D116" i="15"/>
  <c r="AX116" i="15" s="1"/>
  <c r="C116" i="15"/>
  <c r="O115" i="15"/>
  <c r="BI115" i="15" s="1"/>
  <c r="N115" i="15"/>
  <c r="BH115" i="15" s="1"/>
  <c r="L115" i="15"/>
  <c r="BF115" i="15" s="1"/>
  <c r="K115" i="15"/>
  <c r="BE115" i="15" s="1"/>
  <c r="J115" i="15"/>
  <c r="BD115" i="15" s="1"/>
  <c r="I115" i="15"/>
  <c r="BC115" i="15" s="1"/>
  <c r="H115" i="15"/>
  <c r="BB115" i="15" s="1"/>
  <c r="G115" i="15"/>
  <c r="BA115" i="15" s="1"/>
  <c r="F115" i="15"/>
  <c r="AZ115" i="15" s="1"/>
  <c r="E115" i="15"/>
  <c r="AY115" i="15" s="1"/>
  <c r="D115" i="15"/>
  <c r="AX115" i="15" s="1"/>
  <c r="C115" i="15"/>
  <c r="O119" i="14"/>
  <c r="BI119" i="14" s="1"/>
  <c r="N119" i="14"/>
  <c r="BH119" i="14" s="1"/>
  <c r="M119" i="14"/>
  <c r="BG119" i="14" s="1"/>
  <c r="L119" i="14"/>
  <c r="BF119" i="14" s="1"/>
  <c r="K119" i="14"/>
  <c r="BE119" i="14" s="1"/>
  <c r="J119" i="14"/>
  <c r="BD119" i="14" s="1"/>
  <c r="I119" i="14"/>
  <c r="BC119" i="14" s="1"/>
  <c r="H119" i="14"/>
  <c r="BB119" i="14" s="1"/>
  <c r="G119" i="14"/>
  <c r="BA119" i="14" s="1"/>
  <c r="F119" i="14"/>
  <c r="AZ119" i="14" s="1"/>
  <c r="E119" i="14"/>
  <c r="AY119" i="14" s="1"/>
  <c r="D119" i="14"/>
  <c r="AX119" i="14" s="1"/>
  <c r="C119" i="14"/>
  <c r="O118" i="14"/>
  <c r="BI118" i="14" s="1"/>
  <c r="N118" i="14"/>
  <c r="BH118" i="14" s="1"/>
  <c r="M118" i="14"/>
  <c r="BG118" i="14" s="1"/>
  <c r="L118" i="14"/>
  <c r="BF118" i="14" s="1"/>
  <c r="K118" i="14"/>
  <c r="BE118" i="14" s="1"/>
  <c r="J118" i="14"/>
  <c r="BD118" i="14" s="1"/>
  <c r="I118" i="14"/>
  <c r="BC118" i="14" s="1"/>
  <c r="H118" i="14"/>
  <c r="BB118" i="14" s="1"/>
  <c r="G118" i="14"/>
  <c r="BA118" i="14" s="1"/>
  <c r="E118" i="14"/>
  <c r="AY118" i="14" s="1"/>
  <c r="D118" i="14"/>
  <c r="AX118" i="14" s="1"/>
  <c r="C118" i="14"/>
  <c r="O117" i="14"/>
  <c r="BI117" i="14" s="1"/>
  <c r="N117" i="14"/>
  <c r="BH117" i="14" s="1"/>
  <c r="M117" i="14"/>
  <c r="BG117" i="14" s="1"/>
  <c r="L117" i="14"/>
  <c r="BF117" i="14" s="1"/>
  <c r="K117" i="14"/>
  <c r="BE117" i="14" s="1"/>
  <c r="J117" i="14"/>
  <c r="BD117" i="14" s="1"/>
  <c r="I117" i="14"/>
  <c r="BC117" i="14" s="1"/>
  <c r="H117" i="14"/>
  <c r="BB117" i="14" s="1"/>
  <c r="G117" i="14"/>
  <c r="BA117" i="14" s="1"/>
  <c r="F117" i="14"/>
  <c r="AZ117" i="14" s="1"/>
  <c r="E117" i="14"/>
  <c r="AY117" i="14" s="1"/>
  <c r="D117" i="14"/>
  <c r="AX117" i="14" s="1"/>
  <c r="O116" i="14"/>
  <c r="BI116" i="14" s="1"/>
  <c r="N116" i="14"/>
  <c r="BH116" i="14" s="1"/>
  <c r="M116" i="14"/>
  <c r="BG116" i="14" s="1"/>
  <c r="L116" i="14"/>
  <c r="BF116" i="14" s="1"/>
  <c r="K116" i="14"/>
  <c r="BE116" i="14" s="1"/>
  <c r="J116" i="14"/>
  <c r="BD116" i="14" s="1"/>
  <c r="I116" i="14"/>
  <c r="BC116" i="14" s="1"/>
  <c r="H116" i="14"/>
  <c r="BB116" i="14" s="1"/>
  <c r="G116" i="14"/>
  <c r="BA116" i="14" s="1"/>
  <c r="F116" i="14"/>
  <c r="AZ116" i="14" s="1"/>
  <c r="E116" i="14"/>
  <c r="AY116" i="14" s="1"/>
  <c r="D116" i="14"/>
  <c r="AX116" i="14" s="1"/>
  <c r="C116" i="14"/>
  <c r="O115" i="14"/>
  <c r="BI115" i="14" s="1"/>
  <c r="N115" i="14"/>
  <c r="BH115" i="14" s="1"/>
  <c r="L115" i="14"/>
  <c r="BF115" i="14" s="1"/>
  <c r="K115" i="14"/>
  <c r="BE115" i="14" s="1"/>
  <c r="J115" i="14"/>
  <c r="BD115" i="14" s="1"/>
  <c r="I115" i="14"/>
  <c r="BC115" i="14" s="1"/>
  <c r="H115" i="14"/>
  <c r="BB115" i="14" s="1"/>
  <c r="G115" i="14"/>
  <c r="BA115" i="14" s="1"/>
  <c r="E115" i="14"/>
  <c r="AY115" i="14" s="1"/>
  <c r="D115" i="14"/>
  <c r="AX115" i="14" s="1"/>
  <c r="C115" i="14"/>
  <c r="F115" i="14"/>
  <c r="AZ115" i="14" s="1"/>
  <c r="L119" i="15"/>
  <c r="BF119" i="15" s="1"/>
  <c r="M115" i="15"/>
  <c r="BG115" i="15" s="1"/>
  <c r="F118" i="14"/>
  <c r="AZ118" i="14" s="1"/>
  <c r="C117" i="14"/>
  <c r="M115" i="14"/>
  <c r="BG115" i="14" s="1"/>
  <c r="CB92" i="11"/>
  <c r="CB85" i="11"/>
  <c r="CB78" i="11"/>
  <c r="CB12" i="13"/>
  <c r="CB10" i="11"/>
  <c r="CB13" i="11"/>
  <c r="CB11" i="13"/>
  <c r="CB14" i="11"/>
  <c r="CB12" i="11"/>
  <c r="CB11" i="11"/>
  <c r="CB13" i="13"/>
  <c r="CB10" i="13"/>
  <c r="CB14" i="13"/>
  <c r="BE120" i="14" l="1"/>
  <c r="BF120" i="14"/>
  <c r="BG120" i="14"/>
  <c r="BC120" i="14"/>
  <c r="BB120" i="15"/>
  <c r="BB120" i="14"/>
  <c r="BG120" i="15"/>
  <c r="BH120" i="15"/>
  <c r="BH120" i="14"/>
  <c r="BE120" i="15"/>
  <c r="BI120" i="15"/>
  <c r="BI120" i="14"/>
  <c r="BC120" i="15"/>
  <c r="BD120" i="15"/>
  <c r="BD120" i="14"/>
  <c r="BF120" i="15"/>
  <c r="AY120" i="14"/>
  <c r="AX120" i="14"/>
  <c r="BA120" i="14"/>
  <c r="AZ120" i="14"/>
  <c r="AZ120" i="15"/>
  <c r="BA120" i="15"/>
  <c r="AX120" i="15"/>
  <c r="AY120" i="15"/>
  <c r="CB15" i="11"/>
  <c r="O119" i="13"/>
  <c r="BI119" i="13" s="1"/>
  <c r="N119" i="13"/>
  <c r="BH119" i="13" s="1"/>
  <c r="M119" i="13"/>
  <c r="BG119" i="13" s="1"/>
  <c r="L119" i="13"/>
  <c r="BF119" i="13" s="1"/>
  <c r="K119" i="13"/>
  <c r="BE119" i="13" s="1"/>
  <c r="J119" i="13"/>
  <c r="BD119" i="13" s="1"/>
  <c r="I119" i="13"/>
  <c r="BC119" i="13" s="1"/>
  <c r="H119" i="13"/>
  <c r="BB119" i="13" s="1"/>
  <c r="G119" i="13"/>
  <c r="BA119" i="13" s="1"/>
  <c r="F119" i="13"/>
  <c r="AZ119" i="13" s="1"/>
  <c r="E119" i="13"/>
  <c r="AY119" i="13" s="1"/>
  <c r="D119" i="13"/>
  <c r="AX119" i="13" s="1"/>
  <c r="C119" i="13"/>
  <c r="O118" i="13"/>
  <c r="BI118" i="13" s="1"/>
  <c r="N118" i="13"/>
  <c r="BH118" i="13" s="1"/>
  <c r="M118" i="13"/>
  <c r="BG118" i="13" s="1"/>
  <c r="L118" i="13"/>
  <c r="BF118" i="13" s="1"/>
  <c r="K118" i="13"/>
  <c r="BE118" i="13" s="1"/>
  <c r="J118" i="13"/>
  <c r="BD118" i="13" s="1"/>
  <c r="I118" i="13"/>
  <c r="BC118" i="13" s="1"/>
  <c r="H118" i="13"/>
  <c r="BB118" i="13" s="1"/>
  <c r="G118" i="13"/>
  <c r="BA118" i="13" s="1"/>
  <c r="F118" i="13"/>
  <c r="AZ118" i="13" s="1"/>
  <c r="E118" i="13"/>
  <c r="AY118" i="13" s="1"/>
  <c r="D118" i="13"/>
  <c r="AX118" i="13" s="1"/>
  <c r="C118" i="13"/>
  <c r="O117" i="13"/>
  <c r="BI117" i="13" s="1"/>
  <c r="N117" i="13"/>
  <c r="BH117" i="13" s="1"/>
  <c r="M117" i="13"/>
  <c r="BG117" i="13" s="1"/>
  <c r="L117" i="13"/>
  <c r="BF117" i="13" s="1"/>
  <c r="K117" i="13"/>
  <c r="BE117" i="13" s="1"/>
  <c r="J117" i="13"/>
  <c r="BD117" i="13" s="1"/>
  <c r="I117" i="13"/>
  <c r="BC117" i="13" s="1"/>
  <c r="H117" i="13"/>
  <c r="BB117" i="13" s="1"/>
  <c r="G117" i="13"/>
  <c r="BA117" i="13" s="1"/>
  <c r="F117" i="13"/>
  <c r="AZ117" i="13" s="1"/>
  <c r="E117" i="13"/>
  <c r="AY117" i="13" s="1"/>
  <c r="D117" i="13"/>
  <c r="AX117" i="13" s="1"/>
  <c r="C117" i="13"/>
  <c r="O116" i="13"/>
  <c r="BI116" i="13" s="1"/>
  <c r="N116" i="13"/>
  <c r="BH116" i="13" s="1"/>
  <c r="M116" i="13"/>
  <c r="BG116" i="13" s="1"/>
  <c r="L116" i="13"/>
  <c r="BF116" i="13" s="1"/>
  <c r="K116" i="13"/>
  <c r="BE116" i="13" s="1"/>
  <c r="J116" i="13"/>
  <c r="BD116" i="13" s="1"/>
  <c r="I116" i="13"/>
  <c r="BC116" i="13" s="1"/>
  <c r="H116" i="13"/>
  <c r="BB116" i="13" s="1"/>
  <c r="G116" i="13"/>
  <c r="BA116" i="13" s="1"/>
  <c r="F116" i="13"/>
  <c r="AZ116" i="13" s="1"/>
  <c r="E116" i="13"/>
  <c r="AY116" i="13" s="1"/>
  <c r="D116" i="13"/>
  <c r="AX116" i="13" s="1"/>
  <c r="C116" i="13"/>
  <c r="O115" i="13"/>
  <c r="BI115" i="13" s="1"/>
  <c r="N115" i="13"/>
  <c r="BH115" i="13" s="1"/>
  <c r="M115" i="13"/>
  <c r="BG115" i="13" s="1"/>
  <c r="L115" i="13"/>
  <c r="BF115" i="13" s="1"/>
  <c r="K115" i="13"/>
  <c r="BE115" i="13" s="1"/>
  <c r="J115" i="13"/>
  <c r="BD115" i="13" s="1"/>
  <c r="I115" i="13"/>
  <c r="BC115" i="13" s="1"/>
  <c r="H115" i="13"/>
  <c r="BB115" i="13" s="1"/>
  <c r="G115" i="13"/>
  <c r="BA115" i="13" s="1"/>
  <c r="F115" i="13"/>
  <c r="AZ115" i="13" s="1"/>
  <c r="E115" i="13"/>
  <c r="AY115" i="13" s="1"/>
  <c r="D115" i="13"/>
  <c r="AX115" i="13" s="1"/>
  <c r="BI120" i="13" l="1"/>
  <c r="BF120" i="13"/>
  <c r="BG120" i="13"/>
  <c r="BB120" i="13"/>
  <c r="BC120" i="13"/>
  <c r="BH120" i="13"/>
  <c r="BE120" i="13"/>
  <c r="BD120" i="13"/>
  <c r="AZ120" i="13"/>
  <c r="AY120" i="13"/>
  <c r="AX120" i="13"/>
  <c r="BA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AW147" i="15"/>
  <c r="AW146" i="15"/>
  <c r="AW145" i="15"/>
  <c r="AW144" i="15"/>
  <c r="AW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AW133" i="15"/>
  <c r="AW132" i="15"/>
  <c r="AW131" i="15"/>
  <c r="AW130" i="15"/>
  <c r="AW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AW126" i="15"/>
  <c r="AW125" i="15"/>
  <c r="AW124" i="15"/>
  <c r="AW123" i="15"/>
  <c r="AW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AW119" i="15"/>
  <c r="AW118" i="15"/>
  <c r="AW117" i="15"/>
  <c r="AW116" i="15"/>
  <c r="AW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W112" i="15"/>
  <c r="AW111" i="15"/>
  <c r="AW110" i="15"/>
  <c r="AW109" i="15"/>
  <c r="AW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AW105" i="15"/>
  <c r="AW104" i="15"/>
  <c r="AW103" i="15"/>
  <c r="AW102" i="15"/>
  <c r="AW101" i="15"/>
  <c r="AW98" i="15"/>
  <c r="AW97" i="15"/>
  <c r="AW96" i="15"/>
  <c r="AW95" i="15"/>
  <c r="AW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W84" i="15"/>
  <c r="AW83" i="15"/>
  <c r="AW82" i="15"/>
  <c r="AW81" i="15"/>
  <c r="AW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AW77" i="15"/>
  <c r="AW76" i="15"/>
  <c r="AW75" i="15"/>
  <c r="AW74" i="15"/>
  <c r="AW73" i="15"/>
  <c r="O71" i="15"/>
  <c r="P162" i="15" s="1"/>
  <c r="BJ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AW70" i="15"/>
  <c r="AW69" i="15"/>
  <c r="AW68" i="15"/>
  <c r="AW67" i="15"/>
  <c r="AW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AW63" i="15"/>
  <c r="AW62" i="15"/>
  <c r="AW61" i="15"/>
  <c r="AW60" i="15"/>
  <c r="AW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AW56" i="15"/>
  <c r="AW55" i="15"/>
  <c r="AW54" i="15"/>
  <c r="AW53" i="15"/>
  <c r="AW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AW49" i="15"/>
  <c r="AW48" i="15"/>
  <c r="AW47" i="15"/>
  <c r="AW46" i="15"/>
  <c r="AW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AW42" i="15"/>
  <c r="AW41" i="15"/>
  <c r="AW40" i="15"/>
  <c r="AW39" i="15"/>
  <c r="AW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W35" i="15"/>
  <c r="AW34" i="15"/>
  <c r="AW33" i="15"/>
  <c r="AW32" i="15"/>
  <c r="AW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AW28" i="15"/>
  <c r="AW27" i="15"/>
  <c r="AW26" i="15"/>
  <c r="AW25" i="15"/>
  <c r="AW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AW21" i="15"/>
  <c r="AW20" i="15"/>
  <c r="AW19" i="15"/>
  <c r="AW18" i="15"/>
  <c r="AW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AW14" i="15"/>
  <c r="AW13" i="15"/>
  <c r="AW12" i="15"/>
  <c r="AW11" i="15"/>
  <c r="AW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AW147" i="14"/>
  <c r="AW146" i="14"/>
  <c r="AW145" i="14"/>
  <c r="AW144" i="14"/>
  <c r="AW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AW133" i="14"/>
  <c r="AW132" i="14"/>
  <c r="AW131" i="14"/>
  <c r="AW130" i="14"/>
  <c r="AW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AW126" i="14"/>
  <c r="AW125" i="14"/>
  <c r="AW124" i="14"/>
  <c r="AW123" i="14"/>
  <c r="AW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AW119" i="14"/>
  <c r="AW118" i="14"/>
  <c r="AW117" i="14"/>
  <c r="AW116" i="14"/>
  <c r="AW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W112" i="14"/>
  <c r="AW111" i="14"/>
  <c r="AW110" i="14"/>
  <c r="AW109" i="14"/>
  <c r="AW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AW105" i="14"/>
  <c r="AW104" i="14"/>
  <c r="AW103" i="14"/>
  <c r="AW102" i="14"/>
  <c r="AW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AW98" i="14"/>
  <c r="AW97" i="14"/>
  <c r="AW96" i="14"/>
  <c r="AW95" i="14"/>
  <c r="AW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W84" i="14"/>
  <c r="AW83" i="14"/>
  <c r="AW82" i="14"/>
  <c r="AW81" i="14"/>
  <c r="AW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AW77" i="14"/>
  <c r="AW76" i="14"/>
  <c r="AW75" i="14"/>
  <c r="AW74" i="14"/>
  <c r="AW73" i="14"/>
  <c r="O71" i="14"/>
  <c r="P162" i="14" s="1"/>
  <c r="BJ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AW70" i="14"/>
  <c r="AW69" i="14"/>
  <c r="AW68" i="14"/>
  <c r="AW67" i="14"/>
  <c r="AW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AW63" i="14"/>
  <c r="AW62" i="14"/>
  <c r="AW61" i="14"/>
  <c r="AW60" i="14"/>
  <c r="AW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AW56" i="14"/>
  <c r="AW55" i="14"/>
  <c r="AW54" i="14"/>
  <c r="AW53" i="14"/>
  <c r="AW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AW49" i="14"/>
  <c r="AW48" i="14"/>
  <c r="AW47" i="14"/>
  <c r="AW46" i="14"/>
  <c r="AW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AW42" i="14"/>
  <c r="AW41" i="14"/>
  <c r="AW40" i="14"/>
  <c r="AW39" i="14"/>
  <c r="AW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AW35" i="14"/>
  <c r="AW34" i="14"/>
  <c r="AW33" i="14"/>
  <c r="AW32" i="14"/>
  <c r="AW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AW28" i="14"/>
  <c r="AW27" i="14"/>
  <c r="AW26" i="14"/>
  <c r="AW25" i="14"/>
  <c r="AW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W21" i="14"/>
  <c r="AW20" i="14"/>
  <c r="AW19" i="14"/>
  <c r="AW18" i="14"/>
  <c r="AW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W14" i="14"/>
  <c r="AW13" i="14"/>
  <c r="AW12" i="14"/>
  <c r="AW11" i="14"/>
  <c r="AW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AW147" i="13"/>
  <c r="AW146" i="13"/>
  <c r="AW145" i="13"/>
  <c r="AW144" i="13"/>
  <c r="AW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AW133" i="13"/>
  <c r="AW132" i="13"/>
  <c r="AW131" i="13"/>
  <c r="AW130" i="13"/>
  <c r="AW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AW126" i="13"/>
  <c r="AW125" i="13"/>
  <c r="AW124" i="13"/>
  <c r="AW123" i="13"/>
  <c r="AW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AW119" i="13"/>
  <c r="AW118" i="13"/>
  <c r="AW117" i="13"/>
  <c r="AW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W112" i="13"/>
  <c r="AW111" i="13"/>
  <c r="AW110" i="13"/>
  <c r="AW109" i="13"/>
  <c r="AW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AW105" i="13"/>
  <c r="AW104" i="13"/>
  <c r="AW103" i="13"/>
  <c r="AW102" i="13"/>
  <c r="AW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W98" i="13"/>
  <c r="AW97" i="13"/>
  <c r="AW96" i="13"/>
  <c r="AW95" i="13"/>
  <c r="CB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B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W84" i="13"/>
  <c r="AW83" i="13"/>
  <c r="AW82" i="13"/>
  <c r="AW81" i="13"/>
  <c r="CB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AW63" i="13"/>
  <c r="AW62" i="13"/>
  <c r="AW61" i="13"/>
  <c r="AW60" i="13"/>
  <c r="AW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AW56" i="13"/>
  <c r="AW55" i="13"/>
  <c r="AW54" i="13"/>
  <c r="AW53" i="13"/>
  <c r="AW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AW49" i="13"/>
  <c r="AW48" i="13"/>
  <c r="AW47" i="13"/>
  <c r="AW46" i="13"/>
  <c r="AW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AW42" i="13"/>
  <c r="AW41" i="13"/>
  <c r="AW40" i="13"/>
  <c r="AW39" i="13"/>
  <c r="AW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AW35" i="13"/>
  <c r="AW34" i="13"/>
  <c r="AW33" i="13"/>
  <c r="AW32" i="13"/>
  <c r="AW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W28" i="13"/>
  <c r="AW27" i="13"/>
  <c r="AW26" i="13"/>
  <c r="AW25" i="13"/>
  <c r="AW24" i="13"/>
  <c r="AW21" i="13"/>
  <c r="AW20" i="13"/>
  <c r="AW19" i="13"/>
  <c r="AW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AW14" i="13"/>
  <c r="AW13" i="13"/>
  <c r="AW12" i="13"/>
  <c r="AW11" i="13"/>
  <c r="AW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W147" i="11"/>
  <c r="AW146" i="11"/>
  <c r="AW145" i="11"/>
  <c r="AW144" i="11"/>
  <c r="AW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AW133" i="11"/>
  <c r="AW132" i="11"/>
  <c r="AW131" i="11"/>
  <c r="AW130" i="11"/>
  <c r="AW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AW126" i="11"/>
  <c r="AW125" i="11"/>
  <c r="AW124" i="11"/>
  <c r="AW123" i="11"/>
  <c r="AW122" i="11"/>
  <c r="C120" i="11"/>
  <c r="AW119" i="11"/>
  <c r="AW118" i="11"/>
  <c r="AW117" i="11"/>
  <c r="AW116" i="11"/>
  <c r="AW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W112" i="11"/>
  <c r="AW111" i="11"/>
  <c r="AW110" i="11"/>
  <c r="AW109" i="11"/>
  <c r="AW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AW105" i="11"/>
  <c r="AW104" i="11"/>
  <c r="AW103" i="11"/>
  <c r="AW102" i="11"/>
  <c r="AW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W98" i="11"/>
  <c r="AW97" i="11"/>
  <c r="AW96" i="11"/>
  <c r="AW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AW91" i="11"/>
  <c r="AW90" i="11"/>
  <c r="AW89" i="11"/>
  <c r="AW88" i="11"/>
  <c r="AW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W84" i="11"/>
  <c r="AW83" i="11"/>
  <c r="AW82" i="11"/>
  <c r="AW81" i="11"/>
  <c r="AW77" i="11"/>
  <c r="AW76" i="11"/>
  <c r="AW75" i="11"/>
  <c r="AW74" i="11"/>
  <c r="AW73" i="11"/>
  <c r="N71" i="11"/>
  <c r="J71" i="11"/>
  <c r="F71" i="11"/>
  <c r="AW70" i="11"/>
  <c r="AW69" i="11"/>
  <c r="AW68" i="11"/>
  <c r="O71" i="11"/>
  <c r="P162" i="11" s="1"/>
  <c r="BJ162" i="11" s="1"/>
  <c r="K71" i="11"/>
  <c r="G71" i="11"/>
  <c r="C71" i="11"/>
  <c r="AW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AW63" i="11"/>
  <c r="AW62" i="11"/>
  <c r="AW61" i="11"/>
  <c r="AW60" i="11"/>
  <c r="AW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W56" i="11"/>
  <c r="AW55" i="11"/>
  <c r="AW54" i="11"/>
  <c r="AW53" i="11"/>
  <c r="AW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AW49" i="11"/>
  <c r="AW48" i="11"/>
  <c r="AW47" i="11"/>
  <c r="AW46" i="11"/>
  <c r="AW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AW42" i="11"/>
  <c r="AW41" i="11"/>
  <c r="AW40" i="11"/>
  <c r="AW39" i="11"/>
  <c r="AW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W35" i="11"/>
  <c r="AW34" i="11"/>
  <c r="AW33" i="11"/>
  <c r="AW32" i="11"/>
  <c r="AW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W28" i="11"/>
  <c r="AW27" i="11"/>
  <c r="AW26" i="11"/>
  <c r="AW25" i="11"/>
  <c r="AW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AW21" i="11"/>
  <c r="AW20" i="11"/>
  <c r="AW19" i="11"/>
  <c r="AW18" i="11"/>
  <c r="AW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W14" i="11"/>
  <c r="AW13" i="11"/>
  <c r="AW12" i="11"/>
  <c r="AW11" i="11"/>
  <c r="AW10" i="11"/>
  <c r="CB18" i="15"/>
  <c r="CB21" i="15"/>
  <c r="CB20" i="15"/>
  <c r="CB18" i="11"/>
  <c r="K162" i="14" l="1"/>
  <c r="BE162" i="14" s="1"/>
  <c r="K162" i="15"/>
  <c r="BE162" i="15" s="1"/>
  <c r="L162" i="11"/>
  <c r="BF162" i="11" s="1"/>
  <c r="H162" i="15"/>
  <c r="BB162" i="15" s="1"/>
  <c r="F162" i="14"/>
  <c r="AZ162" i="14" s="1"/>
  <c r="N162" i="14"/>
  <c r="BH162" i="14" s="1"/>
  <c r="L162" i="15"/>
  <c r="BF162" i="15" s="1"/>
  <c r="J162" i="11"/>
  <c r="BD162" i="11" s="1"/>
  <c r="F162" i="11"/>
  <c r="AZ162" i="11" s="1"/>
  <c r="I162" i="14"/>
  <c r="BC162" i="14" s="1"/>
  <c r="G162" i="15"/>
  <c r="BA162" i="15" s="1"/>
  <c r="O162" i="15"/>
  <c r="BI162" i="15" s="1"/>
  <c r="I162" i="11"/>
  <c r="BC162" i="11" s="1"/>
  <c r="J162" i="14"/>
  <c r="BD162" i="14" s="1"/>
  <c r="M162" i="11"/>
  <c r="BG162" i="11" s="1"/>
  <c r="L162" i="14"/>
  <c r="BF162" i="14" s="1"/>
  <c r="J162" i="15"/>
  <c r="BD162" i="15" s="1"/>
  <c r="M162" i="14"/>
  <c r="BG162" i="14" s="1"/>
  <c r="H162" i="11"/>
  <c r="BB162" i="11" s="1"/>
  <c r="O162" i="11"/>
  <c r="BI162" i="11" s="1"/>
  <c r="H162" i="14"/>
  <c r="BB162" i="14" s="1"/>
  <c r="F162" i="15"/>
  <c r="AZ162" i="15" s="1"/>
  <c r="N162" i="15"/>
  <c r="BH162" i="15" s="1"/>
  <c r="D162" i="11"/>
  <c r="AX162" i="11" s="1"/>
  <c r="E162" i="11"/>
  <c r="AY162" i="11" s="1"/>
  <c r="I162" i="15"/>
  <c r="BC162" i="15" s="1"/>
  <c r="N162" i="11"/>
  <c r="BH162" i="11" s="1"/>
  <c r="E162" i="14"/>
  <c r="AY162" i="14" s="1"/>
  <c r="D162" i="14"/>
  <c r="AX162" i="14" s="1"/>
  <c r="G162" i="11"/>
  <c r="BA162" i="11" s="1"/>
  <c r="K162" i="11"/>
  <c r="BE162" i="11" s="1"/>
  <c r="G162" i="14"/>
  <c r="BA162" i="14" s="1"/>
  <c r="O162" i="14"/>
  <c r="BI162" i="14" s="1"/>
  <c r="D162" i="15"/>
  <c r="AX162" i="15" s="1"/>
  <c r="E162" i="15"/>
  <c r="AY162" i="15" s="1"/>
  <c r="M162" i="15"/>
  <c r="BG162" i="15" s="1"/>
  <c r="A23" i="13"/>
  <c r="A23" i="15"/>
  <c r="AW78" i="15"/>
  <c r="AW127" i="15"/>
  <c r="A23" i="14"/>
  <c r="A23" i="11"/>
  <c r="AW29" i="15"/>
  <c r="AW57" i="15"/>
  <c r="AW15" i="15"/>
  <c r="AW50" i="14"/>
  <c r="AW120" i="14"/>
  <c r="AW43" i="14"/>
  <c r="AW71" i="14"/>
  <c r="AW127" i="14"/>
  <c r="AW85" i="14"/>
  <c r="AW99" i="14"/>
  <c r="AW134" i="14"/>
  <c r="AW134" i="15"/>
  <c r="AW120" i="11"/>
  <c r="AW99" i="15"/>
  <c r="AW120" i="15"/>
  <c r="AW148" i="15"/>
  <c r="AW113" i="15"/>
  <c r="AW106" i="15"/>
  <c r="AW92" i="15"/>
  <c r="AW85" i="15"/>
  <c r="AW71" i="15"/>
  <c r="AW64" i="15"/>
  <c r="AW50" i="15"/>
  <c r="AW43" i="15"/>
  <c r="AW36" i="15"/>
  <c r="AW22" i="15"/>
  <c r="AW148" i="14"/>
  <c r="AW113" i="14"/>
  <c r="AW106" i="14"/>
  <c r="AW78" i="14"/>
  <c r="AW64" i="14"/>
  <c r="AW57" i="14"/>
  <c r="AW36" i="14"/>
  <c r="AW29" i="14"/>
  <c r="AW22" i="14"/>
  <c r="AW15" i="14"/>
  <c r="AW78" i="11"/>
  <c r="AW92" i="11"/>
  <c r="AW22" i="11"/>
  <c r="CB15" i="13"/>
  <c r="AW92" i="13"/>
  <c r="AW78" i="13"/>
  <c r="AW148" i="13"/>
  <c r="AW148" i="11"/>
  <c r="AW134" i="11"/>
  <c r="AW134" i="13"/>
  <c r="AW113" i="13"/>
  <c r="AW106" i="13"/>
  <c r="AW113" i="11"/>
  <c r="AW127" i="13"/>
  <c r="AW64" i="13"/>
  <c r="AW57" i="13"/>
  <c r="AW66" i="13"/>
  <c r="AW70" i="13"/>
  <c r="AW50" i="13"/>
  <c r="D71" i="13"/>
  <c r="H71" i="13"/>
  <c r="L71" i="13"/>
  <c r="L162" i="13" s="1"/>
  <c r="BF162" i="13" s="1"/>
  <c r="AW67" i="13"/>
  <c r="E71" i="13"/>
  <c r="I71" i="13"/>
  <c r="M71" i="13"/>
  <c r="AW68" i="13"/>
  <c r="F71" i="13"/>
  <c r="G162" i="13" s="1"/>
  <c r="BA162" i="13" s="1"/>
  <c r="J71" i="13"/>
  <c r="K162" i="13" s="1"/>
  <c r="BE162" i="13" s="1"/>
  <c r="N71" i="13"/>
  <c r="AW69" i="13"/>
  <c r="AW43" i="13"/>
  <c r="AW36" i="13"/>
  <c r="AW29" i="13"/>
  <c r="AW15" i="13"/>
  <c r="AW50" i="11"/>
  <c r="AW36" i="11"/>
  <c r="AW29" i="11"/>
  <c r="AW15" i="11"/>
  <c r="AW43" i="11"/>
  <c r="AW57" i="11"/>
  <c r="AW64" i="11"/>
  <c r="AW106" i="11"/>
  <c r="AW127" i="11"/>
  <c r="O71" i="13"/>
  <c r="P162" i="13" s="1"/>
  <c r="BJ162" i="13" s="1"/>
  <c r="AW17" i="13"/>
  <c r="AW22" i="13" s="1"/>
  <c r="AW67" i="11"/>
  <c r="AW71" i="11" s="1"/>
  <c r="CB19" i="15"/>
  <c r="CB17" i="15"/>
  <c r="CB17" i="13"/>
  <c r="CB21" i="13"/>
  <c r="CB19" i="13"/>
  <c r="CB17" i="11"/>
  <c r="CB20" i="11"/>
  <c r="CB24" i="11"/>
  <c r="CB18" i="13"/>
  <c r="CB20" i="13"/>
  <c r="CB25" i="11"/>
  <c r="CB26" i="11"/>
  <c r="CB19" i="11"/>
  <c r="CB21" i="11"/>
  <c r="CB22" i="15" l="1"/>
  <c r="CB22" i="11"/>
  <c r="I162" i="13"/>
  <c r="BC162" i="13" s="1"/>
  <c r="N162" i="13"/>
  <c r="BH162" i="13" s="1"/>
  <c r="H162" i="13"/>
  <c r="BB162" i="13" s="1"/>
  <c r="J162" i="13"/>
  <c r="BD162" i="13" s="1"/>
  <c r="E162" i="13"/>
  <c r="AY162" i="13" s="1"/>
  <c r="D162" i="13"/>
  <c r="AX162" i="13" s="1"/>
  <c r="F162" i="13"/>
  <c r="AZ162" i="13" s="1"/>
  <c r="O162" i="13"/>
  <c r="BI162" i="13" s="1"/>
  <c r="M162" i="13"/>
  <c r="BG162" i="13" s="1"/>
  <c r="CB22" i="13"/>
  <c r="A30" i="13"/>
  <c r="A30" i="15"/>
  <c r="A30" i="14"/>
  <c r="A30" i="11"/>
  <c r="AW71" i="13"/>
  <c r="CB34" i="11"/>
  <c r="CB24" i="13"/>
  <c r="CB27" i="11"/>
  <c r="CB27" i="13"/>
  <c r="CB26" i="13"/>
  <c r="CB28" i="13"/>
  <c r="CB28" i="11"/>
  <c r="CB25" i="13"/>
  <c r="CB29" i="11" l="1"/>
  <c r="CB29" i="13"/>
  <c r="A37" i="13"/>
  <c r="A37" i="15"/>
  <c r="A37" i="14"/>
  <c r="A37" i="11"/>
  <c r="CB34" i="13"/>
  <c r="CB35" i="11"/>
  <c r="CB33" i="11"/>
  <c r="CB32" i="11"/>
  <c r="CB31" i="11"/>
  <c r="CB35" i="13"/>
  <c r="CB31" i="13"/>
  <c r="CB33" i="13"/>
  <c r="CB41" i="11"/>
  <c r="CB32" i="13"/>
  <c r="CB36" i="11" l="1"/>
  <c r="CB36" i="13"/>
  <c r="A44" i="13"/>
  <c r="A44" i="15"/>
  <c r="A44" i="14"/>
  <c r="A44" i="11"/>
  <c r="CB38" i="11"/>
  <c r="CB46" i="11"/>
  <c r="CB42" i="11"/>
  <c r="CB40" i="11"/>
  <c r="CB40" i="13"/>
  <c r="CB38" i="13"/>
  <c r="CB39" i="13"/>
  <c r="CB42" i="13"/>
  <c r="CB41" i="13"/>
  <c r="CB39" i="11"/>
  <c r="CB43" i="11" l="1"/>
  <c r="CB43" i="13"/>
  <c r="A51" i="13"/>
  <c r="A51" i="15"/>
  <c r="A51" i="14"/>
  <c r="A51" i="11"/>
  <c r="CB47" i="11"/>
  <c r="CB54" i="11"/>
  <c r="CB46" i="13"/>
  <c r="CB45" i="13"/>
  <c r="CB47" i="13"/>
  <c r="CB48" i="11"/>
  <c r="CB45" i="11"/>
  <c r="CB49" i="11"/>
  <c r="CB48" i="13"/>
  <c r="CB49" i="13"/>
  <c r="CB50" i="13" l="1"/>
  <c r="CB50" i="11"/>
  <c r="A58" i="13"/>
  <c r="A58" i="15"/>
  <c r="A58" i="14"/>
  <c r="A58" i="11"/>
  <c r="C99" i="11"/>
  <c r="C85" i="11"/>
  <c r="AW94" i="11"/>
  <c r="AW99" i="11" s="1"/>
  <c r="CB52" i="11"/>
  <c r="CB56" i="13"/>
  <c r="CB52" i="13"/>
  <c r="CB55" i="13"/>
  <c r="CB53" i="11"/>
  <c r="CB54" i="13"/>
  <c r="CB63" i="11"/>
  <c r="CB55" i="11"/>
  <c r="CB53" i="13"/>
  <c r="CB56" i="11"/>
  <c r="CB57" i="11" l="1"/>
  <c r="CB57" i="13"/>
  <c r="A65" i="13"/>
  <c r="A65" i="15"/>
  <c r="A65" i="14"/>
  <c r="A65" i="11"/>
  <c r="AW80" i="11"/>
  <c r="AW85" i="11" s="1"/>
  <c r="CB62" i="13"/>
  <c r="CB60" i="13"/>
  <c r="CB59" i="13"/>
  <c r="CB59" i="11"/>
  <c r="CB61" i="11"/>
  <c r="CB62" i="11"/>
  <c r="CB63" i="13"/>
  <c r="CB68" i="11"/>
  <c r="CB61" i="13"/>
  <c r="CB60" i="11"/>
  <c r="CB64" i="11" l="1"/>
  <c r="CB64" i="13"/>
  <c r="A72" i="13"/>
  <c r="A79" i="13" s="1"/>
  <c r="A86" i="13" s="1"/>
  <c r="A93" i="13" s="1"/>
  <c r="A72" i="15"/>
  <c r="A72" i="14"/>
  <c r="A72" i="11"/>
  <c r="A79" i="11" s="1"/>
  <c r="A86" i="11" s="1"/>
  <c r="A93" i="11" s="1"/>
  <c r="CB69" i="13"/>
  <c r="CB69" i="11"/>
  <c r="CB70" i="11"/>
  <c r="CB66" i="13"/>
  <c r="CB67" i="13"/>
  <c r="CB67" i="11"/>
  <c r="CB96" i="11"/>
  <c r="CB66" i="11"/>
  <c r="CB70" i="13"/>
  <c r="CB68" i="13"/>
  <c r="CB71" i="11" l="1"/>
  <c r="CB71" i="13"/>
  <c r="A100" i="13"/>
  <c r="A79" i="15"/>
  <c r="A79" i="14"/>
  <c r="A100" i="11"/>
  <c r="CB94" i="11"/>
  <c r="CB98" i="11"/>
  <c r="CB94" i="13"/>
  <c r="CB97" i="13"/>
  <c r="CB97" i="11"/>
  <c r="CB98" i="13"/>
  <c r="CB95" i="13"/>
  <c r="CB95" i="11"/>
  <c r="CB105" i="11"/>
  <c r="CB96" i="13"/>
  <c r="CB99" i="13" l="1"/>
  <c r="CB99" i="11"/>
  <c r="A107" i="13"/>
  <c r="A86" i="15"/>
  <c r="A86" i="14"/>
  <c r="CB119" i="11"/>
  <c r="A107" i="11"/>
  <c r="CB101" i="11"/>
  <c r="CB101" i="13"/>
  <c r="CB103" i="11"/>
  <c r="CB102" i="13"/>
  <c r="CB102" i="11"/>
  <c r="CB104" i="13"/>
  <c r="CB109" i="11"/>
  <c r="CB105" i="13"/>
  <c r="CB103" i="13"/>
  <c r="CB104" i="11"/>
  <c r="CB117" i="11" l="1"/>
  <c r="CB116" i="11"/>
  <c r="CB116" i="13"/>
  <c r="CB117" i="13"/>
  <c r="CB118" i="13"/>
  <c r="CB119" i="13"/>
  <c r="CB106" i="13"/>
  <c r="CB115" i="13"/>
  <c r="CB106" i="11"/>
  <c r="CB115" i="11"/>
  <c r="CB118" i="11"/>
  <c r="A114" i="13"/>
  <c r="A121" i="13" s="1"/>
  <c r="A93" i="15"/>
  <c r="A100" i="15" s="1"/>
  <c r="A93" i="14"/>
  <c r="A100" i="14" s="1"/>
  <c r="A114" i="11"/>
  <c r="A121" i="11" s="1"/>
  <c r="CB125" i="11"/>
  <c r="CB109" i="13"/>
  <c r="CB112" i="11"/>
  <c r="CB110" i="11"/>
  <c r="CB111" i="11"/>
  <c r="CB108" i="11"/>
  <c r="CB110" i="13"/>
  <c r="CB112" i="13"/>
  <c r="CB111" i="13"/>
  <c r="CB108" i="13"/>
  <c r="CB113" i="11" l="1"/>
  <c r="CB120" i="11"/>
  <c r="CB113" i="13"/>
  <c r="A128" i="13"/>
  <c r="CB120" i="13"/>
  <c r="A107" i="15"/>
  <c r="A107" i="14"/>
  <c r="A128" i="11"/>
  <c r="CB123" i="13"/>
  <c r="CB124" i="11"/>
  <c r="CB126" i="11"/>
  <c r="CB126" i="13"/>
  <c r="CB122" i="11"/>
  <c r="CB123" i="11"/>
  <c r="CB129" i="11"/>
  <c r="CB122" i="13"/>
  <c r="CB129" i="13"/>
  <c r="CB125" i="13"/>
  <c r="CB124" i="13"/>
  <c r="CB127" i="11" l="1"/>
  <c r="CB127" i="13"/>
  <c r="A142" i="13"/>
  <c r="A114" i="15"/>
  <c r="A121" i="15" s="1"/>
  <c r="A114" i="14"/>
  <c r="A142" i="11"/>
  <c r="A149" i="11" s="1"/>
  <c r="CB145" i="11"/>
  <c r="CB133" i="11"/>
  <c r="CB130" i="13"/>
  <c r="CB132" i="11"/>
  <c r="CB130" i="11"/>
  <c r="CB133" i="13"/>
  <c r="CB131" i="13"/>
  <c r="CB131" i="11"/>
  <c r="CB132" i="13"/>
  <c r="CB134" i="13" l="1"/>
  <c r="CB134" i="11"/>
  <c r="A149" i="13"/>
  <c r="A156" i="11"/>
  <c r="A128" i="15"/>
  <c r="A121" i="14"/>
  <c r="C85" i="13"/>
  <c r="C115" i="13"/>
  <c r="C120" i="13" s="1"/>
  <c r="C99" i="13"/>
  <c r="AW80" i="13"/>
  <c r="AW85" i="13" s="1"/>
  <c r="CB129" i="15"/>
  <c r="CB144" i="11"/>
  <c r="CB150" i="11"/>
  <c r="CB146" i="11"/>
  <c r="CB147" i="13"/>
  <c r="CB146" i="13"/>
  <c r="CB152" i="11"/>
  <c r="CB143" i="11"/>
  <c r="CB145" i="13"/>
  <c r="CB144" i="13"/>
  <c r="CB143" i="13"/>
  <c r="CB151" i="11"/>
  <c r="CB154" i="11"/>
  <c r="CB153" i="11"/>
  <c r="CB147" i="11"/>
  <c r="CB148" i="11" l="1"/>
  <c r="CB148" i="13"/>
  <c r="CB155" i="11"/>
  <c r="A156" i="13"/>
  <c r="A142" i="15"/>
  <c r="A149" i="15" s="1"/>
  <c r="A128" i="14"/>
  <c r="AW115" i="13"/>
  <c r="AW120" i="13" s="1"/>
  <c r="AW94" i="13"/>
  <c r="AW99" i="13" s="1"/>
  <c r="CB160" i="11"/>
  <c r="CB157" i="11"/>
  <c r="CB159" i="11"/>
  <c r="CB130" i="14"/>
  <c r="CB158" i="11"/>
  <c r="CB131" i="14"/>
  <c r="CB133" i="14"/>
  <c r="CB161" i="11"/>
  <c r="CB132" i="14"/>
  <c r="CB153" i="13"/>
  <c r="CB150" i="13"/>
  <c r="CB154" i="13"/>
  <c r="CB152" i="13"/>
  <c r="CB151" i="13"/>
  <c r="CB155" i="13" l="1"/>
  <c r="CB162" i="11"/>
  <c r="A156" i="15"/>
  <c r="A142" i="14"/>
  <c r="A149" i="14" s="1"/>
  <c r="CB129" i="14"/>
  <c r="CB158" i="13"/>
  <c r="CB159" i="13"/>
  <c r="CB157" i="13"/>
  <c r="CB160" i="13"/>
  <c r="CB161" i="13"/>
  <c r="CB134" i="14" l="1"/>
  <c r="CB162" i="13"/>
  <c r="A156" i="14"/>
  <c r="CB150" i="14"/>
  <c r="CB45" i="14"/>
  <c r="CB59" i="14"/>
  <c r="CB81" i="14"/>
  <c r="CB66" i="14"/>
  <c r="CB82" i="14"/>
  <c r="CB52" i="14"/>
  <c r="CB38" i="14"/>
  <c r="CB157" i="14"/>
  <c r="CB80" i="14"/>
  <c r="CB101" i="14"/>
  <c r="CB84" i="14"/>
  <c r="CB108" i="14"/>
  <c r="CB31" i="14"/>
  <c r="CB83" i="14"/>
  <c r="CB24" i="14"/>
  <c r="CB122" i="14"/>
  <c r="CB73" i="14"/>
  <c r="CB87" i="14"/>
  <c r="CB143" i="14"/>
  <c r="CB85" i="14" l="1"/>
  <c r="CB94" i="14"/>
  <c r="CB115" i="14" s="1"/>
  <c r="CB31" i="15"/>
  <c r="CB66" i="15"/>
  <c r="CB157" i="15"/>
  <c r="CB82" i="15"/>
  <c r="CB83" i="15"/>
  <c r="CB59" i="15"/>
  <c r="CB24" i="15"/>
  <c r="CB87" i="15"/>
  <c r="CB73" i="15"/>
  <c r="CB150" i="15"/>
  <c r="CB17" i="14"/>
  <c r="CB38" i="15"/>
  <c r="CB45" i="15"/>
  <c r="CB143" i="15"/>
  <c r="CB141" i="15" l="1"/>
  <c r="CB89" i="15"/>
  <c r="CB151" i="15"/>
  <c r="CB123" i="15"/>
  <c r="CB111" i="15"/>
  <c r="CB77" i="15"/>
  <c r="CB101" i="15"/>
  <c r="CB70" i="15"/>
  <c r="CB84" i="15"/>
  <c r="CB56" i="15"/>
  <c r="CB104" i="15"/>
  <c r="CB41" i="15"/>
  <c r="CB47" i="15"/>
  <c r="CB90" i="15"/>
  <c r="CB102" i="15"/>
  <c r="CB108" i="15"/>
  <c r="CB161" i="15"/>
  <c r="CB103" i="15"/>
  <c r="CB130" i="15"/>
  <c r="CB159" i="15"/>
  <c r="CB46" i="15"/>
  <c r="CB105" i="15"/>
  <c r="CB154" i="15"/>
  <c r="CB25" i="15"/>
  <c r="CB53" i="15"/>
  <c r="CB122" i="15"/>
  <c r="CB26" i="15"/>
  <c r="CB146" i="15"/>
  <c r="CB112" i="15"/>
  <c r="CB152" i="15"/>
  <c r="CB75" i="15"/>
  <c r="CB61" i="15"/>
  <c r="CB132" i="15"/>
  <c r="CB125" i="15"/>
  <c r="CB54" i="15"/>
  <c r="CB68" i="15"/>
  <c r="CB69" i="15"/>
  <c r="CB40" i="15"/>
  <c r="CB62" i="15"/>
  <c r="CB60" i="15"/>
  <c r="CB147" i="15"/>
  <c r="CB124" i="15"/>
  <c r="CB67" i="15"/>
  <c r="CB49" i="15"/>
  <c r="CB48" i="15"/>
  <c r="CB39" i="15"/>
  <c r="CB158" i="15"/>
  <c r="CB160" i="15"/>
  <c r="CB33" i="15"/>
  <c r="CB27" i="15"/>
  <c r="CB81" i="15"/>
  <c r="CB42" i="15"/>
  <c r="CB35" i="15"/>
  <c r="CB153" i="15"/>
  <c r="CB32" i="15"/>
  <c r="CB52" i="15"/>
  <c r="CB76" i="15"/>
  <c r="CB126" i="15"/>
  <c r="CB74" i="15"/>
  <c r="CB88" i="15"/>
  <c r="CB145" i="15"/>
  <c r="CB109" i="15"/>
  <c r="CB63" i="15"/>
  <c r="CB55" i="15"/>
  <c r="CB34" i="15"/>
  <c r="CB133" i="15"/>
  <c r="CB91" i="15"/>
  <c r="CB110" i="15"/>
  <c r="CB144" i="15"/>
  <c r="CB131" i="15"/>
  <c r="CB28" i="15"/>
  <c r="CB162" i="15" l="1"/>
  <c r="CB155" i="15"/>
  <c r="CB148" i="15"/>
  <c r="CB127" i="15"/>
  <c r="CB113" i="15"/>
  <c r="CB106" i="15"/>
  <c r="CB98" i="15"/>
  <c r="CB119" i="15" s="1"/>
  <c r="CB92" i="15"/>
  <c r="CB97" i="15"/>
  <c r="CB118" i="15" s="1"/>
  <c r="CB96" i="15"/>
  <c r="CB117" i="15" s="1"/>
  <c r="CB78" i="15"/>
  <c r="CB71" i="15"/>
  <c r="CB64" i="15"/>
  <c r="CB57" i="15"/>
  <c r="CB50" i="15"/>
  <c r="CB43" i="15"/>
  <c r="CB36" i="15"/>
  <c r="CB29" i="15"/>
  <c r="CB134" i="15"/>
  <c r="CB95" i="15"/>
  <c r="CB116" i="15" s="1"/>
  <c r="CB80" i="15"/>
  <c r="CB85" i="15" l="1"/>
  <c r="CB94" i="15"/>
  <c r="CB99" i="15" s="1"/>
  <c r="CB39" i="14"/>
  <c r="CB144" i="14"/>
  <c r="CB105" i="14"/>
  <c r="CB67" i="14"/>
  <c r="CB10" i="14"/>
  <c r="CB75" i="14"/>
  <c r="CB125" i="14"/>
  <c r="CB33" i="14"/>
  <c r="CB91" i="14"/>
  <c r="CB109" i="14"/>
  <c r="CB11" i="14"/>
  <c r="CB90" i="14"/>
  <c r="CB47" i="14"/>
  <c r="CB18" i="14"/>
  <c r="CB28" i="14"/>
  <c r="CB40" i="14"/>
  <c r="CB68" i="14"/>
  <c r="CB61" i="14"/>
  <c r="CB154" i="14"/>
  <c r="CB34" i="14"/>
  <c r="CB111" i="14"/>
  <c r="CB55" i="14"/>
  <c r="CB76" i="14"/>
  <c r="CB54" i="14"/>
  <c r="CB124" i="14"/>
  <c r="CB14" i="14"/>
  <c r="CB159" i="14"/>
  <c r="CB53" i="14"/>
  <c r="CB25" i="14"/>
  <c r="CB60" i="14"/>
  <c r="CB77" i="14"/>
  <c r="CB88" i="14"/>
  <c r="CB146" i="14"/>
  <c r="CB70" i="14"/>
  <c r="CB151" i="14"/>
  <c r="CB147" i="14"/>
  <c r="CB19" i="14"/>
  <c r="CB160" i="14"/>
  <c r="CB102" i="14"/>
  <c r="CB63" i="14"/>
  <c r="CB12" i="14"/>
  <c r="CB126" i="14"/>
  <c r="CB32" i="14"/>
  <c r="CB123" i="14"/>
  <c r="CB104" i="14"/>
  <c r="CB13" i="14"/>
  <c r="CB41" i="14"/>
  <c r="CB56" i="14"/>
  <c r="CB62" i="14"/>
  <c r="CB158" i="14"/>
  <c r="CB48" i="14"/>
  <c r="CB35" i="14"/>
  <c r="CB89" i="14"/>
  <c r="CB74" i="14"/>
  <c r="CB46" i="14"/>
  <c r="CB145" i="14"/>
  <c r="CB49" i="14"/>
  <c r="CB42" i="14"/>
  <c r="CB27" i="14"/>
  <c r="CB21" i="14"/>
  <c r="CB153" i="14"/>
  <c r="CB69" i="14"/>
  <c r="CB26" i="14"/>
  <c r="CB110" i="14"/>
  <c r="CB112" i="14"/>
  <c r="CB103" i="14"/>
  <c r="CB20" i="14"/>
  <c r="CB161" i="14"/>
  <c r="CB152" i="14"/>
  <c r="CB115" i="15" l="1"/>
  <c r="CB120" i="15" s="1"/>
  <c r="CB162" i="14"/>
  <c r="CB155" i="14"/>
  <c r="CB148" i="14"/>
  <c r="CB127" i="14"/>
  <c r="CB113" i="14"/>
  <c r="CB106" i="14"/>
  <c r="CB97" i="14"/>
  <c r="CB118" i="14" s="1"/>
  <c r="CB98" i="14"/>
  <c r="CB119" i="14" s="1"/>
  <c r="CB95" i="14"/>
  <c r="CB92" i="14"/>
  <c r="CB96" i="14"/>
  <c r="CB117" i="14" s="1"/>
  <c r="CB78" i="14"/>
  <c r="CB71" i="14"/>
  <c r="CB64" i="14"/>
  <c r="CB57" i="14"/>
  <c r="CB50" i="14"/>
  <c r="CB43" i="14"/>
  <c r="CB36" i="14"/>
  <c r="CB29" i="14"/>
  <c r="CB22" i="14"/>
  <c r="CB15" i="14"/>
  <c r="CB116" i="14" l="1"/>
  <c r="CB120" i="14" s="1"/>
  <c r="CB99" i="14"/>
  <c r="BQ162" i="11"/>
  <c r="BR162" i="11"/>
  <c r="BS162" i="11"/>
  <c r="BT162" i="11"/>
  <c r="BU162" i="11"/>
  <c r="BW162" i="11"/>
  <c r="BV162" i="11"/>
</calcChain>
</file>

<file path=xl/sharedStrings.xml><?xml version="1.0" encoding="utf-8"?>
<sst xmlns="http://schemas.openxmlformats.org/spreadsheetml/2006/main" count="60508" uniqueCount="678">
  <si>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</si>
  <si>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</si>
  <si>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</si>
  <si>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</si>
  <si>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</si>
  <si>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</si>
  <si>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</si>
  <si>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</si>
  <si>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</si>
  <si>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</si>
  <si>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</si>
  <si>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</si>
  <si>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</si>
  <si>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</si>
  <si>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</si>
  <si>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</si>
  <si>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</si>
  <si>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</si>
  <si>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</si>
  <si>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</si>
  <si>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</si>
  <si>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</si>
  <si>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</si>
  <si>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</si>
  <si>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</si>
  <si>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</si>
  <si>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</si>
  <si>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</si>
  <si>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</si>
  <si>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</si>
  <si>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</si>
  <si>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</si>
  <si>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</si>
  <si>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</si>
  <si>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</si>
  <si>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</si>
  <si>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</si>
  <si>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</si>
  <si>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</si>
  <si>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</si>
  <si>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</si>
  <si>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</si>
  <si>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</si>
  <si>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</si>
  <si>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</si>
  <si>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</si>
  <si>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</si>
  <si>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</si>
  <si>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</si>
  <si>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</si>
  <si>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</si>
  <si>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</si>
  <si>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</si>
  <si>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</si>
  <si>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</si>
  <si>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</si>
  <si>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</si>
  <si>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</si>
  <si>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</si>
  <si>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</si>
  <si>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</si>
  <si>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</si>
  <si>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</si>
  <si>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</si>
  <si>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</si>
  <si>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</si>
  <si>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</si>
  <si>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</si>
  <si>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</si>
  <si>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</si>
  <si>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</si>
  <si>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</si>
  <si>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</si>
  <si>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</si>
  <si>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</si>
  <si>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</si>
  <si>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</si>
  <si>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</si>
  <si>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</si>
  <si>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</si>
  <si>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</si>
  <si>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</si>
  <si>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</si>
  <si>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</si>
  <si>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</si>
  <si>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</si>
  <si>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</si>
  <si>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</si>
  <si>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</si>
  <si>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</si>
  <si>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</si>
  <si>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</si>
  <si>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</si>
  <si>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</si>
  <si>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</si>
  <si>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</si>
  <si>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</si>
  <si>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</si>
  <si>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</si>
  <si>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</si>
  <si>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</si>
  <si>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</si>
  <si>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</si>
  <si>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</si>
  <si>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</si>
  <si>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</si>
  <si>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</si>
  <si>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</si>
  <si>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</si>
  <si>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</si>
  <si>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</si>
  <si>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</si>
  <si>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</si>
  <si>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</si>
  <si>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</si>
  <si>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</si>
  <si>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</si>
  <si>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</si>
  <si>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</si>
  <si>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</si>
  <si>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</si>
  <si>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</si>
  <si>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</si>
  <si>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</si>
  <si>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</si>
  <si>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</si>
  <si>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</si>
  <si>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</si>
  <si>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</si>
  <si>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</si>
  <si>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</si>
  <si>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</si>
  <si>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</si>
  <si>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</si>
  <si>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</si>
  <si>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</si>
  <si>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</si>
  <si>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</si>
  <si>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</si>
  <si>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</si>
  <si>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</si>
  <si>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</si>
  <si>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</si>
  <si>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</si>
  <si>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</si>
  <si>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</si>
  <si>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</si>
  <si>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</si>
  <si>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</si>
  <si>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</si>
  <si>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</si>
  <si>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</si>
  <si>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</si>
  <si>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</si>
  <si>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</si>
  <si>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</si>
  <si>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</si>
  <si>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</si>
  <si>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</si>
  <si>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</si>
  <si>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</si>
  <si>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</si>
  <si>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</si>
  <si>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</si>
  <si>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</si>
  <si>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</si>
  <si>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</si>
  <si>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</si>
  <si>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</si>
  <si>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</si>
  <si>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</si>
  <si>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</si>
  <si>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</si>
  <si>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</si>
  <si>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</si>
  <si>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</si>
  <si>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</si>
  <si>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</si>
  <si>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</si>
  <si>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</si>
  <si>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</si>
  <si>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</si>
  <si>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</si>
  <si>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</si>
  <si>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</si>
  <si>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</si>
  <si>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</si>
  <si>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</si>
  <si>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</si>
  <si>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</si>
  <si>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</si>
  <si>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</si>
  <si>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</si>
  <si>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</si>
  <si>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</si>
  <si>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</si>
  <si>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</si>
  <si>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</si>
  <si>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</si>
  <si>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</si>
  <si>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</si>
  <si>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</si>
  <si>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</si>
  <si>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</si>
  <si>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</si>
  <si>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</si>
  <si>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</si>
  <si>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</si>
  <si>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</si>
  <si>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</si>
  <si>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</si>
  <si>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</si>
  <si>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</si>
  <si>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</si>
  <si>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</si>
  <si>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</si>
  <si>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</si>
  <si>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</si>
  <si>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</si>
  <si>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</si>
  <si>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</si>
  <si>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</si>
  <si>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</si>
  <si>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</si>
  <si>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</si>
  <si>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</si>
  <si>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</si>
  <si>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</si>
  <si>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</si>
  <si>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</si>
  <si>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</si>
  <si>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</si>
  <si>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</si>
  <si>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</si>
  <si>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</si>
  <si>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</si>
  <si>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</si>
  <si>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</si>
  <si>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</si>
  <si>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</si>
  <si>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</si>
  <si>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</si>
  <si>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</si>
  <si>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</si>
  <si>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</si>
  <si>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</si>
  <si>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</si>
  <si>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</si>
  <si>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</si>
  <si>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</si>
  <si>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</si>
  <si>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</si>
  <si>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</si>
  <si>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</si>
  <si>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</si>
  <si>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</si>
  <si>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</si>
  <si>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</si>
  <si>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</si>
  <si>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</si>
  <si>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</si>
  <si>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</si>
  <si>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</si>
  <si>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</si>
  <si>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</si>
  <si>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</si>
  <si>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</si>
  <si>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</si>
  <si>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</si>
  <si>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</si>
  <si>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</si>
  <si>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</si>
  <si>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</si>
  <si>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</si>
  <si>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</si>
  <si>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</si>
  <si>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</si>
  <si>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</si>
  <si>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</si>
  <si>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</si>
  <si>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</si>
  <si>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</si>
  <si>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</si>
  <si>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</si>
  <si>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</si>
  <si>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</si>
  <si>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</si>
  <si>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</si>
  <si>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</si>
  <si>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</si>
  <si>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</si>
  <si>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</si>
  <si>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</si>
  <si>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</si>
  <si>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</si>
  <si>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</si>
  <si>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</si>
  <si>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</si>
  <si>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</si>
  <si>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</si>
  <si>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</si>
  <si>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</si>
  <si>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</si>
  <si>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</si>
  <si>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</si>
  <si>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</si>
  <si>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</si>
  <si>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</si>
  <si>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</si>
  <si>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</si>
  <si>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</si>
  <si>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</si>
  <si>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</si>
  <si>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</si>
  <si>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</si>
  <si>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</si>
  <si>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</si>
  <si>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</si>
  <si>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</si>
  <si>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</si>
  <si>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</si>
  <si>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</si>
  <si>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</si>
  <si>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</si>
  <si>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</si>
  <si>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</si>
  <si>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</si>
  <si>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</si>
  <si>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</si>
  <si>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</si>
  <si>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</si>
  <si>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</si>
  <si>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</si>
  <si>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</si>
  <si>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</si>
  <si>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</si>
  <si>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</si>
  <si>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</si>
  <si>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</si>
  <si>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</si>
  <si>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</si>
  <si>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</si>
  <si>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</si>
  <si>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</si>
  <si>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</si>
  <si>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</si>
  <si>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</si>
  <si>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</si>
  <si>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</si>
  <si>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</si>
  <si>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</si>
  <si>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</si>
  <si>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</si>
  <si>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</si>
  <si>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</si>
  <si>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</si>
  <si>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</si>
  <si>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</si>
  <si>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</si>
  <si>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</si>
  <si>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</si>
  <si>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</si>
  <si>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</si>
  <si>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</si>
  <si>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</si>
  <si>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</si>
  <si>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</si>
  <si>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</si>
  <si>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</si>
  <si>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</si>
  <si>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</si>
  <si>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</si>
  <si>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</si>
  <si>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</si>
  <si>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</si>
  <si>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</si>
  <si>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</si>
  <si>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</si>
  <si>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</si>
  <si>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</si>
  <si>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</si>
  <si>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</si>
  <si>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</si>
  <si>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</si>
  <si>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</si>
  <si>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</si>
  <si>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</si>
  <si>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</si>
  <si>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</si>
  <si>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</si>
  <si>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</si>
  <si>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</si>
  <si>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</si>
  <si>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</si>
  <si>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</si>
  <si>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</si>
  <si>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</si>
  <si>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</si>
  <si>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</si>
  <si>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</si>
  <si>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</si>
  <si>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</si>
  <si>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</si>
  <si>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</si>
  <si>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</si>
  <si>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</si>
  <si>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</si>
  <si>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</si>
  <si>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</si>
  <si>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</si>
  <si>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</si>
  <si>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</si>
  <si>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</si>
  <si>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</si>
  <si>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</si>
  <si>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</si>
  <si>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</si>
  <si>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</si>
  <si>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</si>
  <si>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</si>
  <si>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</si>
  <si>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</si>
  <si>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</si>
  <si>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</si>
  <si>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</si>
  <si>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</si>
  <si>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</si>
  <si>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</si>
  <si>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</si>
  <si>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</si>
  <si>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</si>
  <si>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</si>
  <si>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</si>
  <si>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</si>
  <si>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</si>
  <si>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</si>
  <si>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</si>
  <si>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</si>
  <si>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</si>
  <si>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</si>
  <si>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</si>
  <si>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</si>
  <si>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</si>
  <si>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</si>
  <si>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</si>
  <si>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</si>
  <si>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</si>
  <si>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</si>
  <si>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</si>
  <si>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</si>
  <si>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</si>
  <si>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</si>
  <si>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</si>
  <si>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</si>
  <si>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</si>
  <si>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</si>
  <si>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</si>
  <si>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</si>
  <si>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</si>
  <si>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</si>
  <si>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</si>
  <si>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</si>
  <si>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</si>
  <si>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</si>
  <si>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</si>
  <si>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</si>
  <si>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</si>
  <si>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</si>
  <si>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</si>
  <si>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</si>
  <si>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</si>
  <si>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</si>
  <si>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</si>
  <si>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</si>
  <si>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</si>
  <si>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</si>
  <si>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</si>
  <si>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</si>
  <si>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</si>
  <si>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</si>
  <si>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</si>
  <si>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</si>
  <si>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</si>
  <si>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</si>
  <si>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</si>
  <si>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</si>
  <si>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</si>
  <si>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</si>
  <si>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</si>
  <si>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</si>
  <si>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</si>
  <si>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</si>
  <si>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</si>
  <si>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</si>
  <si>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</si>
  <si>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</si>
  <si>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</si>
  <si>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</si>
  <si>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</si>
  <si>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</si>
  <si>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</si>
  <si>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</si>
  <si>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</si>
  <si>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</si>
  <si>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</si>
  <si>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</si>
  <si>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</si>
  <si>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</si>
  <si>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</si>
  <si>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</si>
  <si>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</si>
  <si>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</si>
  <si>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</si>
  <si>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</si>
  <si>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</si>
  <si>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</si>
  <si>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</si>
  <si>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</si>
  <si>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</si>
  <si>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</si>
  <si>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</si>
  <si>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</si>
  <si>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</si>
  <si>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</si>
  <si>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</si>
  <si>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</si>
  <si>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</si>
  <si>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</si>
  <si>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</si>
  <si>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</si>
  <si>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</si>
  <si>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</si>
  <si>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</si>
  <si>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</si>
  <si>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</si>
  <si>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</si>
  <si>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</si>
  <si>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</si>
  <si>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</si>
  <si>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</si>
  <si>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</si>
  <si>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</si>
  <si>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</si>
  <si>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</si>
  <si>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</si>
  <si>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</si>
  <si>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</si>
  <si>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</si>
  <si>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</si>
  <si>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</si>
  <si>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</si>
  <si>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</si>
  <si>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</si>
  <si>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</si>
  <si>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</si>
  <si>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</si>
  <si>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</si>
  <si>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</si>
  <si>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</si>
  <si>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</si>
  <si>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</si>
  <si>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</si>
  <si>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</si>
  <si>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</si>
  <si>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</si>
  <si>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</si>
  <si>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</si>
  <si>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</si>
  <si>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</si>
  <si>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</si>
  <si>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</si>
  <si>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</si>
  <si>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</si>
  <si>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</si>
  <si>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</si>
  <si>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</si>
  <si>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</si>
  <si>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</si>
  <si>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</si>
  <si>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</si>
  <si>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</si>
  <si>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</si>
  <si>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</si>
  <si>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</si>
  <si>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</si>
  <si>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</si>
  <si>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</si>
  <si>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</si>
  <si>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</si>
  <si>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</si>
  <si>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</si>
  <si>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</si>
  <si>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</si>
  <si>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</si>
  <si>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</si>
  <si>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</si>
  <si>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</si>
  <si>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</si>
  <si>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</si>
  <si>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</si>
  <si>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</si>
  <si>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</si>
  <si>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</si>
  <si>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</si>
  <si>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</si>
  <si>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</si>
  <si>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</si>
  <si>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</si>
  <si>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</si>
  <si>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</si>
  <si>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</si>
  <si>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</si>
  <si>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</si>
  <si>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</si>
  <si>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</si>
  <si>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</si>
  <si>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</si>
  <si>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</si>
  <si>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</si>
  <si>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</si>
  <si>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</si>
  <si>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</si>
  <si>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</si>
  <si>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</si>
  <si>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</si>
  <si>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</si>
  <si>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</si>
  <si>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</si>
  <si>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</si>
  <si>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</si>
  <si>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</si>
  <si>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</si>
  <si>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</si>
  <si>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</si>
  <si>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</si>
  <si>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</si>
  <si>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</si>
  <si>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</si>
  <si>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</si>
  <si>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</si>
  <si>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</si>
  <si>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</si>
  <si>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</si>
  <si>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</si>
  <si>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</si>
  <si>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</si>
  <si>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</si>
  <si>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</si>
  <si>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</si>
  <si>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</si>
  <si>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</si>
  <si>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</si>
  <si>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</si>
  <si>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</si>
  <si>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</si>
  <si>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</si>
  <si>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</si>
  <si>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</si>
  <si>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</si>
  <si>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</si>
  <si>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</si>
  <si>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</si>
  <si>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</si>
  <si>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</si>
  <si>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</si>
  <si>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</si>
  <si>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</si>
  <si>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</si>
  <si>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</si>
  <si>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</si>
  <si>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</si>
  <si>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</si>
  <si>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</si>
  <si>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</si>
  <si>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</si>
  <si>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</si>
  <si>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Monthly report for August 2022</t>
  </si>
  <si>
    <t>Aug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</si>
</sst>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7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366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/>
    <xf numFmtId="0" fontId="7" fillId="0" borderId="0" xfId="0" applyFont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16.480393287035" createdVersion="6" refreshedVersion="7" minRefreshableVersion="3" recordCount="181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2-08-28T00:00:00" count="80">
        <d v="2022-08-27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2848388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16.480473263888" createdVersion="6" refreshedVersion="7" minRefreshableVersion="3" recordCount="193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2-08-28T00:00:00" count="78">
        <d v="2022-08-27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1-08-28T00:00:00" u="1"/>
        <d v="2021-02-20T00:00:00" u="1"/>
        <d v="2020-09-05T00:00:00" u="1"/>
        <d v="2021-07-31T00:00:00" u="1"/>
        <d v="2021-01-23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5716216"/>
    </cacheField>
    <cacheField name="TRIM_CAT" numFmtId="0">
      <sharedItems containsBlank="1" count="9">
        <s v="Medium C&amp;I"/>
        <s v="Low Income Residential"/>
        <s v="Large C&amp;I"/>
        <s v="Residential"/>
        <s v="Small C&amp;I"/>
        <s v="HER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16.528249537034" createdVersion="6" refreshedVersion="7" minRefreshableVersion="3" recordCount="7008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8956091.1600000001" maxValue="102397423.66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16.5587900463" createdVersion="6" refreshedVersion="7" minRefreshableVersion="3" recordCount="1824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x v="0"/>
    <x v="0"/>
    <s v="1-Residential"/>
    <n v="12034"/>
    <x v="0"/>
    <x v="0"/>
  </r>
  <r>
    <x v="0"/>
    <x v="1"/>
    <s v="1-Residential"/>
    <n v="1006113"/>
    <x v="0"/>
    <x v="0"/>
  </r>
  <r>
    <x v="0"/>
    <x v="0"/>
    <s v="2-Low Income Residential"/>
    <n v="144"/>
    <x v="1"/>
    <x v="0"/>
  </r>
  <r>
    <x v="0"/>
    <x v="1"/>
    <s v="2-Low Income Residential"/>
    <n v="142688"/>
    <x v="1"/>
    <x v="0"/>
  </r>
  <r>
    <x v="0"/>
    <x v="0"/>
    <s v="3-Small C&amp;I"/>
    <n v="1596"/>
    <x v="2"/>
    <x v="0"/>
  </r>
  <r>
    <x v="0"/>
    <x v="1"/>
    <s v="3-Small C&amp;I"/>
    <n v="154889"/>
    <x v="2"/>
    <x v="0"/>
  </r>
  <r>
    <x v="0"/>
    <x v="0"/>
    <s v="4-Medium C&amp;I"/>
    <n v="76"/>
    <x v="3"/>
    <x v="0"/>
  </r>
  <r>
    <x v="0"/>
    <x v="1"/>
    <s v="4-Medium C&amp;I"/>
    <n v="11443"/>
    <x v="3"/>
    <x v="0"/>
  </r>
  <r>
    <x v="0"/>
    <x v="0"/>
    <s v="5-Large C&amp;I"/>
    <n v="11"/>
    <x v="4"/>
    <x v="0"/>
  </r>
  <r>
    <x v="0"/>
    <x v="1"/>
    <s v="5-Large C&amp;I"/>
    <n v="2995"/>
    <x v="4"/>
    <x v="0"/>
  </r>
  <r>
    <x v="0"/>
    <x v="0"/>
    <s v="6-OTHER"/>
    <n v="163"/>
    <x v="5"/>
    <x v="0"/>
  </r>
  <r>
    <x v="0"/>
    <x v="1"/>
    <s v="6-OTHER"/>
    <n v="24469"/>
    <x v="5"/>
    <x v="0"/>
  </r>
  <r>
    <x v="0"/>
    <x v="0"/>
    <s v="2-Low Income Residential"/>
    <n v="29"/>
    <x v="1"/>
    <x v="1"/>
  </r>
  <r>
    <x v="0"/>
    <x v="0"/>
    <s v="5-Large C&amp;I"/>
    <n v="3"/>
    <x v="4"/>
    <x v="1"/>
  </r>
  <r>
    <x v="0"/>
    <x v="0"/>
    <s v="6-OTHER"/>
    <n v="4"/>
    <x v="5"/>
    <x v="1"/>
  </r>
  <r>
    <x v="0"/>
    <x v="0"/>
    <s v="1-Residential"/>
    <n v="886"/>
    <x v="0"/>
    <x v="1"/>
  </r>
  <r>
    <x v="0"/>
    <x v="0"/>
    <s v="4-Medium C&amp;I"/>
    <n v="12"/>
    <x v="3"/>
    <x v="1"/>
  </r>
  <r>
    <x v="0"/>
    <x v="0"/>
    <s v="3-Small C&amp;I"/>
    <n v="209"/>
    <x v="2"/>
    <x v="1"/>
  </r>
  <r>
    <x v="0"/>
    <x v="1"/>
    <s v="5-Large C&amp;I"/>
    <n v="524"/>
    <x v="4"/>
    <x v="1"/>
  </r>
  <r>
    <x v="0"/>
    <x v="1"/>
    <s v="4-Medium C&amp;I"/>
    <n v="1754"/>
    <x v="3"/>
    <x v="1"/>
  </r>
  <r>
    <x v="0"/>
    <x v="1"/>
    <s v="6-OTHER"/>
    <n v="2126"/>
    <x v="5"/>
    <x v="1"/>
  </r>
  <r>
    <x v="0"/>
    <x v="1"/>
    <s v="3-Small C&amp;I"/>
    <n v="31998"/>
    <x v="2"/>
    <x v="1"/>
  </r>
  <r>
    <x v="0"/>
    <x v="1"/>
    <s v="2-Low Income Residential"/>
    <n v="53191"/>
    <x v="1"/>
    <x v="1"/>
  </r>
  <r>
    <x v="0"/>
    <x v="1"/>
    <s v="1-Residential"/>
    <n v="166523"/>
    <x v="0"/>
    <x v="1"/>
  </r>
  <r>
    <x v="0"/>
    <x v="0"/>
    <s v="4-Medium C&amp;I"/>
    <n v="11"/>
    <x v="3"/>
    <x v="2"/>
  </r>
  <r>
    <x v="0"/>
    <x v="0"/>
    <s v="5-Large C&amp;I"/>
    <n v="2"/>
    <x v="4"/>
    <x v="2"/>
  </r>
  <r>
    <x v="0"/>
    <x v="0"/>
    <s v="6-OTHER"/>
    <n v="2"/>
    <x v="5"/>
    <x v="2"/>
  </r>
  <r>
    <x v="0"/>
    <x v="0"/>
    <s v="2-Low Income Residential"/>
    <n v="9"/>
    <x v="1"/>
    <x v="2"/>
  </r>
  <r>
    <x v="0"/>
    <x v="0"/>
    <s v="1-Residential"/>
    <n v="477"/>
    <x v="0"/>
    <x v="2"/>
  </r>
  <r>
    <x v="0"/>
    <x v="0"/>
    <s v="3-Small C&amp;I"/>
    <n v="153"/>
    <x v="2"/>
    <x v="2"/>
  </r>
  <r>
    <x v="0"/>
    <x v="1"/>
    <s v="5-Large C&amp;I"/>
    <n v="290"/>
    <x v="4"/>
    <x v="2"/>
  </r>
  <r>
    <x v="0"/>
    <x v="1"/>
    <s v="4-Medium C&amp;I"/>
    <n v="988"/>
    <x v="3"/>
    <x v="2"/>
  </r>
  <r>
    <x v="0"/>
    <x v="1"/>
    <s v="6-OTHER"/>
    <n v="594"/>
    <x v="5"/>
    <x v="2"/>
  </r>
  <r>
    <x v="0"/>
    <x v="1"/>
    <s v="3-Small C&amp;I"/>
    <n v="14593"/>
    <x v="2"/>
    <x v="2"/>
  </r>
  <r>
    <x v="0"/>
    <x v="1"/>
    <s v="2-Low Income Residential"/>
    <n v="11715"/>
    <x v="1"/>
    <x v="2"/>
  </r>
  <r>
    <x v="0"/>
    <x v="1"/>
    <s v="1-Residential"/>
    <n v="70441"/>
    <x v="0"/>
    <x v="2"/>
  </r>
  <r>
    <x v="0"/>
    <x v="0"/>
    <s v="2-Low Income Residential"/>
    <n v="1"/>
    <x v="1"/>
    <x v="3"/>
  </r>
  <r>
    <x v="0"/>
    <x v="0"/>
    <s v="3-Small C&amp;I"/>
    <n v="25"/>
    <x v="2"/>
    <x v="3"/>
  </r>
  <r>
    <x v="0"/>
    <x v="1"/>
    <s v="5-Large C&amp;I"/>
    <n v="100"/>
    <x v="4"/>
    <x v="3"/>
  </r>
  <r>
    <x v="0"/>
    <x v="1"/>
    <s v="4-Medium C&amp;I"/>
    <n v="295"/>
    <x v="3"/>
    <x v="3"/>
  </r>
  <r>
    <x v="0"/>
    <x v="1"/>
    <s v="6-OTHER"/>
    <n v="201"/>
    <x v="5"/>
    <x v="3"/>
  </r>
  <r>
    <x v="0"/>
    <x v="1"/>
    <s v="2-Low Income Residential"/>
    <n v="5188"/>
    <x v="1"/>
    <x v="3"/>
  </r>
  <r>
    <x v="0"/>
    <x v="1"/>
    <s v="3-Small C&amp;I"/>
    <n v="6306"/>
    <x v="2"/>
    <x v="3"/>
  </r>
  <r>
    <x v="0"/>
    <x v="0"/>
    <s v="1-Residential"/>
    <n v="146"/>
    <x v="0"/>
    <x v="3"/>
  </r>
  <r>
    <x v="0"/>
    <x v="1"/>
    <s v="1-Residential"/>
    <n v="22933"/>
    <x v="0"/>
    <x v="3"/>
  </r>
  <r>
    <x v="0"/>
    <x v="0"/>
    <s v="4-Medium C&amp;I"/>
    <n v="1"/>
    <x v="3"/>
    <x v="4"/>
  </r>
  <r>
    <x v="0"/>
    <x v="0"/>
    <s v="3-Small C&amp;I"/>
    <n v="31"/>
    <x v="2"/>
    <x v="4"/>
  </r>
  <r>
    <x v="0"/>
    <x v="1"/>
    <s v="5-Large C&amp;I"/>
    <n v="134"/>
    <x v="4"/>
    <x v="4"/>
  </r>
  <r>
    <x v="0"/>
    <x v="0"/>
    <s v="2-Low Income Residential"/>
    <n v="19"/>
    <x v="1"/>
    <x v="4"/>
  </r>
  <r>
    <x v="0"/>
    <x v="0"/>
    <s v="1-Residential"/>
    <n v="263"/>
    <x v="0"/>
    <x v="4"/>
  </r>
  <r>
    <x v="0"/>
    <x v="0"/>
    <s v="5-Large C&amp;I"/>
    <n v="1"/>
    <x v="4"/>
    <x v="4"/>
  </r>
  <r>
    <x v="0"/>
    <x v="0"/>
    <s v="6-OTHER"/>
    <n v="2"/>
    <x v="5"/>
    <x v="4"/>
  </r>
  <r>
    <x v="0"/>
    <x v="1"/>
    <s v="4-Medium C&amp;I"/>
    <n v="471"/>
    <x v="3"/>
    <x v="4"/>
  </r>
  <r>
    <x v="0"/>
    <x v="1"/>
    <s v="6-OTHER"/>
    <n v="1331"/>
    <x v="5"/>
    <x v="4"/>
  </r>
  <r>
    <x v="0"/>
    <x v="1"/>
    <s v="3-Small C&amp;I"/>
    <n v="11099"/>
    <x v="2"/>
    <x v="4"/>
  </r>
  <r>
    <x v="0"/>
    <x v="1"/>
    <s v="2-Low Income Residential"/>
    <n v="36288"/>
    <x v="1"/>
    <x v="4"/>
  </r>
  <r>
    <x v="0"/>
    <x v="1"/>
    <s v="1-Residential"/>
    <n v="73149"/>
    <x v="0"/>
    <x v="4"/>
  </r>
  <r>
    <x v="0"/>
    <x v="0"/>
    <s v="2-Low Income Residential"/>
    <n v="3600"/>
    <x v="1"/>
    <x v="5"/>
  </r>
  <r>
    <x v="0"/>
    <x v="0"/>
    <s v="5-Large C&amp;I"/>
    <n v="6402"/>
    <x v="4"/>
    <x v="5"/>
  </r>
  <r>
    <x v="0"/>
    <x v="0"/>
    <s v="6-OTHER"/>
    <n v="1947"/>
    <x v="5"/>
    <x v="5"/>
  </r>
  <r>
    <x v="0"/>
    <x v="0"/>
    <s v="4-Medium C&amp;I"/>
    <n v="13940"/>
    <x v="3"/>
    <x v="5"/>
  </r>
  <r>
    <x v="0"/>
    <x v="0"/>
    <s v="3-Small C&amp;I"/>
    <n v="18821"/>
    <x v="2"/>
    <x v="5"/>
  </r>
  <r>
    <x v="0"/>
    <x v="1"/>
    <s v="5-Large C&amp;I"/>
    <n v="7519468"/>
    <x v="4"/>
    <x v="5"/>
  </r>
  <r>
    <x v="0"/>
    <x v="0"/>
    <s v="1-Residential"/>
    <n v="178392"/>
    <x v="0"/>
    <x v="5"/>
  </r>
  <r>
    <x v="0"/>
    <x v="1"/>
    <s v="4-Medium C&amp;I"/>
    <n v="5151413"/>
    <x v="3"/>
    <x v="5"/>
  </r>
  <r>
    <x v="0"/>
    <x v="1"/>
    <s v="6-OTHER"/>
    <n v="962685"/>
    <x v="5"/>
    <x v="5"/>
  </r>
  <r>
    <x v="0"/>
    <x v="1"/>
    <s v="3-Small C&amp;I"/>
    <n v="6135222"/>
    <x v="2"/>
    <x v="5"/>
  </r>
  <r>
    <x v="0"/>
    <x v="1"/>
    <s v="2-Low Income Residential"/>
    <n v="7278711"/>
    <x v="1"/>
    <x v="5"/>
  </r>
  <r>
    <x v="0"/>
    <x v="1"/>
    <s v="1-Residential"/>
    <n v="29234517"/>
    <x v="0"/>
    <x v="5"/>
  </r>
  <r>
    <x v="0"/>
    <x v="0"/>
    <s v="4-Medium C&amp;I"/>
    <n v="0"/>
    <x v="3"/>
    <x v="6"/>
  </r>
  <r>
    <x v="0"/>
    <x v="0"/>
    <s v="5-Large C&amp;I"/>
    <n v="221"/>
    <x v="4"/>
    <x v="6"/>
  </r>
  <r>
    <x v="0"/>
    <x v="0"/>
    <s v="6-OTHER"/>
    <n v="26"/>
    <x v="5"/>
    <x v="6"/>
  </r>
  <r>
    <x v="0"/>
    <x v="0"/>
    <s v="2-Low Income Residential"/>
    <n v="3115"/>
    <x v="1"/>
    <x v="6"/>
  </r>
  <r>
    <x v="0"/>
    <x v="0"/>
    <s v="3-Small C&amp;I"/>
    <n v="11101"/>
    <x v="2"/>
    <x v="6"/>
  </r>
  <r>
    <x v="0"/>
    <x v="1"/>
    <s v="5-Large C&amp;I"/>
    <n v="2465516"/>
    <x v="4"/>
    <x v="6"/>
  </r>
  <r>
    <x v="0"/>
    <x v="0"/>
    <s v="1-Residential"/>
    <n v="67231"/>
    <x v="0"/>
    <x v="6"/>
  </r>
  <r>
    <x v="0"/>
    <x v="1"/>
    <s v="4-Medium C&amp;I"/>
    <n v="1844764"/>
    <x v="3"/>
    <x v="6"/>
  </r>
  <r>
    <x v="0"/>
    <x v="1"/>
    <s v="6-OTHER"/>
    <n v="511618"/>
    <x v="5"/>
    <x v="6"/>
  </r>
  <r>
    <x v="0"/>
    <x v="1"/>
    <s v="3-Small C&amp;I"/>
    <n v="2421326"/>
    <x v="2"/>
    <x v="6"/>
  </r>
  <r>
    <x v="0"/>
    <x v="1"/>
    <s v="2-Low Income Residential"/>
    <n v="4657206"/>
    <x v="1"/>
    <x v="6"/>
  </r>
  <r>
    <x v="0"/>
    <x v="1"/>
    <s v="1-Residential"/>
    <n v="13086658"/>
    <x v="0"/>
    <x v="6"/>
  </r>
  <r>
    <x v="0"/>
    <x v="0"/>
    <s v="4-Medium C&amp;I"/>
    <n v="0"/>
    <x v="3"/>
    <x v="7"/>
  </r>
  <r>
    <x v="0"/>
    <x v="0"/>
    <s v="5-Large C&amp;I"/>
    <n v="86"/>
    <x v="4"/>
    <x v="7"/>
  </r>
  <r>
    <x v="0"/>
    <x v="0"/>
    <s v="6-OTHER"/>
    <n v="1247"/>
    <x v="5"/>
    <x v="7"/>
  </r>
  <r>
    <x v="0"/>
    <x v="0"/>
    <s v="2-Low Income Residential"/>
    <n v="47330"/>
    <x v="1"/>
    <x v="7"/>
  </r>
  <r>
    <x v="0"/>
    <x v="0"/>
    <s v="3-Small C&amp;I"/>
    <n v="12009"/>
    <x v="2"/>
    <x v="7"/>
  </r>
  <r>
    <x v="0"/>
    <x v="1"/>
    <s v="5-Large C&amp;I"/>
    <n v="11835886"/>
    <x v="4"/>
    <x v="7"/>
  </r>
  <r>
    <x v="0"/>
    <x v="0"/>
    <s v="1-Residential"/>
    <n v="483604"/>
    <x v="0"/>
    <x v="7"/>
  </r>
  <r>
    <x v="0"/>
    <x v="1"/>
    <s v="4-Medium C&amp;I"/>
    <n v="7740928"/>
    <x v="3"/>
    <x v="7"/>
  </r>
  <r>
    <x v="0"/>
    <x v="1"/>
    <s v="6-OTHER"/>
    <n v="2040324"/>
    <x v="5"/>
    <x v="7"/>
  </r>
  <r>
    <x v="0"/>
    <x v="1"/>
    <s v="3-Small C&amp;I"/>
    <n v="11150389"/>
    <x v="2"/>
    <x v="7"/>
  </r>
  <r>
    <x v="0"/>
    <x v="1"/>
    <s v="2-Low Income Residential"/>
    <n v="80119465"/>
    <x v="1"/>
    <x v="7"/>
  </r>
  <r>
    <x v="0"/>
    <x v="1"/>
    <s v="1-Residential"/>
    <n v="147244201"/>
    <x v="0"/>
    <x v="7"/>
  </r>
  <r>
    <x v="0"/>
    <x v="0"/>
    <s v="4-Medium C&amp;I"/>
    <n v="13940"/>
    <x v="3"/>
    <x v="8"/>
  </r>
  <r>
    <x v="0"/>
    <x v="0"/>
    <s v="2-Low Income Residential"/>
    <n v="54046"/>
    <x v="1"/>
    <x v="8"/>
  </r>
  <r>
    <x v="0"/>
    <x v="0"/>
    <s v="5-Large C&amp;I"/>
    <n v="6709"/>
    <x v="4"/>
    <x v="8"/>
  </r>
  <r>
    <x v="0"/>
    <x v="0"/>
    <s v="6-OTHER"/>
    <n v="3220"/>
    <x v="5"/>
    <x v="8"/>
  </r>
  <r>
    <x v="0"/>
    <x v="0"/>
    <s v="3-Small C&amp;I"/>
    <n v="41930"/>
    <x v="2"/>
    <x v="8"/>
  </r>
  <r>
    <x v="0"/>
    <x v="1"/>
    <s v="5-Large C&amp;I"/>
    <n v="21820870"/>
    <x v="4"/>
    <x v="8"/>
  </r>
  <r>
    <x v="0"/>
    <x v="0"/>
    <s v="1-Residential"/>
    <n v="729227"/>
    <x v="0"/>
    <x v="8"/>
  </r>
  <r>
    <x v="0"/>
    <x v="1"/>
    <s v="4-Medium C&amp;I"/>
    <n v="14737105"/>
    <x v="3"/>
    <x v="8"/>
  </r>
  <r>
    <x v="0"/>
    <x v="1"/>
    <s v="6-OTHER"/>
    <n v="3514626"/>
    <x v="5"/>
    <x v="8"/>
  </r>
  <r>
    <x v="0"/>
    <x v="1"/>
    <s v="3-Small C&amp;I"/>
    <n v="19706937"/>
    <x v="2"/>
    <x v="8"/>
  </r>
  <r>
    <x v="0"/>
    <x v="1"/>
    <s v="2-Low Income Residential"/>
    <n v="92055383"/>
    <x v="1"/>
    <x v="8"/>
  </r>
  <r>
    <x v="0"/>
    <x v="1"/>
    <s v="1-Residential"/>
    <n v="189565375"/>
    <x v="0"/>
    <x v="8"/>
  </r>
  <r>
    <x v="0"/>
    <x v="0"/>
    <s v="1-Residential"/>
    <n v="5131492"/>
    <x v="0"/>
    <x v="9"/>
  </r>
  <r>
    <x v="0"/>
    <x v="1"/>
    <s v="1-Residential"/>
    <n v="228483880"/>
    <x v="0"/>
    <x v="9"/>
  </r>
  <r>
    <x v="0"/>
    <x v="0"/>
    <s v="2-Low Income Residential"/>
    <n v="17362"/>
    <x v="1"/>
    <x v="9"/>
  </r>
  <r>
    <x v="0"/>
    <x v="1"/>
    <s v="2-Low Income Residential"/>
    <n v="18735629"/>
    <x v="1"/>
    <x v="9"/>
  </r>
  <r>
    <x v="0"/>
    <x v="0"/>
    <s v="3-Small C&amp;I"/>
    <n v="994666"/>
    <x v="2"/>
    <x v="9"/>
  </r>
  <r>
    <x v="0"/>
    <x v="1"/>
    <s v="3-Small C&amp;I"/>
    <n v="52885827"/>
    <x v="2"/>
    <x v="9"/>
  </r>
  <r>
    <x v="0"/>
    <x v="0"/>
    <s v="4-Medium C&amp;I"/>
    <n v="793544"/>
    <x v="3"/>
    <x v="9"/>
  </r>
  <r>
    <x v="0"/>
    <x v="1"/>
    <s v="4-Medium C&amp;I"/>
    <n v="52131124"/>
    <x v="3"/>
    <x v="9"/>
  </r>
  <r>
    <x v="0"/>
    <x v="0"/>
    <s v="5-Large C&amp;I"/>
    <n v="301907"/>
    <x v="4"/>
    <x v="9"/>
  </r>
  <r>
    <x v="0"/>
    <x v="1"/>
    <s v="5-Large C&amp;I"/>
    <n v="77027483"/>
    <x v="4"/>
    <x v="9"/>
  </r>
  <r>
    <x v="0"/>
    <x v="0"/>
    <s v="6-OTHER"/>
    <n v="41455"/>
    <x v="5"/>
    <x v="9"/>
  </r>
  <r>
    <x v="0"/>
    <x v="1"/>
    <s v="6-OTHER"/>
    <n v="3710092"/>
    <x v="5"/>
    <x v="9"/>
  </r>
  <r>
    <x v="0"/>
    <x v="0"/>
    <s v="1-Residential"/>
    <n v="3979677"/>
    <x v="0"/>
    <x v="10"/>
  </r>
  <r>
    <x v="0"/>
    <x v="1"/>
    <s v="1-Residential"/>
    <n v="196717362"/>
    <x v="0"/>
    <x v="10"/>
  </r>
  <r>
    <x v="0"/>
    <x v="0"/>
    <s v="2-Low Income Residential"/>
    <n v="16653"/>
    <x v="1"/>
    <x v="10"/>
  </r>
  <r>
    <x v="0"/>
    <x v="1"/>
    <s v="2-Low Income Residential"/>
    <n v="19495318"/>
    <x v="1"/>
    <x v="10"/>
  </r>
  <r>
    <x v="0"/>
    <x v="0"/>
    <s v="3-Small C&amp;I"/>
    <n v="745580"/>
    <x v="2"/>
    <x v="10"/>
  </r>
  <r>
    <x v="0"/>
    <x v="1"/>
    <s v="3-Small C&amp;I"/>
    <n v="46031100"/>
    <x v="2"/>
    <x v="10"/>
  </r>
  <r>
    <x v="0"/>
    <x v="0"/>
    <s v="4-Medium C&amp;I"/>
    <n v="399876"/>
    <x v="3"/>
    <x v="10"/>
  </r>
  <r>
    <x v="0"/>
    <x v="1"/>
    <s v="4-Medium C&amp;I"/>
    <n v="39947082"/>
    <x v="3"/>
    <x v="10"/>
  </r>
  <r>
    <x v="0"/>
    <x v="0"/>
    <s v="5-Large C&amp;I"/>
    <n v="225110"/>
    <x v="4"/>
    <x v="10"/>
  </r>
  <r>
    <x v="0"/>
    <x v="1"/>
    <s v="5-Large C&amp;I"/>
    <n v="62455715"/>
    <x v="4"/>
    <x v="10"/>
  </r>
  <r>
    <x v="0"/>
    <x v="0"/>
    <s v="6-OTHER"/>
    <n v="15176"/>
    <x v="5"/>
    <x v="10"/>
  </r>
  <r>
    <x v="0"/>
    <x v="1"/>
    <s v="6-OTHER"/>
    <n v="2168578"/>
    <x v="5"/>
    <x v="10"/>
  </r>
  <r>
    <x v="0"/>
    <x v="0"/>
    <s v="1-Residential"/>
    <n v="12783"/>
    <x v="0"/>
    <x v="11"/>
  </r>
  <r>
    <x v="0"/>
    <x v="1"/>
    <s v="1-Residential"/>
    <n v="1047465"/>
    <x v="0"/>
    <x v="11"/>
  </r>
  <r>
    <x v="0"/>
    <x v="0"/>
    <s v="2-Low Income Residential"/>
    <n v="189"/>
    <x v="1"/>
    <x v="11"/>
  </r>
  <r>
    <x v="0"/>
    <x v="1"/>
    <s v="2-Low Income Residential"/>
    <n v="169449"/>
    <x v="1"/>
    <x v="11"/>
  </r>
  <r>
    <x v="0"/>
    <x v="0"/>
    <s v="3-Small C&amp;I"/>
    <n v="2106"/>
    <x v="2"/>
    <x v="11"/>
  </r>
  <r>
    <x v="0"/>
    <x v="1"/>
    <s v="3-Small C&amp;I"/>
    <n v="182156"/>
    <x v="2"/>
    <x v="11"/>
  </r>
  <r>
    <x v="0"/>
    <x v="0"/>
    <s v="4-Medium C&amp;I"/>
    <n v="105"/>
    <x v="3"/>
    <x v="11"/>
  </r>
  <r>
    <x v="0"/>
    <x v="1"/>
    <s v="4-Medium C&amp;I"/>
    <n v="19732"/>
    <x v="3"/>
    <x v="11"/>
  </r>
  <r>
    <x v="0"/>
    <x v="0"/>
    <s v="5-Large C&amp;I"/>
    <n v="16"/>
    <x v="4"/>
    <x v="11"/>
  </r>
  <r>
    <x v="0"/>
    <x v="1"/>
    <s v="5-Large C&amp;I"/>
    <n v="7552"/>
    <x v="4"/>
    <x v="11"/>
  </r>
  <r>
    <x v="0"/>
    <x v="0"/>
    <s v="6-OTHER"/>
    <n v="241"/>
    <x v="5"/>
    <x v="11"/>
  </r>
  <r>
    <x v="0"/>
    <x v="1"/>
    <s v="6-OTHER"/>
    <n v="41854"/>
    <x v="5"/>
    <x v="11"/>
  </r>
  <r>
    <x v="0"/>
    <x v="0"/>
    <s v="1-Residential"/>
    <n v="8"/>
    <x v="0"/>
    <x v="12"/>
  </r>
  <r>
    <x v="0"/>
    <x v="0"/>
    <s v="2-Low Income Residential"/>
    <n v="12"/>
    <x v="1"/>
    <x v="12"/>
  </r>
  <r>
    <x v="0"/>
    <x v="1"/>
    <s v="6-OTHER"/>
    <n v="83"/>
    <x v="5"/>
    <x v="12"/>
  </r>
  <r>
    <x v="0"/>
    <x v="1"/>
    <s v="1-Residential"/>
    <n v="2444"/>
    <x v="0"/>
    <x v="12"/>
  </r>
  <r>
    <x v="0"/>
    <x v="1"/>
    <s v="2-Low Income Residential"/>
    <n v="15836"/>
    <x v="1"/>
    <x v="12"/>
  </r>
  <r>
    <x v="0"/>
    <x v="1"/>
    <s v="1-Residential"/>
    <n v="1296"/>
    <x v="0"/>
    <x v="13"/>
  </r>
  <r>
    <x v="0"/>
    <x v="1"/>
    <s v="2-Low Income Residential"/>
    <n v="516"/>
    <x v="1"/>
    <x v="13"/>
  </r>
  <r>
    <x v="0"/>
    <x v="1"/>
    <s v="3-Small C&amp;I"/>
    <n v="50"/>
    <x v="2"/>
    <x v="13"/>
  </r>
  <r>
    <x v="0"/>
    <x v="1"/>
    <s v="4-Medium C&amp;I"/>
    <n v="1"/>
    <x v="3"/>
    <x v="13"/>
  </r>
  <r>
    <x v="0"/>
    <x v="1"/>
    <s v="6-OTHER"/>
    <n v="3"/>
    <x v="5"/>
    <x v="13"/>
  </r>
  <r>
    <x v="0"/>
    <x v="1"/>
    <s v="1-Residential"/>
    <n v="1450"/>
    <x v="0"/>
    <x v="14"/>
  </r>
  <r>
    <x v="0"/>
    <x v="1"/>
    <s v="2-Low Income Residential"/>
    <n v="583"/>
    <x v="1"/>
    <x v="14"/>
  </r>
  <r>
    <x v="0"/>
    <x v="1"/>
    <s v="3-Small C&amp;I"/>
    <n v="49"/>
    <x v="2"/>
    <x v="14"/>
  </r>
  <r>
    <x v="0"/>
    <x v="1"/>
    <s v="4-Medium C&amp;I"/>
    <n v="1"/>
    <x v="3"/>
    <x v="14"/>
  </r>
  <r>
    <x v="0"/>
    <x v="1"/>
    <s v="6-OTHER"/>
    <n v="9"/>
    <x v="5"/>
    <x v="14"/>
  </r>
  <r>
    <x v="0"/>
    <x v="1"/>
    <s v="5-Large C&amp;I"/>
    <n v="14"/>
    <x v="4"/>
    <x v="15"/>
  </r>
  <r>
    <x v="0"/>
    <x v="0"/>
    <s v="2-Low Income Residential"/>
    <n v="8"/>
    <x v="1"/>
    <x v="15"/>
  </r>
  <r>
    <x v="0"/>
    <x v="0"/>
    <s v="3-Small C&amp;I"/>
    <n v="2"/>
    <x v="2"/>
    <x v="15"/>
  </r>
  <r>
    <x v="0"/>
    <x v="0"/>
    <s v="6-OTHER"/>
    <n v="1"/>
    <x v="5"/>
    <x v="15"/>
  </r>
  <r>
    <x v="0"/>
    <x v="0"/>
    <s v="1-Residential"/>
    <n v="73"/>
    <x v="0"/>
    <x v="15"/>
  </r>
  <r>
    <x v="0"/>
    <x v="1"/>
    <s v="6-OTHER"/>
    <n v="591"/>
    <x v="5"/>
    <x v="15"/>
  </r>
  <r>
    <x v="0"/>
    <x v="1"/>
    <s v="3-Small C&amp;I"/>
    <n v="1007"/>
    <x v="2"/>
    <x v="15"/>
  </r>
  <r>
    <x v="0"/>
    <x v="1"/>
    <s v="4-Medium C&amp;I"/>
    <n v="88"/>
    <x v="3"/>
    <x v="15"/>
  </r>
  <r>
    <x v="0"/>
    <x v="1"/>
    <s v="2-Low Income Residential"/>
    <n v="8360"/>
    <x v="1"/>
    <x v="15"/>
  </r>
  <r>
    <x v="0"/>
    <x v="1"/>
    <s v="1-Residential"/>
    <n v="27415"/>
    <x v="0"/>
    <x v="15"/>
  </r>
  <r>
    <x v="0"/>
    <x v="0"/>
    <s v="5-Large C&amp;I"/>
    <n v="209637"/>
    <x v="4"/>
    <x v="16"/>
  </r>
  <r>
    <x v="0"/>
    <x v="0"/>
    <s v="6-OTHER"/>
    <n v="20720"/>
    <x v="5"/>
    <x v="16"/>
  </r>
  <r>
    <x v="0"/>
    <x v="0"/>
    <s v="4-Medium C&amp;I"/>
    <n v="280583"/>
    <x v="3"/>
    <x v="16"/>
  </r>
  <r>
    <x v="0"/>
    <x v="0"/>
    <s v="2-Low Income Residential"/>
    <n v="12934"/>
    <x v="1"/>
    <x v="16"/>
  </r>
  <r>
    <x v="0"/>
    <x v="0"/>
    <s v="3-Small C&amp;I"/>
    <n v="369927"/>
    <x v="2"/>
    <x v="16"/>
  </r>
  <r>
    <x v="0"/>
    <x v="1"/>
    <s v="5-Large C&amp;I"/>
    <n v="45693870"/>
    <x v="4"/>
    <x v="16"/>
  </r>
  <r>
    <x v="0"/>
    <x v="0"/>
    <s v="1-Residential"/>
    <n v="2573805"/>
    <x v="0"/>
    <x v="16"/>
  </r>
  <r>
    <x v="0"/>
    <x v="1"/>
    <s v="4-Medium C&amp;I"/>
    <n v="32278518"/>
    <x v="3"/>
    <x v="16"/>
  </r>
  <r>
    <x v="0"/>
    <x v="1"/>
    <s v="6-OTHER"/>
    <n v="2124787"/>
    <x v="5"/>
    <x v="16"/>
  </r>
  <r>
    <x v="0"/>
    <x v="1"/>
    <s v="3-Small C&amp;I"/>
    <n v="32534602"/>
    <x v="2"/>
    <x v="16"/>
  </r>
  <r>
    <x v="0"/>
    <x v="1"/>
    <s v="2-Low Income Residential"/>
    <n v="13513541"/>
    <x v="1"/>
    <x v="16"/>
  </r>
  <r>
    <x v="0"/>
    <x v="1"/>
    <s v="1-Residential"/>
    <n v="147337852"/>
    <x v="0"/>
    <x v="16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">
  <r>
    <s v="LINE 1"/>
    <x v="0"/>
    <x v="0"/>
    <s v="4-Medium C&amp;I"/>
    <n v="12652"/>
    <x v="0"/>
    <x v="0"/>
  </r>
  <r>
    <s v="LINE 1"/>
    <x v="0"/>
    <x v="0"/>
    <s v="2-Low Income Residential"/>
    <n v="66224"/>
    <x v="1"/>
    <x v="0"/>
  </r>
  <r>
    <s v="LINE 1"/>
    <x v="0"/>
    <x v="0"/>
    <s v="5-Large C&amp;I"/>
    <n v="9453"/>
    <x v="2"/>
    <x v="0"/>
  </r>
  <r>
    <s v="LINE 1"/>
    <x v="0"/>
    <x v="0"/>
    <s v="1-Residential"/>
    <n v="609131"/>
    <x v="3"/>
    <x v="0"/>
  </r>
  <r>
    <s v="LINE 1"/>
    <x v="0"/>
    <x v="1"/>
    <s v="3-Small C&amp;I"/>
    <n v="18533"/>
    <x v="4"/>
    <x v="0"/>
  </r>
  <r>
    <s v="LINE 1"/>
    <x v="0"/>
    <x v="0"/>
    <s v="OTHER"/>
    <n v="85"/>
    <x v="5"/>
    <x v="0"/>
  </r>
  <r>
    <s v="LINE 1"/>
    <x v="0"/>
    <x v="1"/>
    <s v="5-Large C&amp;I"/>
    <n v="126"/>
    <x v="2"/>
    <x v="0"/>
  </r>
  <r>
    <s v="LINE 1"/>
    <x v="0"/>
    <x v="1"/>
    <s v="1-Residential"/>
    <n v="184571"/>
    <x v="3"/>
    <x v="0"/>
  </r>
  <r>
    <s v="LINE 1"/>
    <x v="0"/>
    <x v="1"/>
    <s v="2-Low Income Residential"/>
    <n v="14684"/>
    <x v="1"/>
    <x v="0"/>
  </r>
  <r>
    <s v="LINE 1"/>
    <x v="0"/>
    <x v="1"/>
    <s v="4-Medium C&amp;I"/>
    <n v="593"/>
    <x v="0"/>
    <x v="0"/>
  </r>
  <r>
    <s v="LINE 1"/>
    <x v="0"/>
    <x v="1"/>
    <s v="OTHER"/>
    <n v="41"/>
    <x v="5"/>
    <x v="0"/>
  </r>
  <r>
    <s v="LINE 1"/>
    <x v="0"/>
    <x v="0"/>
    <s v="3-Small C&amp;I"/>
    <n v="36690"/>
    <x v="4"/>
    <x v="0"/>
  </r>
  <r>
    <s v="LINE 2"/>
    <x v="0"/>
    <x v="0"/>
    <s v="4-Medium C&amp;I"/>
    <n v="2180"/>
    <x v="0"/>
    <x v="1"/>
  </r>
  <r>
    <s v="LINE 2"/>
    <x v="0"/>
    <x v="0"/>
    <s v="1-Residential"/>
    <n v="94474"/>
    <x v="3"/>
    <x v="1"/>
  </r>
  <r>
    <s v="LINE 2"/>
    <x v="0"/>
    <x v="1"/>
    <s v="5-Large C&amp;I"/>
    <n v="17"/>
    <x v="2"/>
    <x v="1"/>
  </r>
  <r>
    <s v="LINE 2"/>
    <x v="0"/>
    <x v="0"/>
    <s v="2-Low Income Residential"/>
    <n v="27360"/>
    <x v="1"/>
    <x v="1"/>
  </r>
  <r>
    <s v="LINE 2"/>
    <x v="0"/>
    <x v="1"/>
    <s v="3-Small C&amp;I"/>
    <n v="2802"/>
    <x v="4"/>
    <x v="1"/>
  </r>
  <r>
    <s v="LINE 2"/>
    <x v="0"/>
    <x v="1"/>
    <s v="1-Residential"/>
    <n v="21276"/>
    <x v="3"/>
    <x v="1"/>
  </r>
  <r>
    <s v="LINE 2"/>
    <x v="0"/>
    <x v="1"/>
    <s v="2-Low Income Residential"/>
    <n v="5258"/>
    <x v="1"/>
    <x v="1"/>
  </r>
  <r>
    <s v="LINE 2"/>
    <x v="0"/>
    <x v="0"/>
    <s v="5-Large C&amp;I"/>
    <n v="2110"/>
    <x v="2"/>
    <x v="1"/>
  </r>
  <r>
    <s v="LINE 2"/>
    <x v="0"/>
    <x v="0"/>
    <s v="3-Small C&amp;I"/>
    <n v="6128"/>
    <x v="4"/>
    <x v="1"/>
  </r>
  <r>
    <s v="LINE 2"/>
    <x v="0"/>
    <x v="1"/>
    <s v="4-Medium C&amp;I"/>
    <n v="119"/>
    <x v="0"/>
    <x v="1"/>
  </r>
  <r>
    <s v="LINE 3"/>
    <x v="0"/>
    <x v="0"/>
    <s v="1-Residential"/>
    <n v="32844"/>
    <x v="3"/>
    <x v="2"/>
  </r>
  <r>
    <s v="LINE 3"/>
    <x v="0"/>
    <x v="0"/>
    <s v="4-Medium C&amp;I"/>
    <n v="1022"/>
    <x v="0"/>
    <x v="2"/>
  </r>
  <r>
    <s v="LINE 3"/>
    <x v="0"/>
    <x v="1"/>
    <s v="4-Medium C&amp;I"/>
    <n v="61"/>
    <x v="0"/>
    <x v="2"/>
  </r>
  <r>
    <s v="LINE 3"/>
    <x v="0"/>
    <x v="1"/>
    <s v="5-Large C&amp;I"/>
    <n v="11"/>
    <x v="2"/>
    <x v="2"/>
  </r>
  <r>
    <s v="LINE 3"/>
    <x v="0"/>
    <x v="1"/>
    <s v="3-Small C&amp;I"/>
    <n v="1240"/>
    <x v="4"/>
    <x v="2"/>
  </r>
  <r>
    <s v="LINE 3"/>
    <x v="0"/>
    <x v="0"/>
    <s v="3-Small C&amp;I"/>
    <n v="2612"/>
    <x v="4"/>
    <x v="2"/>
  </r>
  <r>
    <s v="LINE 3"/>
    <x v="0"/>
    <x v="0"/>
    <s v="2-Low Income Residential"/>
    <n v="4494"/>
    <x v="1"/>
    <x v="2"/>
  </r>
  <r>
    <s v="LINE 3"/>
    <x v="0"/>
    <x v="1"/>
    <s v="1-Residential"/>
    <n v="7659"/>
    <x v="3"/>
    <x v="2"/>
  </r>
  <r>
    <s v="LINE 3"/>
    <x v="0"/>
    <x v="1"/>
    <s v="2-Low Income Residential"/>
    <n v="828"/>
    <x v="1"/>
    <x v="2"/>
  </r>
  <r>
    <s v="LINE 3"/>
    <x v="0"/>
    <x v="0"/>
    <s v="5-Large C&amp;I"/>
    <n v="980"/>
    <x v="2"/>
    <x v="2"/>
  </r>
  <r>
    <s v="LINE 4"/>
    <x v="0"/>
    <x v="0"/>
    <s v="1-Residential"/>
    <n v="14119"/>
    <x v="3"/>
    <x v="3"/>
  </r>
  <r>
    <s v="LINE 4"/>
    <x v="0"/>
    <x v="1"/>
    <s v="3-Small C&amp;I"/>
    <n v="494"/>
    <x v="4"/>
    <x v="3"/>
  </r>
  <r>
    <s v="LINE 4"/>
    <x v="0"/>
    <x v="0"/>
    <s v="2-Low Income Residential"/>
    <n v="2679"/>
    <x v="1"/>
    <x v="3"/>
  </r>
  <r>
    <s v="LINE 4"/>
    <x v="0"/>
    <x v="1"/>
    <s v="4-Medium C&amp;I"/>
    <n v="32"/>
    <x v="0"/>
    <x v="3"/>
  </r>
  <r>
    <s v="LINE 4"/>
    <x v="0"/>
    <x v="0"/>
    <s v="4-Medium C&amp;I"/>
    <n v="376"/>
    <x v="0"/>
    <x v="3"/>
  </r>
  <r>
    <s v="LINE 4"/>
    <x v="0"/>
    <x v="1"/>
    <s v="1-Residential"/>
    <n v="3366"/>
    <x v="3"/>
    <x v="3"/>
  </r>
  <r>
    <s v="LINE 4"/>
    <x v="0"/>
    <x v="1"/>
    <s v="2-Low Income Residential"/>
    <n v="540"/>
    <x v="1"/>
    <x v="3"/>
  </r>
  <r>
    <s v="LINE 4"/>
    <x v="0"/>
    <x v="0"/>
    <s v="5-Large C&amp;I"/>
    <n v="376"/>
    <x v="2"/>
    <x v="3"/>
  </r>
  <r>
    <s v="LINE 4"/>
    <x v="0"/>
    <x v="0"/>
    <s v="3-Small C&amp;I"/>
    <n v="1003"/>
    <x v="4"/>
    <x v="3"/>
  </r>
  <r>
    <s v="LINE 5"/>
    <x v="0"/>
    <x v="0"/>
    <s v="1-Residential"/>
    <n v="47511"/>
    <x v="3"/>
    <x v="4"/>
  </r>
  <r>
    <s v="LINE 5"/>
    <x v="0"/>
    <x v="1"/>
    <s v="5-Large C&amp;I"/>
    <n v="6"/>
    <x v="2"/>
    <x v="4"/>
  </r>
  <r>
    <s v="LINE 5"/>
    <x v="0"/>
    <x v="1"/>
    <s v="3-Small C&amp;I"/>
    <n v="1068"/>
    <x v="4"/>
    <x v="4"/>
  </r>
  <r>
    <s v="LINE 5"/>
    <x v="0"/>
    <x v="0"/>
    <s v="3-Small C&amp;I"/>
    <n v="2513"/>
    <x v="4"/>
    <x v="4"/>
  </r>
  <r>
    <s v="LINE 5"/>
    <x v="0"/>
    <x v="0"/>
    <s v="2-Low Income Residential"/>
    <n v="20187"/>
    <x v="1"/>
    <x v="4"/>
  </r>
  <r>
    <s v="LINE 5"/>
    <x v="0"/>
    <x v="1"/>
    <s v="1-Residential"/>
    <n v="10251"/>
    <x v="3"/>
    <x v="4"/>
  </r>
  <r>
    <s v="LINE 5"/>
    <x v="0"/>
    <x v="1"/>
    <s v="2-Low Income Residential"/>
    <n v="3890"/>
    <x v="1"/>
    <x v="4"/>
  </r>
  <r>
    <s v="LINE 5"/>
    <x v="0"/>
    <x v="0"/>
    <s v="4-Medium C&amp;I"/>
    <n v="782"/>
    <x v="0"/>
    <x v="4"/>
  </r>
  <r>
    <s v="LINE 5"/>
    <x v="0"/>
    <x v="1"/>
    <s v="4-Medium C&amp;I"/>
    <n v="26"/>
    <x v="0"/>
    <x v="4"/>
  </r>
  <r>
    <s v="LINE 5"/>
    <x v="0"/>
    <x v="0"/>
    <s v="5-Large C&amp;I"/>
    <n v="754"/>
    <x v="2"/>
    <x v="4"/>
  </r>
  <r>
    <s v="LINE 6"/>
    <x v="0"/>
    <x v="0"/>
    <s v="OTHER"/>
    <n v="0"/>
    <x v="5"/>
    <x v="5"/>
  </r>
  <r>
    <s v="LINE 6"/>
    <x v="0"/>
    <x v="0"/>
    <s v="1-Residential"/>
    <n v="4701358"/>
    <x v="3"/>
    <x v="5"/>
  </r>
  <r>
    <s v="LINE 6"/>
    <x v="0"/>
    <x v="0"/>
    <s v="4-Medium C&amp;I"/>
    <n v="561942"/>
    <x v="0"/>
    <x v="5"/>
  </r>
  <r>
    <s v="LINE 6"/>
    <x v="0"/>
    <x v="1"/>
    <s v="4-Medium C&amp;I"/>
    <n v="115798"/>
    <x v="0"/>
    <x v="5"/>
  </r>
  <r>
    <s v="LINE 6"/>
    <x v="0"/>
    <x v="1"/>
    <s v="3-Small C&amp;I"/>
    <n v="290084"/>
    <x v="4"/>
    <x v="5"/>
  </r>
  <r>
    <s v="LINE 6"/>
    <x v="0"/>
    <x v="0"/>
    <s v="2-Low Income Residential"/>
    <n v="1649673"/>
    <x v="1"/>
    <x v="5"/>
  </r>
  <r>
    <s v="LINE 6"/>
    <x v="0"/>
    <x v="1"/>
    <s v="OTHER"/>
    <n v="0"/>
    <x v="5"/>
    <x v="5"/>
  </r>
  <r>
    <s v="LINE 6"/>
    <x v="0"/>
    <x v="1"/>
    <s v="5-Large C&amp;I"/>
    <n v="154352"/>
    <x v="2"/>
    <x v="5"/>
  </r>
  <r>
    <s v="LINE 6"/>
    <x v="0"/>
    <x v="0"/>
    <s v="3-Small C&amp;I"/>
    <n v="622036"/>
    <x v="4"/>
    <x v="5"/>
  </r>
  <r>
    <s v="LINE 6"/>
    <x v="0"/>
    <x v="1"/>
    <s v="1-Residential"/>
    <n v="1117158"/>
    <x v="3"/>
    <x v="5"/>
  </r>
  <r>
    <s v="LINE 6"/>
    <x v="0"/>
    <x v="1"/>
    <s v="2-Low Income Residential"/>
    <n v="266355"/>
    <x v="1"/>
    <x v="5"/>
  </r>
  <r>
    <s v="LINE 6"/>
    <x v="0"/>
    <x v="0"/>
    <s v="5-Large C&amp;I"/>
    <n v="2581516"/>
    <x v="2"/>
    <x v="5"/>
  </r>
  <r>
    <s v="LINE 7"/>
    <x v="0"/>
    <x v="1"/>
    <s v="OTHER"/>
    <n v="0"/>
    <x v="5"/>
    <x v="6"/>
  </r>
  <r>
    <s v="LINE 7"/>
    <x v="0"/>
    <x v="0"/>
    <s v="5-Large C&amp;I"/>
    <n v="1466326"/>
    <x v="2"/>
    <x v="6"/>
  </r>
  <r>
    <s v="LINE 7"/>
    <x v="0"/>
    <x v="0"/>
    <s v="2-Low Income Residential"/>
    <n v="1435711"/>
    <x v="1"/>
    <x v="6"/>
  </r>
  <r>
    <s v="LINE 7"/>
    <x v="0"/>
    <x v="0"/>
    <s v="1-Residential"/>
    <n v="3206537"/>
    <x v="3"/>
    <x v="6"/>
  </r>
  <r>
    <s v="LINE 7"/>
    <x v="0"/>
    <x v="1"/>
    <s v="5-Large C&amp;I"/>
    <n v="104142"/>
    <x v="2"/>
    <x v="6"/>
  </r>
  <r>
    <s v="LINE 7"/>
    <x v="0"/>
    <x v="0"/>
    <s v="3-Small C&amp;I"/>
    <n v="344280"/>
    <x v="4"/>
    <x v="6"/>
  </r>
  <r>
    <s v="LINE 7"/>
    <x v="0"/>
    <x v="1"/>
    <s v="1-Residential"/>
    <n v="787739"/>
    <x v="3"/>
    <x v="6"/>
  </r>
  <r>
    <s v="LINE 7"/>
    <x v="0"/>
    <x v="1"/>
    <s v="2-Low Income Residential"/>
    <n v="262746"/>
    <x v="1"/>
    <x v="6"/>
  </r>
  <r>
    <s v="LINE 7"/>
    <x v="0"/>
    <x v="1"/>
    <s v="3-Small C&amp;I"/>
    <n v="154136"/>
    <x v="4"/>
    <x v="6"/>
  </r>
  <r>
    <s v="LINE 7"/>
    <x v="0"/>
    <x v="1"/>
    <s v="4-Medium C&amp;I"/>
    <n v="51078"/>
    <x v="0"/>
    <x v="6"/>
  </r>
  <r>
    <s v="LINE 7"/>
    <x v="0"/>
    <x v="0"/>
    <s v="OTHER"/>
    <n v="0"/>
    <x v="5"/>
    <x v="6"/>
  </r>
  <r>
    <s v="LINE 7"/>
    <x v="0"/>
    <x v="0"/>
    <s v="4-Medium C&amp;I"/>
    <n v="327414"/>
    <x v="0"/>
    <x v="6"/>
  </r>
  <r>
    <s v="LINE 8"/>
    <x v="0"/>
    <x v="0"/>
    <s v="5-Large C&amp;I"/>
    <n v="6476713"/>
    <x v="2"/>
    <x v="7"/>
  </r>
  <r>
    <s v="LINE 8"/>
    <x v="0"/>
    <x v="0"/>
    <s v="4-Medium C&amp;I"/>
    <n v="2059882"/>
    <x v="0"/>
    <x v="7"/>
  </r>
  <r>
    <s v="LINE 8"/>
    <x v="0"/>
    <x v="1"/>
    <s v="OTHER"/>
    <n v="0"/>
    <x v="5"/>
    <x v="7"/>
  </r>
  <r>
    <s v="LINE 8"/>
    <x v="0"/>
    <x v="1"/>
    <s v="4-Medium C&amp;I"/>
    <n v="268348"/>
    <x v="0"/>
    <x v="7"/>
  </r>
  <r>
    <s v="LINE 8"/>
    <x v="0"/>
    <x v="0"/>
    <s v="3-Small C&amp;I"/>
    <n v="2626394"/>
    <x v="4"/>
    <x v="7"/>
  </r>
  <r>
    <s v="LINE 8"/>
    <x v="0"/>
    <x v="1"/>
    <s v="5-Large C&amp;I"/>
    <n v="414212"/>
    <x v="2"/>
    <x v="7"/>
  </r>
  <r>
    <s v="LINE 8"/>
    <x v="0"/>
    <x v="1"/>
    <s v="3-Small C&amp;I"/>
    <n v="915108"/>
    <x v="4"/>
    <x v="7"/>
  </r>
  <r>
    <s v="LINE 8"/>
    <x v="0"/>
    <x v="0"/>
    <s v="OTHER"/>
    <n v="0"/>
    <x v="5"/>
    <x v="7"/>
  </r>
  <r>
    <s v="LINE 8"/>
    <x v="0"/>
    <x v="1"/>
    <s v="1-Residential"/>
    <n v="12294985"/>
    <x v="3"/>
    <x v="7"/>
  </r>
  <r>
    <s v="LINE 8"/>
    <x v="0"/>
    <x v="1"/>
    <s v="2-Low Income Residential"/>
    <n v="6328323"/>
    <x v="1"/>
    <x v="7"/>
  </r>
  <r>
    <s v="LINE 8"/>
    <x v="0"/>
    <x v="0"/>
    <s v="1-Residential"/>
    <n v="57808320"/>
    <x v="3"/>
    <x v="7"/>
  </r>
  <r>
    <s v="LINE 8"/>
    <x v="0"/>
    <x v="0"/>
    <s v="2-Low Income Residential"/>
    <n v="39382783"/>
    <x v="1"/>
    <x v="7"/>
  </r>
  <r>
    <s v="LINE 9"/>
    <x v="0"/>
    <x v="1"/>
    <s v="OTHER"/>
    <n v="0"/>
    <x v="5"/>
    <x v="8"/>
  </r>
  <r>
    <s v="LINE 9"/>
    <x v="0"/>
    <x v="0"/>
    <s v="5-Large C&amp;I"/>
    <n v="10524556"/>
    <x v="2"/>
    <x v="8"/>
  </r>
  <r>
    <s v="LINE 9"/>
    <x v="0"/>
    <x v="1"/>
    <s v="1-Residential"/>
    <n v="14199883"/>
    <x v="3"/>
    <x v="8"/>
  </r>
  <r>
    <s v="LINE 9"/>
    <x v="0"/>
    <x v="1"/>
    <s v="2-Low Income Residential"/>
    <n v="6857425"/>
    <x v="1"/>
    <x v="8"/>
  </r>
  <r>
    <s v="LINE 9"/>
    <x v="0"/>
    <x v="0"/>
    <s v="4-Medium C&amp;I"/>
    <n v="2949239"/>
    <x v="0"/>
    <x v="8"/>
  </r>
  <r>
    <s v="LINE 9"/>
    <x v="0"/>
    <x v="1"/>
    <s v="4-Medium C&amp;I"/>
    <n v="435225"/>
    <x v="0"/>
    <x v="8"/>
  </r>
  <r>
    <s v="LINE 9"/>
    <x v="0"/>
    <x v="1"/>
    <s v="3-Small C&amp;I"/>
    <n v="1359330"/>
    <x v="4"/>
    <x v="8"/>
  </r>
  <r>
    <s v="LINE 9"/>
    <x v="0"/>
    <x v="0"/>
    <s v="3-Small C&amp;I"/>
    <n v="3592711"/>
    <x v="4"/>
    <x v="8"/>
  </r>
  <r>
    <s v="LINE 9"/>
    <x v="0"/>
    <x v="0"/>
    <s v="2-Low Income Residential"/>
    <n v="42468168"/>
    <x v="1"/>
    <x v="8"/>
  </r>
  <r>
    <s v="LINE 9"/>
    <x v="0"/>
    <x v="0"/>
    <s v="OTHER"/>
    <n v="0"/>
    <x v="5"/>
    <x v="8"/>
  </r>
  <r>
    <s v="LINE 9"/>
    <x v="0"/>
    <x v="1"/>
    <s v="5-Large C&amp;I"/>
    <n v="672707"/>
    <x v="2"/>
    <x v="8"/>
  </r>
  <r>
    <s v="LINE 9"/>
    <x v="0"/>
    <x v="0"/>
    <s v="1-Residential"/>
    <n v="65716216"/>
    <x v="3"/>
    <x v="8"/>
  </r>
  <r>
    <s v="LINE 10"/>
    <x v="0"/>
    <x v="0"/>
    <s v="OTHER"/>
    <n v="7264"/>
    <x v="5"/>
    <x v="9"/>
  </r>
  <r>
    <s v="LINE 10"/>
    <x v="0"/>
    <x v="1"/>
    <s v="5-Large C&amp;I"/>
    <n v="3534815"/>
    <x v="2"/>
    <x v="9"/>
  </r>
  <r>
    <s v="LINE 10"/>
    <x v="0"/>
    <x v="1"/>
    <s v="4-Medium C&amp;I"/>
    <n v="661154"/>
    <x v="0"/>
    <x v="9"/>
  </r>
  <r>
    <s v="LINE 10"/>
    <x v="0"/>
    <x v="0"/>
    <s v="5-Large C&amp;I"/>
    <n v="16317992"/>
    <x v="2"/>
    <x v="9"/>
  </r>
  <r>
    <s v="LINE 10"/>
    <x v="0"/>
    <x v="0"/>
    <s v="4-Medium C&amp;I"/>
    <n v="2511787"/>
    <x v="0"/>
    <x v="9"/>
  </r>
  <r>
    <s v="LINE 10"/>
    <x v="0"/>
    <x v="1"/>
    <s v="3-Small C&amp;I"/>
    <n v="1224322"/>
    <x v="4"/>
    <x v="9"/>
  </r>
  <r>
    <s v="LINE 10"/>
    <x v="0"/>
    <x v="0"/>
    <s v="3-Small C&amp;I"/>
    <n v="1720553"/>
    <x v="4"/>
    <x v="9"/>
  </r>
  <r>
    <s v="LINE 10"/>
    <x v="0"/>
    <x v="0"/>
    <s v="2-Low Income Residential"/>
    <n v="1138152"/>
    <x v="1"/>
    <x v="9"/>
  </r>
  <r>
    <s v="LINE 10"/>
    <x v="0"/>
    <x v="1"/>
    <s v="1-Residential"/>
    <n v="3056170"/>
    <x v="3"/>
    <x v="9"/>
  </r>
  <r>
    <s v="LINE 10"/>
    <x v="0"/>
    <x v="1"/>
    <s v="2-Low Income Residential"/>
    <n v="223380"/>
    <x v="1"/>
    <x v="9"/>
  </r>
  <r>
    <s v="LINE 10"/>
    <x v="0"/>
    <x v="0"/>
    <s v="1-Residential"/>
    <n v="9018256"/>
    <x v="3"/>
    <x v="9"/>
  </r>
  <r>
    <s v="LINE 11"/>
    <x v="0"/>
    <x v="1"/>
    <s v="4-Medium C&amp;I"/>
    <n v="564354"/>
    <x v="0"/>
    <x v="10"/>
  </r>
  <r>
    <s v="LINE 11"/>
    <x v="0"/>
    <x v="1"/>
    <s v="5-Large C&amp;I"/>
    <n v="1915412"/>
    <x v="2"/>
    <x v="10"/>
  </r>
  <r>
    <s v="LINE 11"/>
    <x v="0"/>
    <x v="0"/>
    <s v="OTHER"/>
    <n v="5887"/>
    <x v="5"/>
    <x v="10"/>
  </r>
  <r>
    <s v="LINE 11"/>
    <x v="0"/>
    <x v="0"/>
    <s v="5-Large C&amp;I"/>
    <n v="11862846"/>
    <x v="2"/>
    <x v="10"/>
  </r>
  <r>
    <s v="LINE 11"/>
    <x v="0"/>
    <x v="0"/>
    <s v="4-Medium C&amp;I"/>
    <n v="3429510"/>
    <x v="0"/>
    <x v="10"/>
  </r>
  <r>
    <s v="LINE 11"/>
    <x v="0"/>
    <x v="1"/>
    <s v="3-Small C&amp;I"/>
    <n v="1716341"/>
    <x v="4"/>
    <x v="10"/>
  </r>
  <r>
    <s v="LINE 11"/>
    <x v="0"/>
    <x v="0"/>
    <s v="3-Small C&amp;I"/>
    <n v="3257941"/>
    <x v="4"/>
    <x v="10"/>
  </r>
  <r>
    <s v="LINE 11"/>
    <x v="0"/>
    <x v="0"/>
    <s v="2-Low Income Residential"/>
    <n v="2686594"/>
    <x v="1"/>
    <x v="10"/>
  </r>
  <r>
    <s v="LINE 11"/>
    <x v="0"/>
    <x v="1"/>
    <s v="1-Residential"/>
    <n v="7288374"/>
    <x v="3"/>
    <x v="10"/>
  </r>
  <r>
    <s v="LINE 11"/>
    <x v="0"/>
    <x v="1"/>
    <s v="2-Low Income Residential"/>
    <n v="547296"/>
    <x v="1"/>
    <x v="10"/>
  </r>
  <r>
    <s v="LINE 11"/>
    <x v="0"/>
    <x v="0"/>
    <s v="1-Residential"/>
    <n v="22007060"/>
    <x v="3"/>
    <x v="10"/>
  </r>
  <r>
    <s v="LINE 12"/>
    <x v="0"/>
    <x v="1"/>
    <s v="5-Large C&amp;I"/>
    <n v="51188"/>
    <x v="2"/>
    <x v="11"/>
  </r>
  <r>
    <s v="LINE 12"/>
    <x v="0"/>
    <x v="1"/>
    <s v="4-Medium C&amp;I"/>
    <n v="15380"/>
    <x v="0"/>
    <x v="11"/>
  </r>
  <r>
    <s v="LINE 12"/>
    <x v="0"/>
    <x v="1"/>
    <s v="3-Small C&amp;I"/>
    <n v="74241"/>
    <x v="4"/>
    <x v="11"/>
  </r>
  <r>
    <s v="LINE 12"/>
    <x v="0"/>
    <x v="0"/>
    <s v="5-Large C&amp;I"/>
    <n v="508400"/>
    <x v="2"/>
    <x v="11"/>
  </r>
  <r>
    <s v="LINE 12"/>
    <x v="0"/>
    <x v="0"/>
    <s v="4-Medium C&amp;I"/>
    <n v="131573"/>
    <x v="0"/>
    <x v="11"/>
  </r>
  <r>
    <s v="LINE 12"/>
    <x v="0"/>
    <x v="0"/>
    <s v="3-Small C&amp;I"/>
    <n v="96812"/>
    <x v="4"/>
    <x v="11"/>
  </r>
  <r>
    <s v="LINE 12"/>
    <x v="0"/>
    <x v="1"/>
    <s v="1-Residential"/>
    <n v="34162"/>
    <x v="3"/>
    <x v="11"/>
  </r>
  <r>
    <s v="LINE 12"/>
    <x v="0"/>
    <x v="1"/>
    <s v="2-Low Income Residential"/>
    <n v="4541"/>
    <x v="1"/>
    <x v="11"/>
  </r>
  <r>
    <s v="LINE 12"/>
    <x v="0"/>
    <x v="0"/>
    <s v="2-Low Income Residential"/>
    <n v="37086"/>
    <x v="1"/>
    <x v="11"/>
  </r>
  <r>
    <s v="LINE 12"/>
    <x v="0"/>
    <x v="0"/>
    <s v="1-Residential"/>
    <n v="164337"/>
    <x v="3"/>
    <x v="11"/>
  </r>
  <r>
    <s v="LINE 14"/>
    <x v="0"/>
    <x v="1"/>
    <s v="5-Large C&amp;I"/>
    <n v="1607267"/>
    <x v="2"/>
    <x v="12"/>
  </r>
  <r>
    <s v="LINE 14"/>
    <x v="0"/>
    <x v="1"/>
    <s v="4-Medium C&amp;I"/>
    <n v="699774"/>
    <x v="0"/>
    <x v="12"/>
  </r>
  <r>
    <s v="LINE 14"/>
    <x v="0"/>
    <x v="0"/>
    <s v="5-Large C&amp;I"/>
    <n v="16432536"/>
    <x v="2"/>
    <x v="12"/>
  </r>
  <r>
    <s v="LINE 14"/>
    <x v="0"/>
    <x v="0"/>
    <s v="4-Medium C&amp;I"/>
    <n v="4371977"/>
    <x v="0"/>
    <x v="12"/>
  </r>
  <r>
    <s v="LINE 14"/>
    <x v="0"/>
    <x v="1"/>
    <s v="3-Small C&amp;I"/>
    <n v="2468334"/>
    <x v="4"/>
    <x v="12"/>
  </r>
  <r>
    <s v="LINE 14"/>
    <x v="0"/>
    <x v="0"/>
    <s v="3-Small C&amp;I"/>
    <n v="4217419"/>
    <x v="4"/>
    <x v="12"/>
  </r>
  <r>
    <s v="LINE 14"/>
    <x v="0"/>
    <x v="0"/>
    <s v="2-Low Income Residential"/>
    <n v="3853133"/>
    <x v="1"/>
    <x v="12"/>
  </r>
  <r>
    <s v="LINE 14"/>
    <x v="0"/>
    <x v="1"/>
    <s v="1-Residential"/>
    <n v="13244981"/>
    <x v="3"/>
    <x v="12"/>
  </r>
  <r>
    <s v="LINE 14"/>
    <x v="0"/>
    <x v="1"/>
    <s v="2-Low Income Residential"/>
    <n v="711349"/>
    <x v="1"/>
    <x v="12"/>
  </r>
  <r>
    <s v="LINE 14"/>
    <x v="0"/>
    <x v="0"/>
    <s v="1-Residential"/>
    <n v="41605197"/>
    <x v="3"/>
    <x v="12"/>
  </r>
  <r>
    <s v="LINE 15"/>
    <x v="0"/>
    <x v="1"/>
    <s v="5-Large C&amp;I"/>
    <n v="155"/>
    <x v="2"/>
    <x v="13"/>
  </r>
  <r>
    <s v="LINE 15"/>
    <x v="0"/>
    <x v="1"/>
    <s v="4-Medium C&amp;I"/>
    <n v="598"/>
    <x v="0"/>
    <x v="13"/>
  </r>
  <r>
    <s v="LINE 15"/>
    <x v="0"/>
    <x v="0"/>
    <s v="5-Large C&amp;I"/>
    <n v="9149"/>
    <x v="2"/>
    <x v="13"/>
  </r>
  <r>
    <s v="LINE 15"/>
    <x v="0"/>
    <x v="0"/>
    <s v="4-Medium C&amp;I"/>
    <n v="11986"/>
    <x v="0"/>
    <x v="13"/>
  </r>
  <r>
    <s v="LINE 15"/>
    <x v="0"/>
    <x v="1"/>
    <s v="3-Small C&amp;I"/>
    <n v="16541"/>
    <x v="4"/>
    <x v="13"/>
  </r>
  <r>
    <s v="LINE 15"/>
    <x v="0"/>
    <x v="0"/>
    <s v="3-Small C&amp;I"/>
    <n v="31528"/>
    <x v="4"/>
    <x v="13"/>
  </r>
  <r>
    <s v="LINE 15"/>
    <x v="0"/>
    <x v="0"/>
    <s v="2-Low Income Residential"/>
    <n v="36804"/>
    <x v="1"/>
    <x v="13"/>
  </r>
  <r>
    <s v="LINE 15"/>
    <x v="0"/>
    <x v="1"/>
    <s v="1-Residential"/>
    <n v="170410"/>
    <x v="3"/>
    <x v="13"/>
  </r>
  <r>
    <s v="LINE 15"/>
    <x v="0"/>
    <x v="1"/>
    <s v="2-Low Income Residential"/>
    <n v="7974"/>
    <x v="1"/>
    <x v="13"/>
  </r>
  <r>
    <s v="LINE 15"/>
    <x v="0"/>
    <x v="0"/>
    <s v="1-Residential"/>
    <n v="522115"/>
    <x v="3"/>
    <x v="13"/>
  </r>
  <r>
    <s v="LINE 17"/>
    <x v="0"/>
    <x v="0"/>
    <s v="1-Residential"/>
    <n v="28"/>
    <x v="3"/>
    <x v="14"/>
  </r>
  <r>
    <s v="LINE 17"/>
    <x v="0"/>
    <x v="1"/>
    <s v="1-Residential"/>
    <n v="6"/>
    <x v="3"/>
    <x v="14"/>
  </r>
  <r>
    <s v="LINE 17"/>
    <x v="0"/>
    <x v="1"/>
    <s v="2-Low Income Residential"/>
    <n v="281"/>
    <x v="1"/>
    <x v="14"/>
  </r>
  <r>
    <s v="LINE 17"/>
    <x v="0"/>
    <x v="0"/>
    <s v="2-Low Income Residential"/>
    <n v="1761"/>
    <x v="1"/>
    <x v="14"/>
  </r>
  <r>
    <s v="LINE 18"/>
    <x v="0"/>
    <x v="0"/>
    <s v="1-Residential"/>
    <n v="605"/>
    <x v="3"/>
    <x v="15"/>
  </r>
  <r>
    <s v="LINE 18"/>
    <x v="0"/>
    <x v="1"/>
    <s v="1-Residential"/>
    <n v="87"/>
    <x v="3"/>
    <x v="15"/>
  </r>
  <r>
    <s v="LINE 18"/>
    <x v="0"/>
    <x v="0"/>
    <s v="2-Low Income Residential"/>
    <n v="246"/>
    <x v="1"/>
    <x v="15"/>
  </r>
  <r>
    <s v="LINE 18"/>
    <x v="0"/>
    <x v="1"/>
    <s v="2-Low Income Residential"/>
    <n v="27"/>
    <x v="1"/>
    <x v="15"/>
  </r>
  <r>
    <s v="LINE 18"/>
    <x v="0"/>
    <x v="0"/>
    <s v="3-Small C&amp;I"/>
    <n v="74"/>
    <x v="4"/>
    <x v="15"/>
  </r>
  <r>
    <s v="LINE 18"/>
    <x v="0"/>
    <x v="1"/>
    <s v="3-Small C&amp;I"/>
    <n v="11"/>
    <x v="4"/>
    <x v="15"/>
  </r>
  <r>
    <s v="LINE 18"/>
    <x v="0"/>
    <x v="0"/>
    <s v="4-Medium C&amp;I"/>
    <n v="16"/>
    <x v="0"/>
    <x v="15"/>
  </r>
  <r>
    <s v="LINE 18"/>
    <x v="0"/>
    <x v="0"/>
    <s v="5-Large C&amp;I"/>
    <n v="2"/>
    <x v="2"/>
    <x v="15"/>
  </r>
  <r>
    <s v="LINE 99"/>
    <x v="0"/>
    <x v="0"/>
    <s v="1-Residential"/>
    <n v="335"/>
    <x v="3"/>
    <x v="16"/>
  </r>
  <r>
    <s v="LINE 99"/>
    <x v="0"/>
    <x v="1"/>
    <s v="1-Residential"/>
    <n v="44"/>
    <x v="3"/>
    <x v="16"/>
  </r>
  <r>
    <s v="LINE 99"/>
    <x v="0"/>
    <x v="0"/>
    <s v="2-Low Income Residential"/>
    <n v="190"/>
    <x v="1"/>
    <x v="16"/>
  </r>
  <r>
    <s v="LINE 99"/>
    <x v="0"/>
    <x v="1"/>
    <s v="2-Low Income Residential"/>
    <n v="19"/>
    <x v="1"/>
    <x v="16"/>
  </r>
  <r>
    <s v="LINE 99"/>
    <x v="0"/>
    <x v="0"/>
    <s v="3-Small C&amp;I"/>
    <n v="9"/>
    <x v="4"/>
    <x v="16"/>
  </r>
  <r>
    <s v="LINE 99"/>
    <x v="0"/>
    <x v="0"/>
    <s v="4-Medium C&amp;I"/>
    <n v="2"/>
    <x v="0"/>
    <x v="16"/>
  </r>
  <r>
    <s v="LINE 99"/>
    <x v="0"/>
    <x v="0"/>
    <s v="5-Large C&amp;I"/>
    <n v="1"/>
    <x v="2"/>
    <x v="16"/>
  </r>
  <r>
    <s v="LINE 19"/>
    <x v="0"/>
    <x v="1"/>
    <s v="4-Medium C&amp;I"/>
    <n v="1"/>
    <x v="0"/>
    <x v="17"/>
  </r>
  <r>
    <s v="LINE 19"/>
    <x v="0"/>
    <x v="0"/>
    <s v="4-Medium C&amp;I"/>
    <n v="84"/>
    <x v="0"/>
    <x v="17"/>
  </r>
  <r>
    <s v="LINE 19"/>
    <x v="0"/>
    <x v="0"/>
    <s v="1-Residential"/>
    <n v="9695"/>
    <x v="3"/>
    <x v="17"/>
  </r>
  <r>
    <s v="LINE 19"/>
    <x v="0"/>
    <x v="1"/>
    <s v="3-Small C&amp;I"/>
    <n v="74"/>
    <x v="4"/>
    <x v="17"/>
  </r>
  <r>
    <s v="LINE 19"/>
    <x v="0"/>
    <x v="0"/>
    <s v="2-Low Income Residential"/>
    <n v="4002"/>
    <x v="1"/>
    <x v="17"/>
  </r>
  <r>
    <s v="LINE 19"/>
    <x v="0"/>
    <x v="0"/>
    <s v="3-Small C&amp;I"/>
    <n v="213"/>
    <x v="4"/>
    <x v="17"/>
  </r>
  <r>
    <s v="LINE 19"/>
    <x v="0"/>
    <x v="1"/>
    <s v="1-Residential"/>
    <n v="2541"/>
    <x v="3"/>
    <x v="17"/>
  </r>
  <r>
    <s v="LINE 19"/>
    <x v="0"/>
    <x v="1"/>
    <s v="2-Low Income Residential"/>
    <n v="802"/>
    <x v="1"/>
    <x v="17"/>
  </r>
  <r>
    <s v="LINE 19"/>
    <x v="0"/>
    <x v="0"/>
    <s v="5-Large C&amp;I"/>
    <n v="26"/>
    <x v="2"/>
    <x v="17"/>
  </r>
  <r>
    <s v="LINE 20"/>
    <x v="0"/>
    <x v="0"/>
    <s v="OTHER"/>
    <n v="5887"/>
    <x v="5"/>
    <x v="18"/>
  </r>
  <r>
    <s v="LINE 20"/>
    <x v="0"/>
    <x v="0"/>
    <s v="4-Medium C&amp;I"/>
    <n v="1987407"/>
    <x v="0"/>
    <x v="18"/>
  </r>
  <r>
    <s v="LINE 20"/>
    <x v="0"/>
    <x v="0"/>
    <s v="1-Residential"/>
    <n v="17050358"/>
    <x v="3"/>
    <x v="18"/>
  </r>
  <r>
    <s v="LINE 20"/>
    <x v="0"/>
    <x v="1"/>
    <s v="4-Medium C&amp;I"/>
    <n v="376732"/>
    <x v="0"/>
    <x v="18"/>
  </r>
  <r>
    <s v="LINE 20"/>
    <x v="0"/>
    <x v="0"/>
    <s v="2-Low Income Residential"/>
    <n v="2181514"/>
    <x v="1"/>
    <x v="18"/>
  </r>
  <r>
    <s v="LINE 20"/>
    <x v="0"/>
    <x v="1"/>
    <s v="1-Residential"/>
    <n v="5312814"/>
    <x v="3"/>
    <x v="18"/>
  </r>
  <r>
    <s v="LINE 20"/>
    <x v="0"/>
    <x v="1"/>
    <s v="2-Low Income Residential"/>
    <n v="396348"/>
    <x v="1"/>
    <x v="18"/>
  </r>
  <r>
    <s v="LINE 20"/>
    <x v="0"/>
    <x v="1"/>
    <s v="5-Large C&amp;I"/>
    <n v="600544"/>
    <x v="2"/>
    <x v="18"/>
  </r>
  <r>
    <s v="LINE 20"/>
    <x v="0"/>
    <x v="0"/>
    <s v="3-Small C&amp;I"/>
    <n v="1819879"/>
    <x v="4"/>
    <x v="18"/>
  </r>
  <r>
    <s v="LINE 20"/>
    <x v="0"/>
    <x v="1"/>
    <s v="OTHER"/>
    <n v="0"/>
    <x v="5"/>
    <x v="18"/>
  </r>
  <r>
    <s v="LINE 20"/>
    <x v="0"/>
    <x v="1"/>
    <s v="3-Small C&amp;I"/>
    <n v="1100117"/>
    <x v="4"/>
    <x v="18"/>
  </r>
  <r>
    <s v="LINE 20"/>
    <x v="0"/>
    <x v="0"/>
    <s v="5-Large C&amp;I"/>
    <n v="7840077"/>
    <x v="2"/>
    <x v="18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08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4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01" firstHeaderRow="1" firstDataRow="3" firstDataCol="1"/>
  <pivotFields count="6">
    <pivotField axis="axisCol" showAll="0" defaultSubtotal="0">
      <items count="80">
        <item x="1"/>
        <item m="1" x="35"/>
        <item m="1" x="54"/>
        <item m="1" x="74"/>
        <item m="1" x="12"/>
        <item m="1" x="30"/>
        <item m="1" x="48"/>
        <item m="1" x="51"/>
        <item m="1" x="66"/>
        <item m="1" x="5"/>
        <item m="1" x="24"/>
        <item m="1" x="46"/>
        <item m="1" x="63"/>
        <item m="1" x="77"/>
        <item m="1" x="17"/>
        <item m="1" x="33"/>
        <item m="1" x="59"/>
        <item m="1" x="73"/>
        <item m="1" x="11"/>
        <item m="1" x="28"/>
        <item m="1" x="31"/>
        <item m="1" x="49"/>
        <item m="1" x="65"/>
        <item m="1" x="3"/>
        <item m="1" x="22"/>
        <item m="1" x="45"/>
        <item m="1" x="62"/>
        <item m="1" x="76"/>
        <item m="1" x="15"/>
        <item m="1" x="18"/>
        <item m="1" x="36"/>
        <item m="1" x="55"/>
        <item m="1" x="69"/>
        <item m="1" x="8"/>
        <item m="1" x="26"/>
        <item m="1" x="44"/>
        <item m="1" x="61"/>
        <item m="1" x="75"/>
        <item m="1" x="21"/>
        <item m="1" x="39"/>
        <item m="1" x="57"/>
        <item m="1" x="71"/>
        <item m="1" x="34"/>
        <item m="1" x="53"/>
        <item m="1" x="68"/>
        <item m="1" x="6"/>
        <item m="1" x="29"/>
        <item m="1" x="47"/>
        <item m="1" x="64"/>
        <item m="1" x="79"/>
        <item m="1" x="4"/>
        <item m="1" x="23"/>
        <item m="1" x="40"/>
        <item m="1" x="58"/>
        <item m="1" x="72"/>
        <item m="1" x="16"/>
        <item m="1" x="32"/>
        <item m="1" x="52"/>
        <item m="1" x="67"/>
        <item m="1" x="70"/>
        <item m="1" x="7"/>
        <item m="1" x="25"/>
        <item m="1" x="43"/>
        <item m="1" x="60"/>
        <item m="1" x="2"/>
        <item m="1" x="20"/>
        <item m="1" x="38"/>
        <item m="1" x="56"/>
        <item m="1" x="50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78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79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15" firstHeaderRow="1" firstDataRow="3" firstDataCol="1"/>
  <pivotFields count="7">
    <pivotField showAll="0" defaultSubtotal="0"/>
    <pivotField axis="axisCol" showAll="0" defaultSubtotal="0">
      <items count="78">
        <item x="1"/>
        <item m="1" x="35"/>
        <item m="1" x="53"/>
        <item m="1" x="72"/>
        <item m="1" x="12"/>
        <item m="1" x="30"/>
        <item m="1" x="47"/>
        <item m="1" x="50"/>
        <item m="1" x="64"/>
        <item m="1" x="5"/>
        <item m="1" x="24"/>
        <item m="1" x="45"/>
        <item m="1" x="61"/>
        <item m="1" x="75"/>
        <item m="1" x="17"/>
        <item m="1" x="33"/>
        <item m="1" x="57"/>
        <item m="1" x="71"/>
        <item m="1" x="11"/>
        <item m="1" x="28"/>
        <item m="1" x="31"/>
        <item m="1" x="48"/>
        <item m="1" x="63"/>
        <item m="1" x="3"/>
        <item m="1" x="22"/>
        <item m="1" x="44"/>
        <item m="1" x="60"/>
        <item m="1" x="74"/>
        <item m="1" x="15"/>
        <item m="1" x="18"/>
        <item m="1" x="36"/>
        <item m="1" x="54"/>
        <item m="1" x="67"/>
        <item m="1" x="8"/>
        <item m="1" x="26"/>
        <item m="1" x="43"/>
        <item m="1" x="59"/>
        <item m="1" x="73"/>
        <item m="1" x="21"/>
        <item m="1" x="56"/>
        <item m="1" x="69"/>
        <item m="1" x="34"/>
        <item m="1" x="52"/>
        <item m="1" x="66"/>
        <item m="1" x="6"/>
        <item m="1" x="29"/>
        <item m="1" x="46"/>
        <item m="1" x="62"/>
        <item m="1" x="77"/>
        <item m="1" x="4"/>
        <item m="1" x="23"/>
        <item m="1" x="39"/>
        <item m="1" x="70"/>
        <item m="1" x="16"/>
        <item m="1" x="32"/>
        <item m="1" x="51"/>
        <item m="1" x="65"/>
        <item m="1" x="68"/>
        <item m="1" x="7"/>
        <item m="1" x="25"/>
        <item m="1" x="42"/>
        <item m="1" x="58"/>
        <item m="1" x="2"/>
        <item m="1" x="20"/>
        <item m="1" x="38"/>
        <item m="1" x="55"/>
        <item m="1" x="49"/>
        <item m="1" x="41"/>
        <item m="1" x="37"/>
        <item m="1" x="10"/>
        <item m="1" x="19"/>
        <item m="1" x="13"/>
        <item m="1" x="27"/>
        <item m="1" x="40"/>
        <item m="1" x="14"/>
        <item m="1" x="9"/>
        <item m="1" x="76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2"/>
        <item x="1"/>
        <item x="0"/>
        <item x="3"/>
        <item x="4"/>
        <item h="1" x="6"/>
        <item h="1" x="5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77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5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B60" sqref="B60"/>
    </sheetView>
  </sheetViews>
  <sheetFormatPr defaultRowHeight="14.4" x14ac:dyDescent="0.3"/>
  <cols>
    <col min="1" max="1" width="18.21875" style="170" customWidth="1"/>
    <col min="2" max="2" width="94.77734375" style="160" customWidth="1"/>
    <col min="4" max="6" width="17.77734375" customWidth="1"/>
  </cols>
  <sheetData>
    <row r="1" spans="1:6" ht="15" thickBot="1" x14ac:dyDescent="0.35"/>
    <row r="2" spans="1:6" ht="15" thickBot="1" x14ac:dyDescent="0.35">
      <c r="A2" s="356" t="s">
        <v>309</v>
      </c>
      <c r="B2" s="357"/>
    </row>
    <row r="3" spans="1:6" ht="28.8" x14ac:dyDescent="0.3">
      <c r="A3" s="171" t="s">
        <v>81</v>
      </c>
      <c r="B3" s="168" t="s">
        <v>85</v>
      </c>
    </row>
    <row r="4" spans="1:6" ht="28.8" x14ac:dyDescent="0.3">
      <c r="A4" s="171" t="s">
        <v>82</v>
      </c>
      <c r="B4" s="168" t="s">
        <v>86</v>
      </c>
    </row>
    <row r="5" spans="1:6" x14ac:dyDescent="0.3">
      <c r="A5" s="171" t="s">
        <v>83</v>
      </c>
      <c r="B5" s="168" t="s">
        <v>87</v>
      </c>
    </row>
    <row r="6" spans="1:6" x14ac:dyDescent="0.3">
      <c r="A6" s="171" t="s">
        <v>84</v>
      </c>
      <c r="B6" s="168" t="s">
        <v>88</v>
      </c>
    </row>
    <row r="7" spans="1:6" x14ac:dyDescent="0.3">
      <c r="A7" s="171" t="s">
        <v>90</v>
      </c>
      <c r="B7" s="168" t="s">
        <v>89</v>
      </c>
    </row>
    <row r="8" spans="1:6" x14ac:dyDescent="0.3">
      <c r="A8" s="169"/>
    </row>
    <row r="9" spans="1:6" x14ac:dyDescent="0.3">
      <c r="A9" s="169"/>
    </row>
    <row r="10" spans="1:6" ht="15" thickBot="1" x14ac:dyDescent="0.35">
      <c r="A10" s="169"/>
    </row>
    <row r="11" spans="1:6" ht="15" thickBot="1" x14ac:dyDescent="0.35">
      <c r="A11" s="356" t="s">
        <v>339</v>
      </c>
      <c r="B11" s="357"/>
      <c r="D11" s="358" t="s">
        <v>340</v>
      </c>
      <c r="E11" s="359"/>
      <c r="F11" s="360"/>
    </row>
    <row r="12" spans="1:6" x14ac:dyDescent="0.3">
      <c r="A12" s="169" t="s">
        <v>91</v>
      </c>
      <c r="B12" s="160" t="s">
        <v>325</v>
      </c>
      <c r="D12" s="175" t="s">
        <v>92</v>
      </c>
      <c r="E12" s="175" t="s">
        <v>93</v>
      </c>
      <c r="F12" s="175" t="s">
        <v>94</v>
      </c>
    </row>
    <row r="13" spans="1:6" x14ac:dyDescent="0.3">
      <c r="A13" s="169" t="s">
        <v>103</v>
      </c>
      <c r="B13" s="160" t="s">
        <v>326</v>
      </c>
      <c r="D13" s="172">
        <v>43525</v>
      </c>
      <c r="E13" s="173">
        <v>43554</v>
      </c>
      <c r="F13" s="173">
        <v>43554</v>
      </c>
    </row>
    <row r="14" spans="1:6" x14ac:dyDescent="0.3">
      <c r="A14" s="169" t="s">
        <v>104</v>
      </c>
      <c r="B14" s="160" t="s">
        <v>327</v>
      </c>
      <c r="D14" s="172">
        <v>43556</v>
      </c>
      <c r="E14" s="173">
        <v>43582</v>
      </c>
      <c r="F14" s="173">
        <v>43582</v>
      </c>
    </row>
    <row r="15" spans="1:6" x14ac:dyDescent="0.3">
      <c r="A15" s="169" t="s">
        <v>105</v>
      </c>
      <c r="B15" s="160" t="s">
        <v>328</v>
      </c>
      <c r="D15" s="172">
        <v>43586</v>
      </c>
      <c r="E15" s="173">
        <v>43610</v>
      </c>
      <c r="F15" s="173">
        <v>43617</v>
      </c>
    </row>
    <row r="16" spans="1:6" x14ac:dyDescent="0.3">
      <c r="A16" s="169" t="s">
        <v>141</v>
      </c>
      <c r="B16" s="160" t="s">
        <v>329</v>
      </c>
      <c r="D16" s="172">
        <v>43617</v>
      </c>
      <c r="E16" s="173">
        <v>43645</v>
      </c>
      <c r="F16" s="173">
        <v>43645</v>
      </c>
    </row>
    <row r="17" spans="1:6" x14ac:dyDescent="0.3">
      <c r="A17" s="169" t="s">
        <v>142</v>
      </c>
      <c r="B17" s="160" t="s">
        <v>330</v>
      </c>
      <c r="D17" s="172">
        <v>43647</v>
      </c>
      <c r="E17" s="173">
        <v>43673</v>
      </c>
      <c r="F17" s="173">
        <v>43673</v>
      </c>
    </row>
    <row r="18" spans="1:6" x14ac:dyDescent="0.3">
      <c r="A18" s="169" t="s">
        <v>143</v>
      </c>
      <c r="B18" s="160" t="s">
        <v>331</v>
      </c>
      <c r="D18" s="172">
        <v>43678</v>
      </c>
      <c r="E18" s="173">
        <v>43708</v>
      </c>
      <c r="F18" s="173">
        <v>43708</v>
      </c>
    </row>
    <row r="19" spans="1:6" x14ac:dyDescent="0.3">
      <c r="A19" s="169" t="s">
        <v>144</v>
      </c>
      <c r="B19" s="160" t="s">
        <v>332</v>
      </c>
      <c r="D19" s="172">
        <v>43709</v>
      </c>
      <c r="E19" s="173">
        <v>43736</v>
      </c>
      <c r="F19" s="173">
        <v>43736</v>
      </c>
    </row>
    <row r="20" spans="1:6" ht="28.8" x14ac:dyDescent="0.3">
      <c r="A20" s="169" t="s">
        <v>145</v>
      </c>
      <c r="B20" s="160" t="s">
        <v>333</v>
      </c>
      <c r="D20" s="172">
        <v>43739</v>
      </c>
      <c r="E20" s="173">
        <v>43764</v>
      </c>
      <c r="F20" s="173">
        <v>43764</v>
      </c>
    </row>
    <row r="21" spans="1:6" x14ac:dyDescent="0.3">
      <c r="A21" s="169" t="s">
        <v>146</v>
      </c>
      <c r="B21" s="160" t="s">
        <v>338</v>
      </c>
      <c r="D21" s="172">
        <v>43770</v>
      </c>
      <c r="E21" s="173">
        <v>43799</v>
      </c>
      <c r="F21" s="173">
        <v>43799</v>
      </c>
    </row>
    <row r="22" spans="1:6" ht="28.8" x14ac:dyDescent="0.3">
      <c r="A22" s="169" t="s">
        <v>147</v>
      </c>
      <c r="B22" s="160" t="s">
        <v>320</v>
      </c>
      <c r="D22" s="172">
        <v>43800</v>
      </c>
      <c r="E22" s="173">
        <v>43820</v>
      </c>
      <c r="F22" s="173">
        <v>43827</v>
      </c>
    </row>
    <row r="23" spans="1:6" x14ac:dyDescent="0.3">
      <c r="A23" s="169" t="s">
        <v>148</v>
      </c>
      <c r="B23" s="160" t="s">
        <v>321</v>
      </c>
      <c r="D23" s="172">
        <v>43831</v>
      </c>
      <c r="E23" s="173">
        <v>43855</v>
      </c>
      <c r="F23" s="173">
        <v>43862</v>
      </c>
    </row>
    <row r="24" spans="1:6" x14ac:dyDescent="0.3">
      <c r="A24" s="169" t="s">
        <v>149</v>
      </c>
      <c r="B24" s="160" t="s">
        <v>337</v>
      </c>
      <c r="D24" s="172">
        <v>43862</v>
      </c>
      <c r="E24" s="173">
        <v>43890</v>
      </c>
      <c r="F24" s="173">
        <v>43890</v>
      </c>
    </row>
    <row r="25" spans="1:6" ht="28.8" x14ac:dyDescent="0.3">
      <c r="A25" s="169" t="s">
        <v>150</v>
      </c>
      <c r="B25" s="160" t="s">
        <v>322</v>
      </c>
      <c r="D25" s="172">
        <v>43891</v>
      </c>
      <c r="E25" s="173">
        <v>43918</v>
      </c>
      <c r="F25" s="173">
        <v>43918</v>
      </c>
    </row>
    <row r="26" spans="1:6" x14ac:dyDescent="0.3">
      <c r="A26" s="169" t="s">
        <v>151</v>
      </c>
      <c r="B26" s="160" t="s">
        <v>323</v>
      </c>
      <c r="D26" s="172">
        <v>43922</v>
      </c>
      <c r="E26" s="174" t="s">
        <v>135</v>
      </c>
      <c r="F26" s="173">
        <v>43953</v>
      </c>
    </row>
    <row r="27" spans="1:6" x14ac:dyDescent="0.3">
      <c r="A27" s="169" t="s">
        <v>152</v>
      </c>
      <c r="B27" s="160" t="s">
        <v>324</v>
      </c>
      <c r="D27" s="172">
        <v>43952</v>
      </c>
      <c r="E27" s="174" t="s">
        <v>135</v>
      </c>
      <c r="F27" s="173">
        <v>43981</v>
      </c>
    </row>
    <row r="28" spans="1:6" x14ac:dyDescent="0.3">
      <c r="A28" s="169" t="s">
        <v>153</v>
      </c>
      <c r="B28" s="160" t="s">
        <v>334</v>
      </c>
      <c r="D28" s="172">
        <v>43983</v>
      </c>
      <c r="E28" s="174" t="s">
        <v>135</v>
      </c>
      <c r="F28" s="173">
        <v>44009</v>
      </c>
    </row>
    <row r="29" spans="1:6" x14ac:dyDescent="0.3">
      <c r="A29" s="169" t="s">
        <v>154</v>
      </c>
      <c r="B29" s="160" t="s">
        <v>336</v>
      </c>
      <c r="D29" s="172">
        <v>44013</v>
      </c>
      <c r="E29" s="174" t="s">
        <v>135</v>
      </c>
      <c r="F29" s="173">
        <v>44044</v>
      </c>
    </row>
    <row r="30" spans="1:6" x14ac:dyDescent="0.3">
      <c r="A30" s="169" t="s">
        <v>155</v>
      </c>
      <c r="B30" s="160" t="s">
        <v>335</v>
      </c>
      <c r="D30" s="172">
        <v>44044</v>
      </c>
      <c r="E30" s="174" t="s">
        <v>135</v>
      </c>
      <c r="F30" s="173">
        <v>44072</v>
      </c>
    </row>
    <row r="31" spans="1:6" x14ac:dyDescent="0.3">
      <c r="D31" s="172">
        <v>44075</v>
      </c>
      <c r="E31" s="174" t="s">
        <v>135</v>
      </c>
      <c r="F31" s="173">
        <v>44100</v>
      </c>
    </row>
    <row r="32" spans="1:6" x14ac:dyDescent="0.3">
      <c r="D32" s="176"/>
      <c r="E32" s="177"/>
      <c r="F32" s="178"/>
    </row>
    <row r="33" spans="1:6" x14ac:dyDescent="0.3">
      <c r="D33" s="176"/>
      <c r="E33" s="177"/>
      <c r="F33" s="178"/>
    </row>
    <row r="35" spans="1:6" ht="15" thickBot="1" x14ac:dyDescent="0.35">
      <c r="A35" s="356" t="s">
        <v>308</v>
      </c>
      <c r="B35" s="357"/>
    </row>
    <row r="36" spans="1:6" x14ac:dyDescent="0.3">
      <c r="A36" s="169" t="s">
        <v>139</v>
      </c>
      <c r="B36" s="160" t="s">
        <v>140</v>
      </c>
    </row>
    <row r="37" spans="1:6" x14ac:dyDescent="0.3">
      <c r="A37" s="169" t="s">
        <v>136</v>
      </c>
      <c r="B37" s="160" t="s">
        <v>137</v>
      </c>
    </row>
    <row r="38" spans="1:6" x14ac:dyDescent="0.3">
      <c r="A38" s="169"/>
      <c r="B38" s="160" t="s">
        <v>138</v>
      </c>
    </row>
    <row r="39" spans="1:6" x14ac:dyDescent="0.3">
      <c r="A39" s="169" t="s">
        <v>158</v>
      </c>
      <c r="B39" s="160" t="s">
        <v>159</v>
      </c>
    </row>
    <row r="40" spans="1:6" x14ac:dyDescent="0.3">
      <c r="A40" s="169"/>
      <c r="B40" s="160" t="s">
        <v>160</v>
      </c>
    </row>
    <row r="41" spans="1:6" x14ac:dyDescent="0.3">
      <c r="A41" s="169" t="s">
        <v>157</v>
      </c>
      <c r="B41" s="160" t="s">
        <v>161</v>
      </c>
    </row>
    <row r="42" spans="1:6" x14ac:dyDescent="0.3">
      <c r="A42" s="169"/>
      <c r="B42" s="160" t="s">
        <v>162</v>
      </c>
    </row>
    <row r="43" spans="1:6" ht="28.8" x14ac:dyDescent="0.3">
      <c r="A43" s="169" t="s">
        <v>156</v>
      </c>
      <c r="B43" s="160" t="s">
        <v>163</v>
      </c>
    </row>
    <row r="44" spans="1:6" ht="28.8" x14ac:dyDescent="0.3">
      <c r="A44" s="169"/>
      <c r="B44" s="160" t="s">
        <v>164</v>
      </c>
    </row>
    <row r="45" spans="1:6" x14ac:dyDescent="0.3">
      <c r="A45" s="169"/>
    </row>
    <row r="46" spans="1:6" x14ac:dyDescent="0.3">
      <c r="A46" s="169"/>
    </row>
    <row r="47" spans="1:6" x14ac:dyDescent="0.3">
      <c r="A47" s="169"/>
    </row>
    <row r="48" spans="1:6" ht="28.8" x14ac:dyDescent="0.3">
      <c r="A48" s="169" t="s">
        <v>307</v>
      </c>
      <c r="B48" s="160" t="s">
        <v>582</v>
      </c>
      <c r="C48" s="180" t="s">
        <v>581</v>
      </c>
    </row>
    <row r="49" spans="1:3" ht="28.8" x14ac:dyDescent="0.3">
      <c r="A49" s="169" t="s">
        <v>342</v>
      </c>
      <c r="B49" s="160" t="s">
        <v>580</v>
      </c>
      <c r="C49" s="180" t="s">
        <v>579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50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50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50">
        <v>44345</v>
      </c>
      <c r="C4">
        <v>4</v>
      </c>
      <c r="D4" t="s">
        <v>53</v>
      </c>
      <c r="E4">
        <v>417131.37</v>
      </c>
      <c r="G4" s="151" t="s">
        <v>77</v>
      </c>
      <c r="H4" s="151" t="s">
        <v>57</v>
      </c>
    </row>
    <row r="5" spans="1:14" x14ac:dyDescent="0.3">
      <c r="A5" t="s">
        <v>72</v>
      </c>
      <c r="B5" s="150">
        <v>44345</v>
      </c>
      <c r="C5">
        <v>4</v>
      </c>
      <c r="D5" t="s">
        <v>54</v>
      </c>
      <c r="E5">
        <v>373828.13</v>
      </c>
      <c r="H5" s="150">
        <v>44345</v>
      </c>
    </row>
    <row r="6" spans="1:14" x14ac:dyDescent="0.3">
      <c r="A6" t="s">
        <v>72</v>
      </c>
      <c r="B6" s="150">
        <v>44345</v>
      </c>
      <c r="C6">
        <v>4</v>
      </c>
      <c r="D6" t="s">
        <v>55</v>
      </c>
      <c r="E6">
        <v>218919.09</v>
      </c>
      <c r="G6" s="151" t="s">
        <v>58</v>
      </c>
      <c r="H6">
        <v>5</v>
      </c>
      <c r="I6">
        <v>4</v>
      </c>
    </row>
    <row r="7" spans="1:14" x14ac:dyDescent="0.3">
      <c r="A7" t="s">
        <v>72</v>
      </c>
      <c r="B7" s="150">
        <v>44345</v>
      </c>
      <c r="C7">
        <v>4</v>
      </c>
      <c r="D7" t="s">
        <v>56</v>
      </c>
      <c r="E7">
        <v>6085.99</v>
      </c>
      <c r="G7" s="152" t="s">
        <v>72</v>
      </c>
      <c r="H7" s="153"/>
      <c r="I7" s="153"/>
    </row>
    <row r="8" spans="1:14" x14ac:dyDescent="0.3">
      <c r="A8" t="s">
        <v>72</v>
      </c>
      <c r="B8" s="150">
        <v>44345</v>
      </c>
      <c r="C8">
        <v>5</v>
      </c>
      <c r="D8" t="s">
        <v>98</v>
      </c>
      <c r="E8">
        <v>123599232.31</v>
      </c>
      <c r="G8" s="154" t="s">
        <v>98</v>
      </c>
      <c r="H8" s="153">
        <v>123599232.31</v>
      </c>
      <c r="I8" s="153">
        <v>1941839.41</v>
      </c>
    </row>
    <row r="9" spans="1:14" x14ac:dyDescent="0.3">
      <c r="A9" t="s">
        <v>72</v>
      </c>
      <c r="B9" s="150">
        <v>44345</v>
      </c>
      <c r="C9">
        <v>5</v>
      </c>
      <c r="D9" t="s">
        <v>99</v>
      </c>
      <c r="E9">
        <v>12473724.859999999</v>
      </c>
      <c r="G9" s="154" t="s">
        <v>99</v>
      </c>
      <c r="H9" s="153">
        <v>12473724.859999999</v>
      </c>
      <c r="I9" s="153">
        <v>23224.52</v>
      </c>
    </row>
    <row r="10" spans="1:14" x14ac:dyDescent="0.3">
      <c r="A10" t="s">
        <v>72</v>
      </c>
      <c r="B10" s="150">
        <v>44345</v>
      </c>
      <c r="C10">
        <v>5</v>
      </c>
      <c r="D10" t="s">
        <v>53</v>
      </c>
      <c r="E10">
        <v>34575545.359999999</v>
      </c>
      <c r="G10" s="154" t="s">
        <v>53</v>
      </c>
      <c r="H10" s="153">
        <v>34575545.359999999</v>
      </c>
      <c r="I10" s="153">
        <v>417131.37</v>
      </c>
    </row>
    <row r="11" spans="1:14" x14ac:dyDescent="0.3">
      <c r="A11" t="s">
        <v>72</v>
      </c>
      <c r="B11" s="150">
        <v>44345</v>
      </c>
      <c r="C11">
        <v>5</v>
      </c>
      <c r="D11" t="s">
        <v>54</v>
      </c>
      <c r="E11">
        <v>35124742.450000003</v>
      </c>
      <c r="G11" s="154" t="s">
        <v>54</v>
      </c>
      <c r="H11" s="153">
        <v>35124742.450000003</v>
      </c>
      <c r="I11" s="153">
        <v>373828.13</v>
      </c>
    </row>
    <row r="12" spans="1:14" x14ac:dyDescent="0.3">
      <c r="A12" t="s">
        <v>72</v>
      </c>
      <c r="B12" s="150">
        <v>44345</v>
      </c>
      <c r="C12">
        <v>5</v>
      </c>
      <c r="D12" t="s">
        <v>55</v>
      </c>
      <c r="E12">
        <v>55131284.229999997</v>
      </c>
      <c r="G12" s="154" t="s">
        <v>55</v>
      </c>
      <c r="H12" s="153">
        <v>55131284.229999997</v>
      </c>
      <c r="I12" s="153">
        <v>218919.09</v>
      </c>
    </row>
    <row r="13" spans="1:14" x14ac:dyDescent="0.3">
      <c r="A13" t="s">
        <v>72</v>
      </c>
      <c r="B13" s="150">
        <v>44345</v>
      </c>
      <c r="C13">
        <v>5</v>
      </c>
      <c r="D13" t="s">
        <v>56</v>
      </c>
      <c r="E13">
        <v>1857182.24</v>
      </c>
      <c r="G13" s="152" t="s">
        <v>73</v>
      </c>
      <c r="H13" s="153"/>
      <c r="I13" s="153"/>
    </row>
    <row r="14" spans="1:14" x14ac:dyDescent="0.3">
      <c r="A14" t="s">
        <v>73</v>
      </c>
      <c r="B14" s="150">
        <v>44345</v>
      </c>
      <c r="C14">
        <v>4</v>
      </c>
      <c r="D14" t="s">
        <v>98</v>
      </c>
      <c r="E14">
        <v>1987169.46</v>
      </c>
      <c r="G14" s="154" t="s">
        <v>98</v>
      </c>
      <c r="H14" s="153">
        <v>132549259.68000001</v>
      </c>
      <c r="I14" s="153">
        <v>1987169.46</v>
      </c>
    </row>
    <row r="15" spans="1:14" x14ac:dyDescent="0.3">
      <c r="A15" t="s">
        <v>73</v>
      </c>
      <c r="B15" s="150">
        <v>44345</v>
      </c>
      <c r="C15">
        <v>4</v>
      </c>
      <c r="D15" t="s">
        <v>99</v>
      </c>
      <c r="E15">
        <v>23012.51</v>
      </c>
      <c r="G15" s="154" t="s">
        <v>99</v>
      </c>
      <c r="H15" s="153">
        <v>11685321.99</v>
      </c>
      <c r="I15" s="153">
        <v>23012.51</v>
      </c>
    </row>
    <row r="16" spans="1:14" x14ac:dyDescent="0.3">
      <c r="A16" t="s">
        <v>73</v>
      </c>
      <c r="B16" s="150">
        <v>44345</v>
      </c>
      <c r="C16">
        <v>4</v>
      </c>
      <c r="D16" t="s">
        <v>53</v>
      </c>
      <c r="E16">
        <v>393430.83</v>
      </c>
      <c r="G16" s="154" t="s">
        <v>53</v>
      </c>
      <c r="H16" s="153">
        <v>33781900.049999997</v>
      </c>
      <c r="I16" s="153">
        <v>393430.83</v>
      </c>
    </row>
    <row r="17" spans="1:9" x14ac:dyDescent="0.3">
      <c r="A17" t="s">
        <v>73</v>
      </c>
      <c r="B17" s="150">
        <v>44345</v>
      </c>
      <c r="C17">
        <v>4</v>
      </c>
      <c r="D17" t="s">
        <v>54</v>
      </c>
      <c r="E17">
        <v>201393.59</v>
      </c>
      <c r="G17" s="154" t="s">
        <v>54</v>
      </c>
      <c r="H17" s="153">
        <v>31841942.300000001</v>
      </c>
      <c r="I17" s="153">
        <v>201393.59</v>
      </c>
    </row>
    <row r="18" spans="1:9" x14ac:dyDescent="0.3">
      <c r="A18" t="s">
        <v>73</v>
      </c>
      <c r="B18" s="150">
        <v>44345</v>
      </c>
      <c r="C18">
        <v>4</v>
      </c>
      <c r="D18" t="s">
        <v>55</v>
      </c>
      <c r="E18">
        <v>111373.68</v>
      </c>
      <c r="G18" s="154" t="s">
        <v>55</v>
      </c>
      <c r="H18" s="153">
        <v>50794039.450000003</v>
      </c>
      <c r="I18" s="153">
        <v>111373.68</v>
      </c>
    </row>
    <row r="19" spans="1:9" x14ac:dyDescent="0.3">
      <c r="A19" t="s">
        <v>73</v>
      </c>
      <c r="B19" s="150">
        <v>44345</v>
      </c>
      <c r="C19">
        <v>4</v>
      </c>
      <c r="D19" t="s">
        <v>56</v>
      </c>
      <c r="E19">
        <v>8266.6200000000008</v>
      </c>
      <c r="G19" s="152" t="s">
        <v>74</v>
      </c>
      <c r="H19" s="153"/>
      <c r="I19" s="153"/>
    </row>
    <row r="20" spans="1:9" x14ac:dyDescent="0.3">
      <c r="A20" t="s">
        <v>73</v>
      </c>
      <c r="B20" s="150">
        <v>44345</v>
      </c>
      <c r="C20">
        <v>5</v>
      </c>
      <c r="D20" t="s">
        <v>98</v>
      </c>
      <c r="E20">
        <v>132549259.68000001</v>
      </c>
      <c r="G20" s="154" t="s">
        <v>98</v>
      </c>
      <c r="H20" s="153">
        <v>930755</v>
      </c>
      <c r="I20" s="153">
        <v>11553</v>
      </c>
    </row>
    <row r="21" spans="1:9" x14ac:dyDescent="0.3">
      <c r="A21" t="s">
        <v>73</v>
      </c>
      <c r="B21" s="150">
        <v>44345</v>
      </c>
      <c r="C21">
        <v>5</v>
      </c>
      <c r="D21" t="s">
        <v>99</v>
      </c>
      <c r="E21">
        <v>11685321.99</v>
      </c>
      <c r="G21" s="154" t="s">
        <v>99</v>
      </c>
      <c r="H21" s="153">
        <v>131398</v>
      </c>
      <c r="I21" s="153">
        <v>199</v>
      </c>
    </row>
    <row r="22" spans="1:9" x14ac:dyDescent="0.3">
      <c r="A22" t="s">
        <v>73</v>
      </c>
      <c r="B22" s="150">
        <v>44345</v>
      </c>
      <c r="C22">
        <v>5</v>
      </c>
      <c r="D22" t="s">
        <v>53</v>
      </c>
      <c r="E22">
        <v>33781900.049999997</v>
      </c>
      <c r="G22" s="154" t="s">
        <v>53</v>
      </c>
      <c r="H22" s="153">
        <v>161133</v>
      </c>
      <c r="I22" s="153">
        <v>1823</v>
      </c>
    </row>
    <row r="23" spans="1:9" x14ac:dyDescent="0.3">
      <c r="A23" t="s">
        <v>73</v>
      </c>
      <c r="B23" s="150">
        <v>44345</v>
      </c>
      <c r="C23">
        <v>5</v>
      </c>
      <c r="D23" t="s">
        <v>54</v>
      </c>
      <c r="E23">
        <v>31841942.300000001</v>
      </c>
      <c r="G23" s="154" t="s">
        <v>54</v>
      </c>
      <c r="H23" s="153">
        <v>17564</v>
      </c>
      <c r="I23" s="153">
        <v>125</v>
      </c>
    </row>
    <row r="24" spans="1:9" x14ac:dyDescent="0.3">
      <c r="A24" t="s">
        <v>73</v>
      </c>
      <c r="B24" s="150">
        <v>44345</v>
      </c>
      <c r="C24">
        <v>5</v>
      </c>
      <c r="D24" t="s">
        <v>55</v>
      </c>
      <c r="E24">
        <v>50794039.450000003</v>
      </c>
      <c r="G24" s="154" t="s">
        <v>55</v>
      </c>
      <c r="H24" s="153">
        <v>6127</v>
      </c>
      <c r="I24" s="153">
        <v>10</v>
      </c>
    </row>
    <row r="25" spans="1:9" x14ac:dyDescent="0.3">
      <c r="A25" t="s">
        <v>73</v>
      </c>
      <c r="B25" s="150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50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50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50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50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50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50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50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50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50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50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50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50">
        <v>44345</v>
      </c>
      <c r="C37">
        <v>5</v>
      </c>
      <c r="D37" t="s">
        <v>56</v>
      </c>
      <c r="E37">
        <v>23960</v>
      </c>
    </row>
    <row r="38" spans="1:5" x14ac:dyDescent="0.3">
      <c r="B38" s="150"/>
    </row>
    <row r="39" spans="1:5" x14ac:dyDescent="0.3">
      <c r="B39" s="150"/>
    </row>
    <row r="40" spans="1:5" x14ac:dyDescent="0.3">
      <c r="B40" s="150"/>
    </row>
    <row r="41" spans="1:5" x14ac:dyDescent="0.3">
      <c r="B41" s="150"/>
    </row>
    <row r="42" spans="1:5" x14ac:dyDescent="0.3">
      <c r="B42" s="150"/>
    </row>
    <row r="43" spans="1:5" x14ac:dyDescent="0.3">
      <c r="B43" s="150"/>
    </row>
    <row r="44" spans="1:5" x14ac:dyDescent="0.3">
      <c r="B44" s="150"/>
    </row>
    <row r="45" spans="1:5" x14ac:dyDescent="0.3">
      <c r="B45" s="150"/>
    </row>
    <row r="46" spans="1:5" x14ac:dyDescent="0.3">
      <c r="B46" s="150"/>
    </row>
    <row r="47" spans="1:5" x14ac:dyDescent="0.3">
      <c r="B47" s="150"/>
    </row>
    <row r="48" spans="1:5" x14ac:dyDescent="0.3">
      <c r="B48" s="150"/>
    </row>
    <row r="49" spans="2:2" x14ac:dyDescent="0.3">
      <c r="B49" s="150"/>
    </row>
    <row r="50" spans="2:2" x14ac:dyDescent="0.3">
      <c r="B50" s="150"/>
    </row>
    <row r="51" spans="2:2" x14ac:dyDescent="0.3">
      <c r="B51" s="150"/>
    </row>
    <row r="52" spans="2:2" x14ac:dyDescent="0.3">
      <c r="B52" s="150"/>
    </row>
    <row r="53" spans="2:2" x14ac:dyDescent="0.3">
      <c r="B53" s="150"/>
    </row>
    <row r="54" spans="2:2" x14ac:dyDescent="0.3">
      <c r="B54" s="150"/>
    </row>
    <row r="55" spans="2:2" x14ac:dyDescent="0.3">
      <c r="B55" s="150"/>
    </row>
    <row r="56" spans="2:2" x14ac:dyDescent="0.3">
      <c r="B56" s="150"/>
    </row>
    <row r="57" spans="2:2" x14ac:dyDescent="0.3">
      <c r="B57" s="150"/>
    </row>
    <row r="58" spans="2:2" x14ac:dyDescent="0.3">
      <c r="B58" s="150"/>
    </row>
    <row r="59" spans="2:2" x14ac:dyDescent="0.3">
      <c r="B59" s="150"/>
    </row>
    <row r="60" spans="2:2" x14ac:dyDescent="0.3">
      <c r="B60" s="150"/>
    </row>
    <row r="61" spans="2:2" x14ac:dyDescent="0.3">
      <c r="B61" s="150"/>
    </row>
    <row r="62" spans="2:2" x14ac:dyDescent="0.3">
      <c r="B62" s="150"/>
    </row>
    <row r="63" spans="2:2" x14ac:dyDescent="0.3">
      <c r="B63" s="150"/>
    </row>
    <row r="64" spans="2:2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50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50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50">
        <v>44345</v>
      </c>
      <c r="C4" t="s">
        <v>66</v>
      </c>
      <c r="D4" t="s">
        <v>53</v>
      </c>
      <c r="E4">
        <v>3637967</v>
      </c>
      <c r="H4" s="151" t="s">
        <v>77</v>
      </c>
      <c r="I4" s="151" t="s">
        <v>57</v>
      </c>
    </row>
    <row r="5" spans="1:10" x14ac:dyDescent="0.3">
      <c r="A5" t="s">
        <v>100</v>
      </c>
      <c r="B5" s="150">
        <v>44345</v>
      </c>
      <c r="C5" t="s">
        <v>66</v>
      </c>
      <c r="D5" t="s">
        <v>54</v>
      </c>
      <c r="E5">
        <v>5104222</v>
      </c>
      <c r="I5" s="150">
        <v>44345</v>
      </c>
    </row>
    <row r="6" spans="1:10" x14ac:dyDescent="0.3">
      <c r="A6" t="s">
        <v>100</v>
      </c>
      <c r="B6" s="150">
        <v>44345</v>
      </c>
      <c r="C6" t="s">
        <v>66</v>
      </c>
      <c r="D6" t="s">
        <v>55</v>
      </c>
      <c r="E6">
        <v>32677296</v>
      </c>
      <c r="H6" s="151" t="s">
        <v>58</v>
      </c>
      <c r="I6" t="s">
        <v>66</v>
      </c>
      <c r="J6" t="s">
        <v>67</v>
      </c>
    </row>
    <row r="7" spans="1:10" x14ac:dyDescent="0.3">
      <c r="A7" t="s">
        <v>100</v>
      </c>
      <c r="B7" s="150">
        <v>44345</v>
      </c>
      <c r="C7" t="s">
        <v>66</v>
      </c>
      <c r="D7" t="s">
        <v>70</v>
      </c>
      <c r="E7">
        <v>17776</v>
      </c>
      <c r="H7" s="152" t="s">
        <v>100</v>
      </c>
      <c r="I7" s="153">
        <v>70153840</v>
      </c>
      <c r="J7" s="153">
        <v>16682345</v>
      </c>
    </row>
    <row r="8" spans="1:10" x14ac:dyDescent="0.3">
      <c r="A8" t="s">
        <v>100</v>
      </c>
      <c r="B8" s="150">
        <v>44345</v>
      </c>
      <c r="C8" t="s">
        <v>67</v>
      </c>
      <c r="D8" t="s">
        <v>51</v>
      </c>
      <c r="E8">
        <v>8463156</v>
      </c>
      <c r="H8" s="154" t="s">
        <v>51</v>
      </c>
      <c r="I8" s="153">
        <v>25683955</v>
      </c>
      <c r="J8" s="153">
        <v>8463156</v>
      </c>
    </row>
    <row r="9" spans="1:10" x14ac:dyDescent="0.3">
      <c r="A9" t="s">
        <v>100</v>
      </c>
      <c r="B9" s="150">
        <v>44345</v>
      </c>
      <c r="C9" t="s">
        <v>67</v>
      </c>
      <c r="D9" t="s">
        <v>52</v>
      </c>
      <c r="E9">
        <v>651980</v>
      </c>
      <c r="H9" s="154" t="s">
        <v>52</v>
      </c>
      <c r="I9" s="153">
        <v>3050400</v>
      </c>
      <c r="J9" s="153">
        <v>651980</v>
      </c>
    </row>
    <row r="10" spans="1:10" x14ac:dyDescent="0.3">
      <c r="A10" t="s">
        <v>100</v>
      </c>
      <c r="B10" s="150">
        <v>44345</v>
      </c>
      <c r="C10" t="s">
        <v>67</v>
      </c>
      <c r="D10" t="s">
        <v>53</v>
      </c>
      <c r="E10">
        <v>2670084</v>
      </c>
      <c r="H10" s="154" t="s">
        <v>53</v>
      </c>
      <c r="I10" s="153">
        <v>3637967</v>
      </c>
      <c r="J10" s="153">
        <v>2670084</v>
      </c>
    </row>
    <row r="11" spans="1:10" x14ac:dyDescent="0.3">
      <c r="A11" t="s">
        <v>100</v>
      </c>
      <c r="B11" s="150">
        <v>44345</v>
      </c>
      <c r="C11" t="s">
        <v>67</v>
      </c>
      <c r="D11" t="s">
        <v>54</v>
      </c>
      <c r="E11">
        <v>1786556</v>
      </c>
      <c r="H11" s="154" t="s">
        <v>54</v>
      </c>
      <c r="I11" s="153">
        <v>5104222</v>
      </c>
      <c r="J11" s="153">
        <v>1786556</v>
      </c>
    </row>
    <row r="12" spans="1:10" x14ac:dyDescent="0.3">
      <c r="A12" t="s">
        <v>100</v>
      </c>
      <c r="B12" s="150">
        <v>44345</v>
      </c>
      <c r="C12" t="s">
        <v>67</v>
      </c>
      <c r="D12" t="s">
        <v>55</v>
      </c>
      <c r="E12">
        <v>3110569</v>
      </c>
      <c r="H12" s="154" t="s">
        <v>55</v>
      </c>
      <c r="I12" s="153">
        <v>32677296</v>
      </c>
      <c r="J12" s="153">
        <v>3110569</v>
      </c>
    </row>
    <row r="13" spans="1:10" x14ac:dyDescent="0.3">
      <c r="A13" t="s">
        <v>101</v>
      </c>
      <c r="B13" s="150">
        <v>44345</v>
      </c>
      <c r="C13" t="s">
        <v>66</v>
      </c>
      <c r="D13" t="s">
        <v>51</v>
      </c>
      <c r="E13">
        <v>39959031</v>
      </c>
      <c r="H13" s="152" t="s">
        <v>101</v>
      </c>
      <c r="I13" s="153">
        <v>74483218.420000002</v>
      </c>
      <c r="J13" s="153">
        <v>17589185.289999999</v>
      </c>
    </row>
    <row r="14" spans="1:10" x14ac:dyDescent="0.3">
      <c r="A14" t="s">
        <v>101</v>
      </c>
      <c r="B14" s="150">
        <v>44345</v>
      </c>
      <c r="C14" t="s">
        <v>66</v>
      </c>
      <c r="D14" t="s">
        <v>52</v>
      </c>
      <c r="E14">
        <v>4690360.75</v>
      </c>
      <c r="H14" s="154" t="s">
        <v>51</v>
      </c>
      <c r="I14" s="153">
        <v>39959031</v>
      </c>
      <c r="J14" s="153">
        <v>11886151.67</v>
      </c>
    </row>
    <row r="15" spans="1:10" x14ac:dyDescent="0.3">
      <c r="A15" t="s">
        <v>101</v>
      </c>
      <c r="B15" s="150">
        <v>44345</v>
      </c>
      <c r="C15" t="s">
        <v>66</v>
      </c>
      <c r="D15" t="s">
        <v>53</v>
      </c>
      <c r="E15">
        <v>4517754.09</v>
      </c>
      <c r="H15" s="154" t="s">
        <v>52</v>
      </c>
      <c r="I15" s="153">
        <v>4690360.75</v>
      </c>
      <c r="J15" s="153">
        <v>907643.83</v>
      </c>
    </row>
    <row r="16" spans="1:10" x14ac:dyDescent="0.3">
      <c r="A16" t="s">
        <v>101</v>
      </c>
      <c r="B16" s="150">
        <v>44345</v>
      </c>
      <c r="C16" t="s">
        <v>66</v>
      </c>
      <c r="D16" t="s">
        <v>54</v>
      </c>
      <c r="E16">
        <v>5100819.4000000004</v>
      </c>
      <c r="H16" s="154" t="s">
        <v>53</v>
      </c>
      <c r="I16" s="153">
        <v>4517754.09</v>
      </c>
      <c r="J16" s="153">
        <v>2536072.59</v>
      </c>
    </row>
    <row r="17" spans="1:10" x14ac:dyDescent="0.3">
      <c r="A17" t="s">
        <v>101</v>
      </c>
      <c r="B17" s="150">
        <v>44345</v>
      </c>
      <c r="C17" t="s">
        <v>66</v>
      </c>
      <c r="D17" t="s">
        <v>55</v>
      </c>
      <c r="E17">
        <v>20215253.18</v>
      </c>
      <c r="H17" s="154" t="s">
        <v>54</v>
      </c>
      <c r="I17" s="153">
        <v>5100819.4000000004</v>
      </c>
      <c r="J17" s="153">
        <v>1069890.3799999999</v>
      </c>
    </row>
    <row r="18" spans="1:10" x14ac:dyDescent="0.3">
      <c r="A18" t="s">
        <v>101</v>
      </c>
      <c r="B18" s="150">
        <v>44345</v>
      </c>
      <c r="C18" t="s">
        <v>66</v>
      </c>
      <c r="D18" t="s">
        <v>70</v>
      </c>
      <c r="E18">
        <v>13821.51</v>
      </c>
      <c r="H18" s="154" t="s">
        <v>55</v>
      </c>
      <c r="I18" s="153">
        <v>20215253.18</v>
      </c>
      <c r="J18" s="153">
        <v>1189426.82</v>
      </c>
    </row>
    <row r="19" spans="1:10" x14ac:dyDescent="0.3">
      <c r="A19" t="s">
        <v>101</v>
      </c>
      <c r="B19" s="150">
        <v>44345</v>
      </c>
      <c r="C19" t="s">
        <v>67</v>
      </c>
      <c r="D19" t="s">
        <v>51</v>
      </c>
      <c r="E19">
        <v>11886151.67</v>
      </c>
      <c r="H19" s="152" t="s">
        <v>102</v>
      </c>
      <c r="I19" s="153">
        <v>1759803.85</v>
      </c>
      <c r="J19" s="153">
        <v>225540.12999999998</v>
      </c>
    </row>
    <row r="20" spans="1:10" x14ac:dyDescent="0.3">
      <c r="A20" t="s">
        <v>101</v>
      </c>
      <c r="B20" s="150">
        <v>44345</v>
      </c>
      <c r="C20" t="s">
        <v>67</v>
      </c>
      <c r="D20" t="s">
        <v>52</v>
      </c>
      <c r="E20">
        <v>907643.83</v>
      </c>
      <c r="H20" s="154" t="s">
        <v>51</v>
      </c>
      <c r="I20" s="153">
        <v>454443.42</v>
      </c>
      <c r="J20" s="153">
        <v>98050.22</v>
      </c>
    </row>
    <row r="21" spans="1:10" x14ac:dyDescent="0.3">
      <c r="A21" t="s">
        <v>101</v>
      </c>
      <c r="B21" s="150">
        <v>44345</v>
      </c>
      <c r="C21" t="s">
        <v>67</v>
      </c>
      <c r="D21" t="s">
        <v>53</v>
      </c>
      <c r="E21">
        <v>2536072.59</v>
      </c>
      <c r="H21" s="154" t="s">
        <v>52</v>
      </c>
      <c r="I21" s="153">
        <v>79908.929999999993</v>
      </c>
      <c r="J21" s="153">
        <v>10044</v>
      </c>
    </row>
    <row r="22" spans="1:10" x14ac:dyDescent="0.3">
      <c r="A22" t="s">
        <v>101</v>
      </c>
      <c r="B22" s="150">
        <v>44345</v>
      </c>
      <c r="C22" t="s">
        <v>67</v>
      </c>
      <c r="D22" t="s">
        <v>54</v>
      </c>
      <c r="E22">
        <v>1069890.3799999999</v>
      </c>
      <c r="H22" s="154" t="s">
        <v>53</v>
      </c>
      <c r="I22" s="153">
        <v>153379.25</v>
      </c>
      <c r="J22" s="153">
        <v>76795.95</v>
      </c>
    </row>
    <row r="23" spans="1:10" x14ac:dyDescent="0.3">
      <c r="A23" t="s">
        <v>101</v>
      </c>
      <c r="B23" s="150">
        <v>44345</v>
      </c>
      <c r="C23" t="s">
        <v>67</v>
      </c>
      <c r="D23" t="s">
        <v>55</v>
      </c>
      <c r="E23">
        <v>1189426.82</v>
      </c>
      <c r="H23" s="154" t="s">
        <v>54</v>
      </c>
      <c r="I23" s="153">
        <v>253929.43</v>
      </c>
      <c r="J23" s="153">
        <v>31940</v>
      </c>
    </row>
    <row r="24" spans="1:10" x14ac:dyDescent="0.3">
      <c r="A24" t="s">
        <v>102</v>
      </c>
      <c r="B24" s="150">
        <v>44345</v>
      </c>
      <c r="C24" t="s">
        <v>66</v>
      </c>
      <c r="D24" t="s">
        <v>51</v>
      </c>
      <c r="E24">
        <v>454443.42</v>
      </c>
      <c r="H24" s="154" t="s">
        <v>55</v>
      </c>
      <c r="I24" s="153">
        <v>818142.82</v>
      </c>
      <c r="J24" s="153">
        <v>8709.9599999999991</v>
      </c>
    </row>
    <row r="25" spans="1:10" x14ac:dyDescent="0.3">
      <c r="A25" t="s">
        <v>102</v>
      </c>
      <c r="B25" s="150">
        <v>44345</v>
      </c>
      <c r="C25" t="s">
        <v>66</v>
      </c>
      <c r="D25" t="s">
        <v>52</v>
      </c>
      <c r="E25">
        <v>79908.929999999993</v>
      </c>
      <c r="H25" s="152" t="s">
        <v>73</v>
      </c>
      <c r="I25" s="153">
        <v>112512679.11999999</v>
      </c>
      <c r="J25" s="153">
        <v>23923092.670000002</v>
      </c>
    </row>
    <row r="26" spans="1:10" x14ac:dyDescent="0.3">
      <c r="A26" t="s">
        <v>102</v>
      </c>
      <c r="B26" s="150">
        <v>44345</v>
      </c>
      <c r="C26" t="s">
        <v>66</v>
      </c>
      <c r="D26" t="s">
        <v>53</v>
      </c>
      <c r="E26">
        <v>153379.25</v>
      </c>
      <c r="H26" s="154" t="s">
        <v>51</v>
      </c>
      <c r="I26" s="153">
        <v>61285579.329999998</v>
      </c>
      <c r="J26" s="153">
        <v>16613544.529999999</v>
      </c>
    </row>
    <row r="27" spans="1:10" x14ac:dyDescent="0.3">
      <c r="A27" t="s">
        <v>102</v>
      </c>
      <c r="B27" s="150">
        <v>44345</v>
      </c>
      <c r="C27" t="s">
        <v>66</v>
      </c>
      <c r="D27" t="s">
        <v>54</v>
      </c>
      <c r="E27">
        <v>253929.43</v>
      </c>
      <c r="H27" s="154" t="s">
        <v>52</v>
      </c>
      <c r="I27" s="153">
        <v>5411576.5700000003</v>
      </c>
      <c r="J27" s="153">
        <v>968021.03</v>
      </c>
    </row>
    <row r="28" spans="1:10" x14ac:dyDescent="0.3">
      <c r="A28" t="s">
        <v>102</v>
      </c>
      <c r="B28" s="150">
        <v>44345</v>
      </c>
      <c r="C28" t="s">
        <v>66</v>
      </c>
      <c r="D28" t="s">
        <v>55</v>
      </c>
      <c r="E28">
        <v>818142.82</v>
      </c>
      <c r="H28" s="154" t="s">
        <v>53</v>
      </c>
      <c r="I28" s="153">
        <v>6915971.6500000004</v>
      </c>
      <c r="J28" s="153">
        <v>3717526.37</v>
      </c>
    </row>
    <row r="29" spans="1:10" x14ac:dyDescent="0.3">
      <c r="A29" t="s">
        <v>102</v>
      </c>
      <c r="B29" s="150">
        <v>44345</v>
      </c>
      <c r="C29" t="s">
        <v>67</v>
      </c>
      <c r="D29" t="s">
        <v>51</v>
      </c>
      <c r="E29">
        <v>98050.22</v>
      </c>
      <c r="H29" s="154" t="s">
        <v>54</v>
      </c>
      <c r="I29" s="153">
        <v>7549319.6799999997</v>
      </c>
      <c r="J29" s="153">
        <v>1578136.76</v>
      </c>
    </row>
    <row r="30" spans="1:10" x14ac:dyDescent="0.3">
      <c r="A30" t="s">
        <v>102</v>
      </c>
      <c r="B30" s="150">
        <v>44345</v>
      </c>
      <c r="C30" t="s">
        <v>67</v>
      </c>
      <c r="D30" t="s">
        <v>52</v>
      </c>
      <c r="E30">
        <v>10044</v>
      </c>
      <c r="H30" s="154" t="s">
        <v>55</v>
      </c>
      <c r="I30" s="153">
        <v>31350231.890000001</v>
      </c>
      <c r="J30" s="153">
        <v>1045863.98</v>
      </c>
    </row>
    <row r="31" spans="1:10" x14ac:dyDescent="0.3">
      <c r="A31" t="s">
        <v>102</v>
      </c>
      <c r="B31" s="150">
        <v>44345</v>
      </c>
      <c r="C31" t="s">
        <v>67</v>
      </c>
      <c r="D31" t="s">
        <v>53</v>
      </c>
      <c r="E31">
        <v>76795.95</v>
      </c>
      <c r="H31" s="152" t="s">
        <v>74</v>
      </c>
      <c r="I31" s="153">
        <v>607561</v>
      </c>
      <c r="J31" s="153">
        <v>189773</v>
      </c>
    </row>
    <row r="32" spans="1:10" x14ac:dyDescent="0.3">
      <c r="A32" t="s">
        <v>102</v>
      </c>
      <c r="B32" s="150">
        <v>44345</v>
      </c>
      <c r="C32" t="s">
        <v>67</v>
      </c>
      <c r="D32" t="s">
        <v>54</v>
      </c>
      <c r="E32">
        <v>31940</v>
      </c>
      <c r="H32" s="154" t="s">
        <v>51</v>
      </c>
      <c r="I32" s="153">
        <v>511022</v>
      </c>
      <c r="J32" s="153">
        <v>163565</v>
      </c>
    </row>
    <row r="33" spans="1:10" x14ac:dyDescent="0.3">
      <c r="A33" t="s">
        <v>102</v>
      </c>
      <c r="B33" s="150">
        <v>44345</v>
      </c>
      <c r="C33" t="s">
        <v>67</v>
      </c>
      <c r="D33" t="s">
        <v>55</v>
      </c>
      <c r="E33">
        <v>8709.9599999999991</v>
      </c>
      <c r="H33" s="154" t="s">
        <v>52</v>
      </c>
      <c r="I33" s="153">
        <v>43611</v>
      </c>
      <c r="J33" s="153">
        <v>8885</v>
      </c>
    </row>
    <row r="34" spans="1:10" x14ac:dyDescent="0.3">
      <c r="A34" t="s">
        <v>73</v>
      </c>
      <c r="B34" s="150">
        <v>44345</v>
      </c>
      <c r="C34" t="s">
        <v>66</v>
      </c>
      <c r="D34" t="s">
        <v>51</v>
      </c>
      <c r="E34">
        <v>61285579.329999998</v>
      </c>
      <c r="H34" s="154" t="s">
        <v>53</v>
      </c>
      <c r="I34" s="153">
        <v>31949</v>
      </c>
      <c r="J34" s="153">
        <v>16631</v>
      </c>
    </row>
    <row r="35" spans="1:10" x14ac:dyDescent="0.3">
      <c r="A35" t="s">
        <v>73</v>
      </c>
      <c r="B35" s="150">
        <v>44345</v>
      </c>
      <c r="C35" t="s">
        <v>66</v>
      </c>
      <c r="D35" t="s">
        <v>52</v>
      </c>
      <c r="E35">
        <v>5411576.5700000003</v>
      </c>
      <c r="H35" s="154" t="s">
        <v>54</v>
      </c>
      <c r="I35" s="153">
        <v>11851</v>
      </c>
      <c r="J35" s="153">
        <v>586</v>
      </c>
    </row>
    <row r="36" spans="1:10" x14ac:dyDescent="0.3">
      <c r="A36" t="s">
        <v>73</v>
      </c>
      <c r="B36" s="150">
        <v>44345</v>
      </c>
      <c r="C36" t="s">
        <v>66</v>
      </c>
      <c r="D36" t="s">
        <v>53</v>
      </c>
      <c r="E36">
        <v>6915971.6500000004</v>
      </c>
      <c r="H36" s="154" t="s">
        <v>55</v>
      </c>
      <c r="I36" s="153">
        <v>9128</v>
      </c>
      <c r="J36" s="153">
        <v>106</v>
      </c>
    </row>
    <row r="37" spans="1:10" x14ac:dyDescent="0.3">
      <c r="A37" t="s">
        <v>73</v>
      </c>
      <c r="B37" s="150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50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50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50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50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50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50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50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50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50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50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50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50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50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50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50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50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50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50">
        <v>44345</v>
      </c>
      <c r="C55" t="s">
        <v>67</v>
      </c>
      <c r="D55" t="s">
        <v>55</v>
      </c>
      <c r="E55">
        <v>106</v>
      </c>
    </row>
    <row r="56" spans="1:5" x14ac:dyDescent="0.3">
      <c r="B56" s="150"/>
    </row>
    <row r="57" spans="1:5" x14ac:dyDescent="0.3">
      <c r="B57" s="150"/>
    </row>
    <row r="58" spans="1:5" x14ac:dyDescent="0.3">
      <c r="B58" s="150"/>
    </row>
    <row r="59" spans="1:5" x14ac:dyDescent="0.3">
      <c r="B59" s="150"/>
    </row>
    <row r="60" spans="1:5" x14ac:dyDescent="0.3">
      <c r="B60" s="150"/>
    </row>
    <row r="61" spans="1:5" x14ac:dyDescent="0.3">
      <c r="B61" s="150"/>
    </row>
    <row r="62" spans="1:5" x14ac:dyDescent="0.3">
      <c r="B62" s="150"/>
    </row>
    <row r="63" spans="1:5" x14ac:dyDescent="0.3">
      <c r="B63" s="150"/>
    </row>
    <row r="64" spans="1:5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19" spans="2:2" x14ac:dyDescent="0.3">
      <c r="B2119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  <row r="2496" spans="2:2" x14ac:dyDescent="0.3">
      <c r="B2496" s="150"/>
    </row>
    <row r="2497" spans="2:2" x14ac:dyDescent="0.3">
      <c r="B2497" s="150"/>
    </row>
    <row r="2498" spans="2:2" x14ac:dyDescent="0.3">
      <c r="B2498" s="150"/>
    </row>
    <row r="2499" spans="2:2" x14ac:dyDescent="0.3">
      <c r="B2499" s="150"/>
    </row>
    <row r="2500" spans="2:2" x14ac:dyDescent="0.3">
      <c r="B2500" s="150"/>
    </row>
    <row r="2501" spans="2:2" x14ac:dyDescent="0.3">
      <c r="B2501" s="150"/>
    </row>
    <row r="2502" spans="2:2" x14ac:dyDescent="0.3">
      <c r="B2502" s="150"/>
    </row>
    <row r="2503" spans="2:2" x14ac:dyDescent="0.3">
      <c r="B2503" s="150"/>
    </row>
    <row r="2504" spans="2:2" x14ac:dyDescent="0.3">
      <c r="B2504" s="150"/>
    </row>
    <row r="2505" spans="2:2" x14ac:dyDescent="0.3">
      <c r="B2505" s="150"/>
    </row>
    <row r="2506" spans="2:2" x14ac:dyDescent="0.3">
      <c r="B2506" s="150"/>
    </row>
    <row r="2507" spans="2:2" x14ac:dyDescent="0.3">
      <c r="B2507" s="150"/>
    </row>
    <row r="2508" spans="2:2" x14ac:dyDescent="0.3">
      <c r="B2508" s="150"/>
    </row>
    <row r="2509" spans="2:2" x14ac:dyDescent="0.3">
      <c r="B2509" s="150"/>
    </row>
    <row r="2510" spans="2:2" x14ac:dyDescent="0.3">
      <c r="B2510" s="150"/>
    </row>
    <row r="2511" spans="2:2" x14ac:dyDescent="0.3">
      <c r="B2511" s="150"/>
    </row>
    <row r="2512" spans="2:2" x14ac:dyDescent="0.3">
      <c r="B2512" s="150"/>
    </row>
    <row r="2513" spans="2:2" x14ac:dyDescent="0.3">
      <c r="B2513" s="150"/>
    </row>
    <row r="2514" spans="2:2" x14ac:dyDescent="0.3">
      <c r="B2514" s="150"/>
    </row>
    <row r="2515" spans="2:2" x14ac:dyDescent="0.3">
      <c r="B2515" s="150"/>
    </row>
    <row r="2516" spans="2:2" x14ac:dyDescent="0.3">
      <c r="B2516" s="150"/>
    </row>
    <row r="2517" spans="2:2" x14ac:dyDescent="0.3">
      <c r="B2517" s="150"/>
    </row>
    <row r="2518" spans="2:2" x14ac:dyDescent="0.3">
      <c r="B2518" s="150"/>
    </row>
    <row r="2519" spans="2:2" x14ac:dyDescent="0.3">
      <c r="B2519" s="150"/>
    </row>
    <row r="2520" spans="2:2" x14ac:dyDescent="0.3">
      <c r="B2520" s="150"/>
    </row>
    <row r="2521" spans="2:2" x14ac:dyDescent="0.3">
      <c r="B2521" s="150"/>
    </row>
    <row r="2522" spans="2:2" x14ac:dyDescent="0.3">
      <c r="B2522" s="150"/>
    </row>
    <row r="2523" spans="2:2" x14ac:dyDescent="0.3">
      <c r="B2523" s="150"/>
    </row>
    <row r="2524" spans="2:2" x14ac:dyDescent="0.3">
      <c r="B2524" s="150"/>
    </row>
    <row r="2525" spans="2:2" x14ac:dyDescent="0.3">
      <c r="B2525" s="150"/>
    </row>
    <row r="2526" spans="2:2" x14ac:dyDescent="0.3">
      <c r="B2526" s="150"/>
    </row>
    <row r="2527" spans="2:2" x14ac:dyDescent="0.3">
      <c r="B2527" s="150"/>
    </row>
    <row r="2528" spans="2:2" x14ac:dyDescent="0.3">
      <c r="B2528" s="150"/>
    </row>
    <row r="2529" spans="2:2" x14ac:dyDescent="0.3">
      <c r="B2529" s="150"/>
    </row>
    <row r="2530" spans="2:2" x14ac:dyDescent="0.3">
      <c r="B2530" s="150"/>
    </row>
    <row r="2531" spans="2:2" x14ac:dyDescent="0.3">
      <c r="B2531" s="150"/>
    </row>
    <row r="2532" spans="2:2" x14ac:dyDescent="0.3">
      <c r="B2532" s="150"/>
    </row>
    <row r="2533" spans="2:2" x14ac:dyDescent="0.3">
      <c r="B2533" s="150"/>
    </row>
    <row r="2534" spans="2:2" x14ac:dyDescent="0.3">
      <c r="B2534" s="150"/>
    </row>
    <row r="2535" spans="2:2" x14ac:dyDescent="0.3">
      <c r="B2535" s="150"/>
    </row>
    <row r="2536" spans="2:2" x14ac:dyDescent="0.3">
      <c r="B2536" s="150"/>
    </row>
    <row r="2537" spans="2:2" x14ac:dyDescent="0.3">
      <c r="B2537" s="150"/>
    </row>
    <row r="2538" spans="2:2" x14ac:dyDescent="0.3">
      <c r="B2538" s="150"/>
    </row>
    <row r="2539" spans="2:2" x14ac:dyDescent="0.3">
      <c r="B2539" s="150"/>
    </row>
    <row r="2540" spans="2:2" x14ac:dyDescent="0.3">
      <c r="B2540" s="150"/>
    </row>
    <row r="2541" spans="2:2" x14ac:dyDescent="0.3">
      <c r="B2541" s="150"/>
    </row>
    <row r="2542" spans="2:2" x14ac:dyDescent="0.3">
      <c r="B2542" s="150"/>
    </row>
    <row r="2543" spans="2:2" x14ac:dyDescent="0.3">
      <c r="B2543" s="150"/>
    </row>
    <row r="2544" spans="2:2" x14ac:dyDescent="0.3">
      <c r="B2544" s="150"/>
    </row>
    <row r="2545" spans="2:2" x14ac:dyDescent="0.3">
      <c r="B2545" s="150"/>
    </row>
    <row r="2546" spans="2:2" x14ac:dyDescent="0.3">
      <c r="B2546" s="150"/>
    </row>
    <row r="2547" spans="2:2" x14ac:dyDescent="0.3">
      <c r="B2547" s="150"/>
    </row>
    <row r="2548" spans="2:2" x14ac:dyDescent="0.3">
      <c r="B2548" s="150"/>
    </row>
    <row r="2549" spans="2:2" x14ac:dyDescent="0.3">
      <c r="B2549" s="150"/>
    </row>
    <row r="2550" spans="2:2" x14ac:dyDescent="0.3">
      <c r="B2550" s="150"/>
    </row>
    <row r="2551" spans="2:2" x14ac:dyDescent="0.3">
      <c r="B2551" s="150"/>
    </row>
    <row r="2552" spans="2:2" x14ac:dyDescent="0.3">
      <c r="B2552" s="150"/>
    </row>
    <row r="2553" spans="2:2" x14ac:dyDescent="0.3">
      <c r="B2553" s="150"/>
    </row>
    <row r="2554" spans="2:2" x14ac:dyDescent="0.3">
      <c r="B2554" s="150"/>
    </row>
    <row r="2555" spans="2:2" x14ac:dyDescent="0.3">
      <c r="B2555" s="150"/>
    </row>
    <row r="2556" spans="2:2" x14ac:dyDescent="0.3">
      <c r="B2556" s="150"/>
    </row>
    <row r="2557" spans="2:2" x14ac:dyDescent="0.3">
      <c r="B2557" s="150"/>
    </row>
    <row r="2558" spans="2:2" x14ac:dyDescent="0.3">
      <c r="B2558" s="150"/>
    </row>
    <row r="2559" spans="2:2" x14ac:dyDescent="0.3">
      <c r="B2559" s="150"/>
    </row>
    <row r="2560" spans="2:2" x14ac:dyDescent="0.3">
      <c r="B2560" s="150"/>
    </row>
    <row r="2561" spans="2:2" x14ac:dyDescent="0.3">
      <c r="B2561" s="150"/>
    </row>
    <row r="2562" spans="2:2" x14ac:dyDescent="0.3">
      <c r="B2562" s="150"/>
    </row>
    <row r="2563" spans="2:2" x14ac:dyDescent="0.3">
      <c r="B2563" s="150"/>
    </row>
    <row r="2564" spans="2:2" x14ac:dyDescent="0.3">
      <c r="B2564" s="150"/>
    </row>
    <row r="2565" spans="2:2" x14ac:dyDescent="0.3">
      <c r="B2565" s="150"/>
    </row>
    <row r="2566" spans="2:2" x14ac:dyDescent="0.3">
      <c r="B2566" s="150"/>
    </row>
    <row r="2567" spans="2:2" x14ac:dyDescent="0.3">
      <c r="B2567" s="150"/>
    </row>
    <row r="2568" spans="2:2" x14ac:dyDescent="0.3">
      <c r="B2568" s="150"/>
    </row>
    <row r="2569" spans="2:2" x14ac:dyDescent="0.3">
      <c r="B2569" s="150"/>
    </row>
    <row r="2570" spans="2:2" x14ac:dyDescent="0.3">
      <c r="B2570" s="150"/>
    </row>
    <row r="2571" spans="2:2" x14ac:dyDescent="0.3">
      <c r="B2571" s="150"/>
    </row>
    <row r="2572" spans="2:2" x14ac:dyDescent="0.3">
      <c r="B2572" s="150"/>
    </row>
    <row r="2573" spans="2:2" x14ac:dyDescent="0.3">
      <c r="B2573" s="150"/>
    </row>
    <row r="2574" spans="2:2" x14ac:dyDescent="0.3">
      <c r="B2574" s="150"/>
    </row>
    <row r="2575" spans="2:2" x14ac:dyDescent="0.3">
      <c r="B2575" s="150"/>
    </row>
    <row r="2576" spans="2:2" x14ac:dyDescent="0.3">
      <c r="B2576" s="150"/>
    </row>
    <row r="2577" spans="2:2" x14ac:dyDescent="0.3">
      <c r="B2577" s="150"/>
    </row>
    <row r="2578" spans="2:2" x14ac:dyDescent="0.3">
      <c r="B2578" s="150"/>
    </row>
    <row r="2579" spans="2:2" x14ac:dyDescent="0.3">
      <c r="B2579" s="150"/>
    </row>
    <row r="2580" spans="2:2" x14ac:dyDescent="0.3">
      <c r="B2580" s="150"/>
    </row>
    <row r="2581" spans="2:2" x14ac:dyDescent="0.3">
      <c r="B2581" s="150"/>
    </row>
    <row r="2582" spans="2:2" x14ac:dyDescent="0.3">
      <c r="B2582" s="150"/>
    </row>
    <row r="2583" spans="2:2" x14ac:dyDescent="0.3">
      <c r="B2583" s="150"/>
    </row>
    <row r="2584" spans="2:2" x14ac:dyDescent="0.3">
      <c r="B2584" s="150"/>
    </row>
    <row r="2585" spans="2:2" x14ac:dyDescent="0.3">
      <c r="B2585" s="150"/>
    </row>
    <row r="2586" spans="2:2" x14ac:dyDescent="0.3">
      <c r="B2586" s="150"/>
    </row>
    <row r="2587" spans="2:2" x14ac:dyDescent="0.3">
      <c r="B2587" s="150"/>
    </row>
    <row r="2588" spans="2:2" x14ac:dyDescent="0.3">
      <c r="B2588" s="150"/>
    </row>
    <row r="2589" spans="2:2" x14ac:dyDescent="0.3">
      <c r="B2589" s="150"/>
    </row>
    <row r="2590" spans="2:2" x14ac:dyDescent="0.3">
      <c r="B2590" s="150"/>
    </row>
    <row r="2591" spans="2:2" x14ac:dyDescent="0.3">
      <c r="B2591" s="150"/>
    </row>
    <row r="2592" spans="2:2" x14ac:dyDescent="0.3">
      <c r="B2592" s="150"/>
    </row>
    <row r="2593" spans="2:2" x14ac:dyDescent="0.3">
      <c r="B2593" s="150"/>
    </row>
    <row r="2594" spans="2:2" x14ac:dyDescent="0.3">
      <c r="B2594" s="150"/>
    </row>
    <row r="2595" spans="2:2" x14ac:dyDescent="0.3">
      <c r="B2595" s="150"/>
    </row>
    <row r="2596" spans="2:2" x14ac:dyDescent="0.3">
      <c r="B2596" s="150"/>
    </row>
    <row r="2597" spans="2:2" x14ac:dyDescent="0.3">
      <c r="B2597" s="150"/>
    </row>
    <row r="2598" spans="2:2" x14ac:dyDescent="0.3">
      <c r="B2598" s="150"/>
    </row>
    <row r="2599" spans="2:2" x14ac:dyDescent="0.3">
      <c r="B2599" s="150"/>
    </row>
    <row r="2600" spans="2:2" x14ac:dyDescent="0.3">
      <c r="B2600" s="150"/>
    </row>
    <row r="2601" spans="2:2" x14ac:dyDescent="0.3">
      <c r="B2601" s="150"/>
    </row>
    <row r="2602" spans="2:2" x14ac:dyDescent="0.3">
      <c r="B2602" s="150"/>
    </row>
    <row r="2603" spans="2:2" x14ac:dyDescent="0.3">
      <c r="B2603" s="150"/>
    </row>
    <row r="2604" spans="2:2" x14ac:dyDescent="0.3">
      <c r="B2604" s="150"/>
    </row>
    <row r="2605" spans="2:2" x14ac:dyDescent="0.3">
      <c r="B2605" s="150"/>
    </row>
    <row r="2606" spans="2:2" x14ac:dyDescent="0.3">
      <c r="B2606" s="150"/>
    </row>
    <row r="2607" spans="2:2" x14ac:dyDescent="0.3">
      <c r="B2607" s="150"/>
    </row>
    <row r="2608" spans="2:2" x14ac:dyDescent="0.3">
      <c r="B2608" s="150"/>
    </row>
    <row r="2609" spans="2:2" x14ac:dyDescent="0.3">
      <c r="B2609" s="150"/>
    </row>
    <row r="2610" spans="2:2" x14ac:dyDescent="0.3">
      <c r="B2610" s="150"/>
    </row>
    <row r="2611" spans="2:2" x14ac:dyDescent="0.3">
      <c r="B2611" s="150"/>
    </row>
    <row r="2612" spans="2:2" x14ac:dyDescent="0.3">
      <c r="B2612" s="150"/>
    </row>
    <row r="2613" spans="2:2" x14ac:dyDescent="0.3">
      <c r="B2613" s="150"/>
    </row>
    <row r="2614" spans="2:2" x14ac:dyDescent="0.3">
      <c r="B2614" s="150"/>
    </row>
    <row r="2615" spans="2:2" x14ac:dyDescent="0.3">
      <c r="B2615" s="150"/>
    </row>
    <row r="2616" spans="2:2" x14ac:dyDescent="0.3">
      <c r="B2616" s="150"/>
    </row>
    <row r="2617" spans="2:2" x14ac:dyDescent="0.3">
      <c r="B2617" s="150"/>
    </row>
    <row r="2618" spans="2:2" x14ac:dyDescent="0.3">
      <c r="B2618" s="150"/>
    </row>
    <row r="2619" spans="2:2" x14ac:dyDescent="0.3">
      <c r="B2619" s="150"/>
    </row>
    <row r="2620" spans="2:2" x14ac:dyDescent="0.3">
      <c r="B2620" s="150"/>
    </row>
    <row r="2621" spans="2:2" x14ac:dyDescent="0.3">
      <c r="B2621" s="150"/>
    </row>
    <row r="2622" spans="2:2" x14ac:dyDescent="0.3">
      <c r="B2622" s="150"/>
    </row>
    <row r="2623" spans="2:2" x14ac:dyDescent="0.3">
      <c r="B2623" s="150"/>
    </row>
    <row r="2624" spans="2:2" x14ac:dyDescent="0.3">
      <c r="B2624" s="150"/>
    </row>
    <row r="2625" spans="2:2" x14ac:dyDescent="0.3">
      <c r="B2625" s="150"/>
    </row>
    <row r="2626" spans="2:2" x14ac:dyDescent="0.3">
      <c r="B2626" s="150"/>
    </row>
    <row r="2627" spans="2:2" x14ac:dyDescent="0.3">
      <c r="B2627" s="150"/>
    </row>
    <row r="2628" spans="2:2" x14ac:dyDescent="0.3">
      <c r="B2628" s="150"/>
    </row>
    <row r="2629" spans="2:2" x14ac:dyDescent="0.3">
      <c r="B2629" s="150"/>
    </row>
    <row r="2630" spans="2:2" x14ac:dyDescent="0.3">
      <c r="B2630" s="150"/>
    </row>
    <row r="2631" spans="2:2" x14ac:dyDescent="0.3">
      <c r="B2631" s="150"/>
    </row>
    <row r="2632" spans="2:2" x14ac:dyDescent="0.3">
      <c r="B2632" s="150"/>
    </row>
    <row r="2633" spans="2:2" x14ac:dyDescent="0.3">
      <c r="B2633" s="150"/>
    </row>
    <row r="2634" spans="2:2" x14ac:dyDescent="0.3">
      <c r="B2634" s="150"/>
    </row>
    <row r="2635" spans="2:2" x14ac:dyDescent="0.3">
      <c r="B2635" s="150"/>
    </row>
    <row r="2636" spans="2:2" x14ac:dyDescent="0.3">
      <c r="B2636" s="150"/>
    </row>
    <row r="2637" spans="2:2" x14ac:dyDescent="0.3">
      <c r="B2637" s="150"/>
    </row>
    <row r="2638" spans="2:2" x14ac:dyDescent="0.3">
      <c r="B2638" s="150"/>
    </row>
    <row r="2639" spans="2:2" x14ac:dyDescent="0.3">
      <c r="B2639" s="150"/>
    </row>
    <row r="2640" spans="2:2" x14ac:dyDescent="0.3">
      <c r="B2640" s="150"/>
    </row>
    <row r="2641" spans="2:2" x14ac:dyDescent="0.3">
      <c r="B2641" s="150"/>
    </row>
    <row r="2642" spans="2:2" x14ac:dyDescent="0.3">
      <c r="B2642" s="150"/>
    </row>
    <row r="2643" spans="2:2" x14ac:dyDescent="0.3">
      <c r="B2643" s="150"/>
    </row>
    <row r="2644" spans="2:2" x14ac:dyDescent="0.3">
      <c r="B2644" s="150"/>
    </row>
    <row r="2645" spans="2:2" x14ac:dyDescent="0.3">
      <c r="B2645" s="150"/>
    </row>
    <row r="2646" spans="2:2" x14ac:dyDescent="0.3">
      <c r="B2646" s="150"/>
    </row>
    <row r="2647" spans="2:2" x14ac:dyDescent="0.3">
      <c r="B2647" s="150"/>
    </row>
    <row r="2648" spans="2:2" x14ac:dyDescent="0.3">
      <c r="B2648" s="150"/>
    </row>
    <row r="2649" spans="2:2" x14ac:dyDescent="0.3">
      <c r="B2649" s="150"/>
    </row>
    <row r="2650" spans="2:2" x14ac:dyDescent="0.3">
      <c r="B2650" s="150"/>
    </row>
    <row r="2651" spans="2:2" x14ac:dyDescent="0.3">
      <c r="B2651" s="150"/>
    </row>
    <row r="2652" spans="2:2" x14ac:dyDescent="0.3">
      <c r="B2652" s="150"/>
    </row>
    <row r="2653" spans="2:2" x14ac:dyDescent="0.3">
      <c r="B2653" s="150"/>
    </row>
    <row r="2654" spans="2:2" x14ac:dyDescent="0.3">
      <c r="B2654" s="150"/>
    </row>
    <row r="2655" spans="2:2" x14ac:dyDescent="0.3">
      <c r="B2655" s="150"/>
    </row>
    <row r="2656" spans="2:2" x14ac:dyDescent="0.3">
      <c r="B2656" s="150"/>
    </row>
    <row r="2657" spans="2:2" x14ac:dyDescent="0.3">
      <c r="B2657" s="150"/>
    </row>
    <row r="2658" spans="2:2" x14ac:dyDescent="0.3">
      <c r="B2658" s="150"/>
    </row>
    <row r="2659" spans="2:2" x14ac:dyDescent="0.3">
      <c r="B2659" s="150"/>
    </row>
    <row r="2660" spans="2:2" x14ac:dyDescent="0.3">
      <c r="B2660" s="150"/>
    </row>
    <row r="2661" spans="2:2" x14ac:dyDescent="0.3">
      <c r="B2661" s="150"/>
    </row>
    <row r="2662" spans="2:2" x14ac:dyDescent="0.3">
      <c r="B2662" s="150"/>
    </row>
    <row r="2663" spans="2:2" x14ac:dyDescent="0.3">
      <c r="B2663" s="150"/>
    </row>
    <row r="2664" spans="2:2" x14ac:dyDescent="0.3">
      <c r="B2664" s="150"/>
    </row>
    <row r="2665" spans="2:2" x14ac:dyDescent="0.3">
      <c r="B2665" s="150"/>
    </row>
    <row r="2666" spans="2:2" x14ac:dyDescent="0.3">
      <c r="B2666" s="150"/>
    </row>
    <row r="2667" spans="2:2" x14ac:dyDescent="0.3">
      <c r="B2667" s="150"/>
    </row>
    <row r="2668" spans="2:2" x14ac:dyDescent="0.3">
      <c r="B2668" s="150"/>
    </row>
    <row r="2669" spans="2:2" x14ac:dyDescent="0.3">
      <c r="B2669" s="150"/>
    </row>
    <row r="2670" spans="2:2" x14ac:dyDescent="0.3">
      <c r="B2670" s="150"/>
    </row>
    <row r="2671" spans="2:2" x14ac:dyDescent="0.3">
      <c r="B2671" s="150"/>
    </row>
    <row r="2672" spans="2:2" x14ac:dyDescent="0.3">
      <c r="B2672" s="150"/>
    </row>
    <row r="2673" spans="2:2" x14ac:dyDescent="0.3">
      <c r="B2673" s="150"/>
    </row>
    <row r="2674" spans="2:2" x14ac:dyDescent="0.3">
      <c r="B2674" s="150"/>
    </row>
    <row r="2675" spans="2:2" x14ac:dyDescent="0.3">
      <c r="B2675" s="150"/>
    </row>
    <row r="2676" spans="2:2" x14ac:dyDescent="0.3">
      <c r="B2676" s="150"/>
    </row>
    <row r="2677" spans="2:2" x14ac:dyDescent="0.3">
      <c r="B2677" s="150"/>
    </row>
    <row r="2678" spans="2:2" x14ac:dyDescent="0.3">
      <c r="B2678" s="150"/>
    </row>
    <row r="2679" spans="2:2" x14ac:dyDescent="0.3">
      <c r="B2679" s="150"/>
    </row>
    <row r="2680" spans="2:2" x14ac:dyDescent="0.3">
      <c r="B2680" s="150"/>
    </row>
    <row r="2681" spans="2:2" x14ac:dyDescent="0.3">
      <c r="B2681" s="150"/>
    </row>
    <row r="2682" spans="2:2" x14ac:dyDescent="0.3">
      <c r="B2682" s="150"/>
    </row>
    <row r="2683" spans="2:2" x14ac:dyDescent="0.3">
      <c r="B2683" s="150"/>
    </row>
    <row r="2684" spans="2:2" x14ac:dyDescent="0.3">
      <c r="B2684" s="150"/>
    </row>
    <row r="2685" spans="2:2" x14ac:dyDescent="0.3">
      <c r="B2685" s="150"/>
    </row>
    <row r="2686" spans="2:2" x14ac:dyDescent="0.3">
      <c r="B2686" s="150"/>
    </row>
    <row r="2687" spans="2:2" x14ac:dyDescent="0.3">
      <c r="B2687" s="150"/>
    </row>
    <row r="2688" spans="2:2" x14ac:dyDescent="0.3">
      <c r="B2688" s="150"/>
    </row>
    <row r="2689" spans="2:2" x14ac:dyDescent="0.3">
      <c r="B2689" s="150"/>
    </row>
    <row r="2690" spans="2:2" x14ac:dyDescent="0.3">
      <c r="B2690" s="150"/>
    </row>
    <row r="2691" spans="2:2" x14ac:dyDescent="0.3">
      <c r="B2691" s="150"/>
    </row>
    <row r="2692" spans="2:2" x14ac:dyDescent="0.3">
      <c r="B2692" s="150"/>
    </row>
    <row r="2693" spans="2:2" x14ac:dyDescent="0.3">
      <c r="B2693" s="150"/>
    </row>
    <row r="2694" spans="2:2" x14ac:dyDescent="0.3">
      <c r="B2694" s="150"/>
    </row>
    <row r="2695" spans="2:2" x14ac:dyDescent="0.3">
      <c r="B2695" s="150"/>
    </row>
    <row r="2696" spans="2:2" x14ac:dyDescent="0.3">
      <c r="B2696" s="150"/>
    </row>
    <row r="2697" spans="2:2" x14ac:dyDescent="0.3">
      <c r="B2697" s="150"/>
    </row>
    <row r="2698" spans="2:2" x14ac:dyDescent="0.3">
      <c r="B2698" s="150"/>
    </row>
    <row r="2699" spans="2:2" x14ac:dyDescent="0.3">
      <c r="B2699" s="150"/>
    </row>
    <row r="2700" spans="2:2" x14ac:dyDescent="0.3">
      <c r="B2700" s="150"/>
    </row>
    <row r="2701" spans="2:2" x14ac:dyDescent="0.3">
      <c r="B2701" s="150"/>
    </row>
    <row r="2702" spans="2:2" x14ac:dyDescent="0.3">
      <c r="B2702" s="150"/>
    </row>
    <row r="2703" spans="2:2" x14ac:dyDescent="0.3">
      <c r="B2703" s="150"/>
    </row>
    <row r="2704" spans="2:2" x14ac:dyDescent="0.3">
      <c r="B2704" s="150"/>
    </row>
    <row r="2705" spans="2:2" x14ac:dyDescent="0.3">
      <c r="B2705" s="150"/>
    </row>
    <row r="2706" spans="2:2" x14ac:dyDescent="0.3">
      <c r="B2706" s="150"/>
    </row>
    <row r="2707" spans="2:2" x14ac:dyDescent="0.3">
      <c r="B2707" s="150"/>
    </row>
    <row r="2708" spans="2:2" x14ac:dyDescent="0.3">
      <c r="B2708" s="150"/>
    </row>
    <row r="2709" spans="2:2" x14ac:dyDescent="0.3">
      <c r="B2709" s="150"/>
    </row>
    <row r="2710" spans="2:2" x14ac:dyDescent="0.3">
      <c r="B2710" s="150"/>
    </row>
    <row r="2711" spans="2:2" x14ac:dyDescent="0.3">
      <c r="B2711" s="150"/>
    </row>
    <row r="2712" spans="2:2" x14ac:dyDescent="0.3">
      <c r="B2712" s="150"/>
    </row>
    <row r="2713" spans="2:2" x14ac:dyDescent="0.3">
      <c r="B2713" s="150"/>
    </row>
    <row r="2714" spans="2:2" x14ac:dyDescent="0.3">
      <c r="B2714" s="150"/>
    </row>
    <row r="2715" spans="2:2" x14ac:dyDescent="0.3">
      <c r="B2715" s="150"/>
    </row>
    <row r="2716" spans="2:2" x14ac:dyDescent="0.3">
      <c r="B2716" s="150"/>
    </row>
    <row r="2717" spans="2:2" x14ac:dyDescent="0.3">
      <c r="B2717" s="150"/>
    </row>
    <row r="2718" spans="2:2" x14ac:dyDescent="0.3">
      <c r="B2718" s="150"/>
    </row>
    <row r="2719" spans="2:2" x14ac:dyDescent="0.3">
      <c r="B2719" s="150"/>
    </row>
    <row r="2720" spans="2:2" x14ac:dyDescent="0.3">
      <c r="B2720" s="150"/>
    </row>
    <row r="2721" spans="2:2" x14ac:dyDescent="0.3">
      <c r="B2721" s="150"/>
    </row>
    <row r="2722" spans="2:2" x14ac:dyDescent="0.3">
      <c r="B2722" s="150"/>
    </row>
    <row r="2723" spans="2:2" x14ac:dyDescent="0.3">
      <c r="B2723" s="150"/>
    </row>
    <row r="2724" spans="2:2" x14ac:dyDescent="0.3">
      <c r="B2724" s="150"/>
    </row>
    <row r="2725" spans="2:2" x14ac:dyDescent="0.3">
      <c r="B2725" s="150"/>
    </row>
    <row r="2726" spans="2:2" x14ac:dyDescent="0.3">
      <c r="B2726" s="150"/>
    </row>
    <row r="2727" spans="2:2" x14ac:dyDescent="0.3">
      <c r="B2727" s="150"/>
    </row>
    <row r="2728" spans="2:2" x14ac:dyDescent="0.3">
      <c r="B2728" s="150"/>
    </row>
    <row r="2729" spans="2:2" x14ac:dyDescent="0.3">
      <c r="B2729" s="150"/>
    </row>
    <row r="2730" spans="2:2" x14ac:dyDescent="0.3">
      <c r="B2730" s="150"/>
    </row>
    <row r="2731" spans="2:2" x14ac:dyDescent="0.3">
      <c r="B2731" s="150"/>
    </row>
    <row r="2732" spans="2:2" x14ac:dyDescent="0.3">
      <c r="B2732" s="150"/>
    </row>
    <row r="2733" spans="2:2" x14ac:dyDescent="0.3">
      <c r="B2733" s="150"/>
    </row>
    <row r="2734" spans="2:2" x14ac:dyDescent="0.3">
      <c r="B2734" s="150"/>
    </row>
    <row r="2735" spans="2:2" x14ac:dyDescent="0.3">
      <c r="B2735" s="150"/>
    </row>
    <row r="2736" spans="2:2" x14ac:dyDescent="0.3">
      <c r="B2736" s="150"/>
    </row>
    <row r="2737" spans="2:2" x14ac:dyDescent="0.3">
      <c r="B2737" s="150"/>
    </row>
    <row r="2738" spans="2:2" x14ac:dyDescent="0.3">
      <c r="B2738" s="150"/>
    </row>
    <row r="2739" spans="2:2" x14ac:dyDescent="0.3">
      <c r="B2739" s="150"/>
    </row>
    <row r="2740" spans="2:2" x14ac:dyDescent="0.3">
      <c r="B2740" s="150"/>
    </row>
    <row r="2741" spans="2:2" x14ac:dyDescent="0.3">
      <c r="B2741" s="150"/>
    </row>
    <row r="2742" spans="2:2" x14ac:dyDescent="0.3">
      <c r="B2742" s="150"/>
    </row>
    <row r="2743" spans="2:2" x14ac:dyDescent="0.3">
      <c r="B2743" s="150"/>
    </row>
    <row r="2744" spans="2:2" x14ac:dyDescent="0.3">
      <c r="B2744" s="150"/>
    </row>
    <row r="2745" spans="2:2" x14ac:dyDescent="0.3">
      <c r="B2745" s="150"/>
    </row>
    <row r="2746" spans="2:2" x14ac:dyDescent="0.3">
      <c r="B2746" s="150"/>
    </row>
    <row r="2747" spans="2:2" x14ac:dyDescent="0.3">
      <c r="B2747" s="150"/>
    </row>
    <row r="2748" spans="2:2" x14ac:dyDescent="0.3">
      <c r="B2748" s="150"/>
    </row>
    <row r="2749" spans="2:2" x14ac:dyDescent="0.3">
      <c r="B2749" s="150"/>
    </row>
    <row r="2750" spans="2:2" x14ac:dyDescent="0.3">
      <c r="B2750" s="150"/>
    </row>
    <row r="2751" spans="2:2" x14ac:dyDescent="0.3">
      <c r="B2751" s="150"/>
    </row>
    <row r="2752" spans="2:2" x14ac:dyDescent="0.3">
      <c r="B2752" s="150"/>
    </row>
    <row r="2753" spans="2:2" x14ac:dyDescent="0.3">
      <c r="B2753" s="150"/>
    </row>
    <row r="2754" spans="2:2" x14ac:dyDescent="0.3">
      <c r="B2754" s="150"/>
    </row>
    <row r="2755" spans="2:2" x14ac:dyDescent="0.3">
      <c r="B2755" s="150"/>
    </row>
    <row r="2756" spans="2:2" x14ac:dyDescent="0.3">
      <c r="B2756" s="150"/>
    </row>
    <row r="2757" spans="2:2" x14ac:dyDescent="0.3">
      <c r="B2757" s="150"/>
    </row>
    <row r="2758" spans="2:2" x14ac:dyDescent="0.3">
      <c r="B2758" s="150"/>
    </row>
    <row r="2759" spans="2:2" x14ac:dyDescent="0.3">
      <c r="B2759" s="150"/>
    </row>
    <row r="2760" spans="2:2" x14ac:dyDescent="0.3">
      <c r="B2760" s="150"/>
    </row>
    <row r="2761" spans="2:2" x14ac:dyDescent="0.3">
      <c r="B2761" s="150"/>
    </row>
    <row r="2762" spans="2:2" x14ac:dyDescent="0.3">
      <c r="B2762" s="150"/>
    </row>
    <row r="2763" spans="2:2" x14ac:dyDescent="0.3">
      <c r="B2763" s="150"/>
    </row>
    <row r="2764" spans="2:2" x14ac:dyDescent="0.3">
      <c r="B2764" s="150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B172"/>
  <sheetViews>
    <sheetView tabSelected="1" workbookViewId="0">
      <pane xSplit="2" ySplit="8" topLeftCell="C9" activePane="bottomRight" state="frozen"/>
      <selection activeCell="AS3" sqref="AS3"/>
      <selection pane="topRight" activeCell="AS3" sqref="AS3"/>
      <selection pane="bottomLeft" activeCell="AS3" sqref="AS3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8" width="13.77734375" style="2" customWidth="1"/>
    <col min="79" max="79" width="3.88671875" style="282" hidden="1" customWidth="1"/>
    <col min="80" max="80" width="13.77734375" style="2" hidden="1" customWidth="1"/>
    <col min="81" max="16384" width="9.21875" style="2"/>
  </cols>
  <sheetData>
    <row r="1" spans="1:80" ht="15.6" thickTop="1" thickBot="1" x14ac:dyDescent="0.35">
      <c r="B1" s="361" t="s">
        <v>17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</row>
    <row r="2" spans="1:80" ht="27.6" customHeight="1" thickTop="1" x14ac:dyDescent="0.3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B2" s="8"/>
    </row>
    <row r="3" spans="1:8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B3" s="11"/>
    </row>
    <row r="4" spans="1:80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B4" s="11"/>
    </row>
    <row r="5" spans="1:80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B5" s="11"/>
    </row>
    <row r="6" spans="1:8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B6" s="23">
        <v>5</v>
      </c>
    </row>
    <row r="7" spans="1:80" s="3" customFormat="1" ht="15" thickBot="1" x14ac:dyDescent="0.35">
      <c r="A7" s="146"/>
      <c r="B7" s="26"/>
      <c r="C7" s="365">
        <v>2019</v>
      </c>
      <c r="D7" s="363"/>
      <c r="E7" s="363"/>
      <c r="F7" s="363"/>
      <c r="G7" s="363"/>
      <c r="H7" s="363"/>
      <c r="I7" s="363"/>
      <c r="J7" s="363"/>
      <c r="K7" s="363"/>
      <c r="L7" s="364"/>
      <c r="M7" s="365">
        <v>2020</v>
      </c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4"/>
      <c r="Y7" s="363">
        <v>2021</v>
      </c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4"/>
      <c r="AK7" s="365">
        <v>2022</v>
      </c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4"/>
      <c r="AW7" s="365" t="s">
        <v>347</v>
      </c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4"/>
      <c r="CA7" s="331"/>
      <c r="CB7" s="280" t="s">
        <v>97</v>
      </c>
    </row>
    <row r="8" spans="1:80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667</v>
      </c>
      <c r="BS8" s="216" t="s">
        <v>668</v>
      </c>
      <c r="BT8" s="332" t="s">
        <v>670</v>
      </c>
      <c r="BU8" s="332" t="s">
        <v>671</v>
      </c>
      <c r="BV8" s="332" t="s">
        <v>673</v>
      </c>
      <c r="BW8" s="332" t="s">
        <v>672</v>
      </c>
      <c r="BX8" s="332" t="s">
        <v>674</v>
      </c>
      <c r="BY8" s="332" t="s">
        <v>675</v>
      </c>
      <c r="BZ8" s="332" t="s">
        <v>677</v>
      </c>
      <c r="CA8" s="351"/>
      <c r="CB8" s="281">
        <v>44800</v>
      </c>
    </row>
    <row r="9" spans="1:80" s="59" customFormat="1" x14ac:dyDescent="0.3">
      <c r="A9" s="147">
        <v>1</v>
      </c>
      <c r="B9" s="53"/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352"/>
      <c r="CB9" s="57"/>
    </row>
    <row r="10" spans="1:80" s="59" customFormat="1" x14ac:dyDescent="0.3">
      <c r="A10" s="147"/>
      <c r="B10" s="60" t="s">
        <v>37</v>
      </c>
      <c r="C10" s="61">
        <v>1015578</v>
      </c>
      <c r="D10" s="62">
        <v>1016330</v>
      </c>
      <c r="E10" s="62">
        <v>1016566</v>
      </c>
      <c r="F10" s="62">
        <v>1016626</v>
      </c>
      <c r="G10" s="62">
        <v>1017316</v>
      </c>
      <c r="H10" s="62">
        <v>1017889</v>
      </c>
      <c r="I10" s="62">
        <v>1019401</v>
      </c>
      <c r="J10" s="62">
        <v>1020368</v>
      </c>
      <c r="K10" s="62">
        <v>1022942</v>
      </c>
      <c r="L10" s="63">
        <v>1026267</v>
      </c>
      <c r="M10" s="62">
        <v>1026574</v>
      </c>
      <c r="N10" s="62">
        <v>1029176</v>
      </c>
      <c r="O10" s="62">
        <v>1031441</v>
      </c>
      <c r="P10" s="62">
        <v>1025784</v>
      </c>
      <c r="Q10" s="62">
        <v>1027983</v>
      </c>
      <c r="R10" s="62">
        <v>1028685</v>
      </c>
      <c r="S10" s="62">
        <v>1018629</v>
      </c>
      <c r="T10" s="62">
        <v>1019521</v>
      </c>
      <c r="U10" s="198">
        <v>1020889</v>
      </c>
      <c r="V10" s="198">
        <v>1024367</v>
      </c>
      <c r="W10" s="198">
        <v>1019622</v>
      </c>
      <c r="X10" s="63">
        <v>1016262</v>
      </c>
      <c r="Y10" s="198">
        <v>1017309</v>
      </c>
      <c r="Z10" s="198">
        <v>1013578</v>
      </c>
      <c r="AA10" s="198">
        <v>1012141</v>
      </c>
      <c r="AB10" s="198">
        <v>1014950</v>
      </c>
      <c r="AC10" s="198">
        <v>1012129</v>
      </c>
      <c r="AD10" s="198">
        <v>1011356</v>
      </c>
      <c r="AE10" s="198">
        <v>1010028</v>
      </c>
      <c r="AF10" s="198">
        <v>1010849</v>
      </c>
      <c r="AG10" s="198">
        <v>1012945</v>
      </c>
      <c r="AH10" s="198">
        <v>1021345</v>
      </c>
      <c r="AI10" s="198">
        <v>1027789</v>
      </c>
      <c r="AJ10" s="63">
        <v>1014168</v>
      </c>
      <c r="AK10" s="211">
        <v>1020250</v>
      </c>
      <c r="AL10" s="211">
        <v>1022916</v>
      </c>
      <c r="AM10" s="211">
        <v>1020607</v>
      </c>
      <c r="AN10" s="211">
        <v>1012380</v>
      </c>
      <c r="AO10" s="211">
        <v>1010832</v>
      </c>
      <c r="AP10" s="211">
        <v>1007199</v>
      </c>
      <c r="AQ10" s="64">
        <v>1011077</v>
      </c>
      <c r="AR10" s="211">
        <v>1006113</v>
      </c>
      <c r="AS10" s="211"/>
      <c r="AT10" s="211"/>
      <c r="AU10" s="211"/>
      <c r="AV10" s="107"/>
      <c r="AW10" s="64">
        <f t="shared" ref="AW10:BF14" si="0">O10-C10</f>
        <v>15863</v>
      </c>
      <c r="AX10" s="65">
        <f t="shared" si="0"/>
        <v>9454</v>
      </c>
      <c r="AY10" s="65">
        <f t="shared" si="0"/>
        <v>11417</v>
      </c>
      <c r="AZ10" s="65">
        <f t="shared" si="0"/>
        <v>12059</v>
      </c>
      <c r="BA10" s="65">
        <f t="shared" si="0"/>
        <v>1313</v>
      </c>
      <c r="BB10" s="65">
        <f t="shared" si="0"/>
        <v>1632</v>
      </c>
      <c r="BC10" s="65">
        <f t="shared" si="0"/>
        <v>1488</v>
      </c>
      <c r="BD10" s="65">
        <f t="shared" si="0"/>
        <v>3999</v>
      </c>
      <c r="BE10" s="65">
        <f t="shared" si="0"/>
        <v>-3320</v>
      </c>
      <c r="BF10" s="65">
        <f t="shared" si="0"/>
        <v>-10005</v>
      </c>
      <c r="BG10" s="65">
        <f t="shared" ref="BG10:BP14" si="1">Y10-M10</f>
        <v>-9265</v>
      </c>
      <c r="BH10" s="65">
        <f t="shared" si="1"/>
        <v>-15598</v>
      </c>
      <c r="BI10" s="65">
        <f t="shared" si="1"/>
        <v>-19300</v>
      </c>
      <c r="BJ10" s="65">
        <f t="shared" si="1"/>
        <v>-10834</v>
      </c>
      <c r="BK10" s="65">
        <f t="shared" si="1"/>
        <v>-15854</v>
      </c>
      <c r="BL10" s="241">
        <f t="shared" si="1"/>
        <v>-17329</v>
      </c>
      <c r="BM10" s="241">
        <f t="shared" si="1"/>
        <v>-8601</v>
      </c>
      <c r="BN10" s="241">
        <f t="shared" si="1"/>
        <v>-8672</v>
      </c>
      <c r="BO10" s="241">
        <f t="shared" si="1"/>
        <v>-7944</v>
      </c>
      <c r="BP10" s="267">
        <f t="shared" si="1"/>
        <v>-3022</v>
      </c>
      <c r="BQ10" s="267">
        <f t="shared" ref="BQ10:BZ14" si="2">AI10-W10</f>
        <v>8167</v>
      </c>
      <c r="BR10" s="267">
        <f t="shared" si="2"/>
        <v>-2094</v>
      </c>
      <c r="BS10" s="267">
        <f t="shared" si="2"/>
        <v>2941</v>
      </c>
      <c r="BT10" s="267">
        <f t="shared" si="2"/>
        <v>9338</v>
      </c>
      <c r="BU10" s="267">
        <f t="shared" si="2"/>
        <v>8466</v>
      </c>
      <c r="BV10" s="267">
        <f t="shared" si="2"/>
        <v>-2570</v>
      </c>
      <c r="BW10" s="267">
        <f t="shared" si="2"/>
        <v>-1297</v>
      </c>
      <c r="BX10" s="267">
        <f t="shared" si="2"/>
        <v>-4157</v>
      </c>
      <c r="BY10" s="267">
        <f t="shared" si="2"/>
        <v>1049</v>
      </c>
      <c r="BZ10" s="267">
        <f t="shared" si="2"/>
        <v>-4736</v>
      </c>
      <c r="CA10" s="352"/>
      <c r="CB10" s="64">
        <f>IF(ISERROR(GETPIVOTDATA("VALUE",'CSS WK pvt'!$I$2,"DT_FILE",CB$8,"CD_CO",CB$6,"TRIM_CAT",TRIM(B10),"TRIM_LINE",A9))=TRUE,0,GETPIVOTDATA("VALUE",'CSS WK pvt'!$I$2,"DT_FILE",CB$8,"CD_CO",CB$6,"TRIM_CAT",TRIM(B10),"TRIM_LINE",A9))</f>
        <v>1006113</v>
      </c>
    </row>
    <row r="11" spans="1:80" s="59" customFormat="1" x14ac:dyDescent="0.3">
      <c r="A11" s="147"/>
      <c r="B11" s="60" t="s">
        <v>38</v>
      </c>
      <c r="C11" s="61">
        <v>123812</v>
      </c>
      <c r="D11" s="62">
        <v>123917</v>
      </c>
      <c r="E11" s="62">
        <v>123984</v>
      </c>
      <c r="F11" s="62">
        <v>124026</v>
      </c>
      <c r="G11" s="62">
        <v>124104</v>
      </c>
      <c r="H11" s="62">
        <v>124206</v>
      </c>
      <c r="I11" s="62">
        <v>124342</v>
      </c>
      <c r="J11" s="62">
        <v>124433</v>
      </c>
      <c r="K11" s="62">
        <v>124677</v>
      </c>
      <c r="L11" s="63">
        <v>124903</v>
      </c>
      <c r="M11" s="62">
        <v>124906</v>
      </c>
      <c r="N11" s="62">
        <v>124988</v>
      </c>
      <c r="O11" s="62">
        <v>125021</v>
      </c>
      <c r="P11" s="62">
        <v>132366</v>
      </c>
      <c r="Q11" s="62">
        <v>129957</v>
      </c>
      <c r="R11" s="62">
        <v>129181</v>
      </c>
      <c r="S11" s="62">
        <v>137736</v>
      </c>
      <c r="T11" s="62">
        <v>136992</v>
      </c>
      <c r="U11" s="198">
        <v>135105</v>
      </c>
      <c r="V11" s="198">
        <v>131164</v>
      </c>
      <c r="W11" s="198">
        <v>136343</v>
      </c>
      <c r="X11" s="63">
        <v>139152</v>
      </c>
      <c r="Y11" s="198">
        <v>138473</v>
      </c>
      <c r="Z11" s="198">
        <v>142541</v>
      </c>
      <c r="AA11" s="198">
        <v>144167</v>
      </c>
      <c r="AB11" s="198">
        <v>140658</v>
      </c>
      <c r="AC11" s="198">
        <v>143246</v>
      </c>
      <c r="AD11" s="198">
        <v>143474</v>
      </c>
      <c r="AE11" s="198">
        <v>143642</v>
      </c>
      <c r="AF11" s="198">
        <v>142454</v>
      </c>
      <c r="AG11" s="198">
        <v>137387</v>
      </c>
      <c r="AH11" s="198">
        <v>128715</v>
      </c>
      <c r="AI11" s="198">
        <v>122617</v>
      </c>
      <c r="AJ11" s="63">
        <v>137459</v>
      </c>
      <c r="AK11" s="211">
        <v>131648</v>
      </c>
      <c r="AL11" s="211">
        <v>129486</v>
      </c>
      <c r="AM11" s="211">
        <v>131305</v>
      </c>
      <c r="AN11" s="211">
        <v>139477</v>
      </c>
      <c r="AO11" s="211">
        <v>142379</v>
      </c>
      <c r="AP11" s="211">
        <v>143345</v>
      </c>
      <c r="AQ11" s="64">
        <v>140688</v>
      </c>
      <c r="AR11" s="211">
        <v>142688</v>
      </c>
      <c r="AS11" s="211"/>
      <c r="AT11" s="211"/>
      <c r="AU11" s="211"/>
      <c r="AV11" s="107"/>
      <c r="AW11" s="64">
        <f t="shared" si="0"/>
        <v>1209</v>
      </c>
      <c r="AX11" s="65">
        <f t="shared" si="0"/>
        <v>8449</v>
      </c>
      <c r="AY11" s="65">
        <f t="shared" si="0"/>
        <v>5973</v>
      </c>
      <c r="AZ11" s="65">
        <f t="shared" si="0"/>
        <v>5155</v>
      </c>
      <c r="BA11" s="65">
        <f t="shared" si="0"/>
        <v>13632</v>
      </c>
      <c r="BB11" s="65">
        <f t="shared" si="0"/>
        <v>12786</v>
      </c>
      <c r="BC11" s="65">
        <f t="shared" si="0"/>
        <v>10763</v>
      </c>
      <c r="BD11" s="65">
        <f t="shared" si="0"/>
        <v>6731</v>
      </c>
      <c r="BE11" s="65">
        <f t="shared" si="0"/>
        <v>11666</v>
      </c>
      <c r="BF11" s="65">
        <f t="shared" si="0"/>
        <v>14249</v>
      </c>
      <c r="BG11" s="65">
        <f t="shared" si="1"/>
        <v>13567</v>
      </c>
      <c r="BH11" s="65">
        <f t="shared" si="1"/>
        <v>17553</v>
      </c>
      <c r="BI11" s="65">
        <f t="shared" si="1"/>
        <v>19146</v>
      </c>
      <c r="BJ11" s="65">
        <f t="shared" si="1"/>
        <v>8292</v>
      </c>
      <c r="BK11" s="65">
        <f t="shared" si="1"/>
        <v>13289</v>
      </c>
      <c r="BL11" s="241">
        <f t="shared" si="1"/>
        <v>14293</v>
      </c>
      <c r="BM11" s="241">
        <f t="shared" si="1"/>
        <v>5906</v>
      </c>
      <c r="BN11" s="241">
        <f t="shared" si="1"/>
        <v>5462</v>
      </c>
      <c r="BO11" s="241">
        <f t="shared" si="1"/>
        <v>2282</v>
      </c>
      <c r="BP11" s="267">
        <f t="shared" si="1"/>
        <v>-2449</v>
      </c>
      <c r="BQ11" s="267">
        <f t="shared" si="2"/>
        <v>-13726</v>
      </c>
      <c r="BR11" s="267">
        <f t="shared" si="2"/>
        <v>-1693</v>
      </c>
      <c r="BS11" s="267">
        <f t="shared" si="2"/>
        <v>-6825</v>
      </c>
      <c r="BT11" s="267">
        <f t="shared" si="2"/>
        <v>-13055</v>
      </c>
      <c r="BU11" s="267">
        <f t="shared" si="2"/>
        <v>-12862</v>
      </c>
      <c r="BV11" s="267">
        <f t="shared" si="2"/>
        <v>-1181</v>
      </c>
      <c r="BW11" s="267">
        <f t="shared" si="2"/>
        <v>-867</v>
      </c>
      <c r="BX11" s="267">
        <f t="shared" si="2"/>
        <v>-129</v>
      </c>
      <c r="BY11" s="267">
        <f t="shared" si="2"/>
        <v>-2954</v>
      </c>
      <c r="BZ11" s="267">
        <f t="shared" si="2"/>
        <v>234</v>
      </c>
      <c r="CA11" s="352"/>
      <c r="CB11" s="64">
        <f>IF(ISERROR(GETPIVOTDATA("VALUE",'CSS WK pvt'!$I$2,"DT_FILE",CB$8,"CD_CO",CB$6,"TRIM_CAT",TRIM(B11),"TRIM_LINE",A9))=TRUE,0,GETPIVOTDATA("VALUE",'CSS WK pvt'!$I$2,"DT_FILE",CB$8,"CD_CO",CB$6,"TRIM_CAT",TRIM(B11),"TRIM_LINE",A9))</f>
        <v>142688</v>
      </c>
    </row>
    <row r="12" spans="1:80" s="59" customFormat="1" x14ac:dyDescent="0.3">
      <c r="A12" s="147"/>
      <c r="B12" s="60" t="s">
        <v>39</v>
      </c>
      <c r="C12" s="61">
        <v>151355</v>
      </c>
      <c r="D12" s="62">
        <v>151388</v>
      </c>
      <c r="E12" s="62">
        <v>151600</v>
      </c>
      <c r="F12" s="62">
        <v>151908</v>
      </c>
      <c r="G12" s="62">
        <v>152108</v>
      </c>
      <c r="H12" s="62">
        <v>152342</v>
      </c>
      <c r="I12" s="62">
        <v>152567</v>
      </c>
      <c r="J12" s="62">
        <v>152771</v>
      </c>
      <c r="K12" s="62">
        <v>153237</v>
      </c>
      <c r="L12" s="63">
        <v>153747</v>
      </c>
      <c r="M12" s="62">
        <v>153828</v>
      </c>
      <c r="N12" s="62">
        <v>154227</v>
      </c>
      <c r="O12" s="62">
        <v>154557</v>
      </c>
      <c r="P12" s="62">
        <v>154768</v>
      </c>
      <c r="Q12" s="62">
        <v>154702</v>
      </c>
      <c r="R12" s="62">
        <v>154732</v>
      </c>
      <c r="S12" s="62">
        <v>154639</v>
      </c>
      <c r="T12" s="62">
        <v>154564</v>
      </c>
      <c r="U12" s="198">
        <v>154411</v>
      </c>
      <c r="V12" s="198">
        <v>154466</v>
      </c>
      <c r="W12" s="198">
        <v>154459</v>
      </c>
      <c r="X12" s="63">
        <v>154496</v>
      </c>
      <c r="Y12" s="198">
        <v>154472</v>
      </c>
      <c r="Z12" s="198">
        <v>154480</v>
      </c>
      <c r="AA12" s="198">
        <v>154516</v>
      </c>
      <c r="AB12" s="198">
        <v>154548</v>
      </c>
      <c r="AC12" s="198">
        <v>154596</v>
      </c>
      <c r="AD12" s="198">
        <v>154665</v>
      </c>
      <c r="AE12" s="198">
        <v>154642</v>
      </c>
      <c r="AF12" s="198">
        <v>154685</v>
      </c>
      <c r="AG12" s="198">
        <v>154540</v>
      </c>
      <c r="AH12" s="198">
        <v>154538</v>
      </c>
      <c r="AI12" s="198">
        <v>154583</v>
      </c>
      <c r="AJ12" s="63">
        <v>154723</v>
      </c>
      <c r="AK12" s="211">
        <v>154795</v>
      </c>
      <c r="AL12" s="211">
        <v>154895</v>
      </c>
      <c r="AM12" s="211">
        <v>154777</v>
      </c>
      <c r="AN12" s="211">
        <v>154930</v>
      </c>
      <c r="AO12" s="211">
        <v>155157</v>
      </c>
      <c r="AP12" s="211">
        <v>154988</v>
      </c>
      <c r="AQ12" s="64">
        <v>155084</v>
      </c>
      <c r="AR12" s="211">
        <v>154889</v>
      </c>
      <c r="AS12" s="211"/>
      <c r="AT12" s="211"/>
      <c r="AU12" s="211"/>
      <c r="AV12" s="107"/>
      <c r="AW12" s="64">
        <f t="shared" si="0"/>
        <v>3202</v>
      </c>
      <c r="AX12" s="65">
        <f t="shared" si="0"/>
        <v>3380</v>
      </c>
      <c r="AY12" s="65">
        <f t="shared" si="0"/>
        <v>3102</v>
      </c>
      <c r="AZ12" s="65">
        <f t="shared" si="0"/>
        <v>2824</v>
      </c>
      <c r="BA12" s="65">
        <f t="shared" si="0"/>
        <v>2531</v>
      </c>
      <c r="BB12" s="65">
        <f t="shared" si="0"/>
        <v>2222</v>
      </c>
      <c r="BC12" s="65">
        <f t="shared" si="0"/>
        <v>1844</v>
      </c>
      <c r="BD12" s="65">
        <f t="shared" si="0"/>
        <v>1695</v>
      </c>
      <c r="BE12" s="65">
        <f t="shared" si="0"/>
        <v>1222</v>
      </c>
      <c r="BF12" s="65">
        <f t="shared" si="0"/>
        <v>749</v>
      </c>
      <c r="BG12" s="65">
        <f t="shared" si="1"/>
        <v>644</v>
      </c>
      <c r="BH12" s="65">
        <f t="shared" si="1"/>
        <v>253</v>
      </c>
      <c r="BI12" s="65">
        <f t="shared" si="1"/>
        <v>-41</v>
      </c>
      <c r="BJ12" s="65">
        <f t="shared" si="1"/>
        <v>-220</v>
      </c>
      <c r="BK12" s="65">
        <f t="shared" si="1"/>
        <v>-106</v>
      </c>
      <c r="BL12" s="241">
        <f t="shared" si="1"/>
        <v>-67</v>
      </c>
      <c r="BM12" s="241">
        <f t="shared" si="1"/>
        <v>3</v>
      </c>
      <c r="BN12" s="241">
        <f t="shared" si="1"/>
        <v>121</v>
      </c>
      <c r="BO12" s="241">
        <f t="shared" si="1"/>
        <v>129</v>
      </c>
      <c r="BP12" s="267">
        <f t="shared" si="1"/>
        <v>72</v>
      </c>
      <c r="BQ12" s="267">
        <f t="shared" si="2"/>
        <v>124</v>
      </c>
      <c r="BR12" s="267">
        <f t="shared" si="2"/>
        <v>227</v>
      </c>
      <c r="BS12" s="267">
        <f t="shared" si="2"/>
        <v>323</v>
      </c>
      <c r="BT12" s="267">
        <f t="shared" si="2"/>
        <v>415</v>
      </c>
      <c r="BU12" s="267">
        <f t="shared" si="2"/>
        <v>261</v>
      </c>
      <c r="BV12" s="267">
        <f t="shared" si="2"/>
        <v>382</v>
      </c>
      <c r="BW12" s="267">
        <f t="shared" si="2"/>
        <v>561</v>
      </c>
      <c r="BX12" s="267">
        <f t="shared" si="2"/>
        <v>323</v>
      </c>
      <c r="BY12" s="267">
        <f t="shared" si="2"/>
        <v>442</v>
      </c>
      <c r="BZ12" s="267">
        <f t="shared" si="2"/>
        <v>204</v>
      </c>
      <c r="CA12" s="352"/>
      <c r="CB12" s="64">
        <f>IF(ISERROR(GETPIVOTDATA("VALUE",'CSS WK pvt'!$I$2,"DT_FILE",CB$8,"CD_CO",CB$6,"TRIM_CAT",TRIM(B12),"TRIM_LINE",A9))=TRUE,0,GETPIVOTDATA("VALUE",'CSS WK pvt'!$I$2,"DT_FILE",CB$8,"CD_CO",CB$6,"TRIM_CAT",TRIM(B12),"TRIM_LINE",A9))</f>
        <v>154889</v>
      </c>
    </row>
    <row r="13" spans="1:80" s="59" customFormat="1" x14ac:dyDescent="0.3">
      <c r="A13" s="147"/>
      <c r="B13" s="60" t="s">
        <v>40</v>
      </c>
      <c r="C13" s="61">
        <v>11453</v>
      </c>
      <c r="D13" s="62">
        <v>11486</v>
      </c>
      <c r="E13" s="62">
        <v>11516</v>
      </c>
      <c r="F13" s="62">
        <v>11550</v>
      </c>
      <c r="G13" s="62">
        <v>11579</v>
      </c>
      <c r="H13" s="62">
        <v>11607</v>
      </c>
      <c r="I13" s="62">
        <v>11644</v>
      </c>
      <c r="J13" s="62">
        <v>11664</v>
      </c>
      <c r="K13" s="62">
        <v>11727</v>
      </c>
      <c r="L13" s="63">
        <v>11771</v>
      </c>
      <c r="M13" s="62">
        <v>11794</v>
      </c>
      <c r="N13" s="62">
        <v>11839</v>
      </c>
      <c r="O13" s="62">
        <v>11883</v>
      </c>
      <c r="P13" s="62">
        <v>11885</v>
      </c>
      <c r="Q13" s="62">
        <v>11868</v>
      </c>
      <c r="R13" s="62">
        <v>11853</v>
      </c>
      <c r="S13" s="62">
        <v>11836</v>
      </c>
      <c r="T13" s="62">
        <v>11802</v>
      </c>
      <c r="U13" s="198">
        <v>11789</v>
      </c>
      <c r="V13" s="198">
        <v>11779</v>
      </c>
      <c r="W13" s="198">
        <v>11759</v>
      </c>
      <c r="X13" s="63">
        <v>11737</v>
      </c>
      <c r="Y13" s="198">
        <v>11718</v>
      </c>
      <c r="Z13" s="198">
        <v>11729</v>
      </c>
      <c r="AA13" s="198">
        <v>11720</v>
      </c>
      <c r="AB13" s="198">
        <v>11676</v>
      </c>
      <c r="AC13" s="198">
        <v>11663</v>
      </c>
      <c r="AD13" s="198">
        <v>11647</v>
      </c>
      <c r="AE13" s="198">
        <v>11630</v>
      </c>
      <c r="AF13" s="198">
        <v>11601</v>
      </c>
      <c r="AG13" s="198">
        <v>11555</v>
      </c>
      <c r="AH13" s="198">
        <v>11531</v>
      </c>
      <c r="AI13" s="198">
        <v>11532</v>
      </c>
      <c r="AJ13" s="63">
        <v>11524</v>
      </c>
      <c r="AK13" s="211">
        <v>11529</v>
      </c>
      <c r="AL13" s="211">
        <v>11498</v>
      </c>
      <c r="AM13" s="211">
        <v>11490</v>
      </c>
      <c r="AN13" s="211">
        <v>11512</v>
      </c>
      <c r="AO13" s="211">
        <v>11501</v>
      </c>
      <c r="AP13" s="211">
        <v>11495</v>
      </c>
      <c r="AQ13" s="64">
        <v>11494</v>
      </c>
      <c r="AR13" s="211">
        <v>11443</v>
      </c>
      <c r="AS13" s="211"/>
      <c r="AT13" s="211"/>
      <c r="AU13" s="211"/>
      <c r="AV13" s="107"/>
      <c r="AW13" s="64">
        <f t="shared" si="0"/>
        <v>430</v>
      </c>
      <c r="AX13" s="65">
        <f t="shared" si="0"/>
        <v>399</v>
      </c>
      <c r="AY13" s="65">
        <f t="shared" si="0"/>
        <v>352</v>
      </c>
      <c r="AZ13" s="65">
        <f t="shared" si="0"/>
        <v>303</v>
      </c>
      <c r="BA13" s="65">
        <f t="shared" si="0"/>
        <v>257</v>
      </c>
      <c r="BB13" s="65">
        <f t="shared" si="0"/>
        <v>195</v>
      </c>
      <c r="BC13" s="65">
        <f t="shared" si="0"/>
        <v>145</v>
      </c>
      <c r="BD13" s="65">
        <f t="shared" si="0"/>
        <v>115</v>
      </c>
      <c r="BE13" s="65">
        <f t="shared" si="0"/>
        <v>32</v>
      </c>
      <c r="BF13" s="65">
        <f t="shared" si="0"/>
        <v>-34</v>
      </c>
      <c r="BG13" s="65">
        <f t="shared" si="1"/>
        <v>-76</v>
      </c>
      <c r="BH13" s="65">
        <f t="shared" si="1"/>
        <v>-110</v>
      </c>
      <c r="BI13" s="65">
        <f t="shared" si="1"/>
        <v>-163</v>
      </c>
      <c r="BJ13" s="65">
        <f t="shared" si="1"/>
        <v>-209</v>
      </c>
      <c r="BK13" s="65">
        <f t="shared" si="1"/>
        <v>-205</v>
      </c>
      <c r="BL13" s="241">
        <f t="shared" si="1"/>
        <v>-206</v>
      </c>
      <c r="BM13" s="241">
        <f t="shared" si="1"/>
        <v>-206</v>
      </c>
      <c r="BN13" s="241">
        <f t="shared" si="1"/>
        <v>-201</v>
      </c>
      <c r="BO13" s="241">
        <f t="shared" si="1"/>
        <v>-234</v>
      </c>
      <c r="BP13" s="267">
        <f t="shared" si="1"/>
        <v>-248</v>
      </c>
      <c r="BQ13" s="267">
        <f t="shared" si="2"/>
        <v>-227</v>
      </c>
      <c r="BR13" s="267">
        <f t="shared" si="2"/>
        <v>-213</v>
      </c>
      <c r="BS13" s="267">
        <f t="shared" si="2"/>
        <v>-189</v>
      </c>
      <c r="BT13" s="267">
        <f t="shared" si="2"/>
        <v>-231</v>
      </c>
      <c r="BU13" s="267">
        <f t="shared" si="2"/>
        <v>-230</v>
      </c>
      <c r="BV13" s="267">
        <f t="shared" si="2"/>
        <v>-164</v>
      </c>
      <c r="BW13" s="267">
        <f t="shared" si="2"/>
        <v>-162</v>
      </c>
      <c r="BX13" s="267">
        <f t="shared" si="2"/>
        <v>-152</v>
      </c>
      <c r="BY13" s="267">
        <f t="shared" si="2"/>
        <v>-136</v>
      </c>
      <c r="BZ13" s="267">
        <f t="shared" si="2"/>
        <v>-158</v>
      </c>
      <c r="CA13" s="352"/>
      <c r="CB13" s="64">
        <f>IF(ISERROR(GETPIVOTDATA("VALUE",'CSS WK pvt'!$I$2,"DT_FILE",CB$8,"CD_CO",CB$6,"TRIM_CAT",TRIM(B13),"TRIM_LINE",A9))=TRUE,0,GETPIVOTDATA("VALUE",'CSS WK pvt'!$I$2,"DT_FILE",CB$8,"CD_CO",CB$6,"TRIM_CAT",TRIM(B13),"TRIM_LINE",A9))</f>
        <v>11443</v>
      </c>
    </row>
    <row r="14" spans="1:80" s="59" customFormat="1" x14ac:dyDescent="0.3">
      <c r="A14" s="147"/>
      <c r="B14" s="60" t="s">
        <v>41</v>
      </c>
      <c r="C14" s="61">
        <v>2995</v>
      </c>
      <c r="D14" s="62">
        <v>2998</v>
      </c>
      <c r="E14" s="62">
        <v>2999</v>
      </c>
      <c r="F14" s="62">
        <v>3001</v>
      </c>
      <c r="G14" s="62">
        <v>3000</v>
      </c>
      <c r="H14" s="62">
        <v>3002</v>
      </c>
      <c r="I14" s="62">
        <v>3006</v>
      </c>
      <c r="J14" s="62">
        <v>3008</v>
      </c>
      <c r="K14" s="62">
        <v>3007</v>
      </c>
      <c r="L14" s="63">
        <v>3008</v>
      </c>
      <c r="M14" s="62">
        <v>3008</v>
      </c>
      <c r="N14" s="62">
        <v>3009</v>
      </c>
      <c r="O14" s="62">
        <v>3015</v>
      </c>
      <c r="P14" s="62">
        <v>3029</v>
      </c>
      <c r="Q14" s="62">
        <v>3017</v>
      </c>
      <c r="R14" s="62">
        <v>3009</v>
      </c>
      <c r="S14" s="62">
        <v>3001</v>
      </c>
      <c r="T14" s="62">
        <v>3001</v>
      </c>
      <c r="U14" s="198">
        <v>3004</v>
      </c>
      <c r="V14" s="198">
        <v>3010</v>
      </c>
      <c r="W14" s="198">
        <v>3006</v>
      </c>
      <c r="X14" s="63">
        <v>3004</v>
      </c>
      <c r="Y14" s="198">
        <v>3001</v>
      </c>
      <c r="Z14" s="198">
        <v>2995</v>
      </c>
      <c r="AA14" s="198">
        <v>2994</v>
      </c>
      <c r="AB14" s="198">
        <v>2989</v>
      </c>
      <c r="AC14" s="198">
        <v>2997</v>
      </c>
      <c r="AD14" s="198">
        <v>2996</v>
      </c>
      <c r="AE14" s="198">
        <v>2987</v>
      </c>
      <c r="AF14" s="198">
        <v>2989</v>
      </c>
      <c r="AG14" s="198">
        <v>2985</v>
      </c>
      <c r="AH14" s="198">
        <v>2986</v>
      </c>
      <c r="AI14" s="198">
        <v>2987</v>
      </c>
      <c r="AJ14" s="63">
        <v>2984</v>
      </c>
      <c r="AK14" s="211">
        <v>2980</v>
      </c>
      <c r="AL14" s="211">
        <v>2976</v>
      </c>
      <c r="AM14" s="211">
        <v>2976</v>
      </c>
      <c r="AN14" s="211">
        <v>3036</v>
      </c>
      <c r="AO14" s="211">
        <v>3031</v>
      </c>
      <c r="AP14" s="211">
        <v>3017</v>
      </c>
      <c r="AQ14" s="64">
        <v>3012</v>
      </c>
      <c r="AR14" s="211">
        <v>2995</v>
      </c>
      <c r="AS14" s="211"/>
      <c r="AT14" s="211"/>
      <c r="AU14" s="211"/>
      <c r="AV14" s="107"/>
      <c r="AW14" s="64">
        <f t="shared" si="0"/>
        <v>20</v>
      </c>
      <c r="AX14" s="65">
        <f t="shared" si="0"/>
        <v>31</v>
      </c>
      <c r="AY14" s="65">
        <f t="shared" si="0"/>
        <v>18</v>
      </c>
      <c r="AZ14" s="65">
        <f t="shared" si="0"/>
        <v>8</v>
      </c>
      <c r="BA14" s="65">
        <f t="shared" si="0"/>
        <v>1</v>
      </c>
      <c r="BB14" s="65">
        <f t="shared" si="0"/>
        <v>-1</v>
      </c>
      <c r="BC14" s="65">
        <f t="shared" si="0"/>
        <v>-2</v>
      </c>
      <c r="BD14" s="65">
        <f t="shared" si="0"/>
        <v>2</v>
      </c>
      <c r="BE14" s="65">
        <f t="shared" si="0"/>
        <v>-1</v>
      </c>
      <c r="BF14" s="65">
        <f t="shared" si="0"/>
        <v>-4</v>
      </c>
      <c r="BG14" s="65">
        <f t="shared" si="1"/>
        <v>-7</v>
      </c>
      <c r="BH14" s="65">
        <f t="shared" si="1"/>
        <v>-14</v>
      </c>
      <c r="BI14" s="65">
        <f t="shared" si="1"/>
        <v>-21</v>
      </c>
      <c r="BJ14" s="65">
        <f t="shared" si="1"/>
        <v>-40</v>
      </c>
      <c r="BK14" s="65">
        <f t="shared" si="1"/>
        <v>-20</v>
      </c>
      <c r="BL14" s="241">
        <f t="shared" si="1"/>
        <v>-13</v>
      </c>
      <c r="BM14" s="241">
        <f t="shared" si="1"/>
        <v>-14</v>
      </c>
      <c r="BN14" s="241">
        <f t="shared" si="1"/>
        <v>-12</v>
      </c>
      <c r="BO14" s="241">
        <f t="shared" si="1"/>
        <v>-19</v>
      </c>
      <c r="BP14" s="267">
        <f t="shared" si="1"/>
        <v>-24</v>
      </c>
      <c r="BQ14" s="267">
        <f t="shared" si="2"/>
        <v>-19</v>
      </c>
      <c r="BR14" s="267">
        <f t="shared" si="2"/>
        <v>-20</v>
      </c>
      <c r="BS14" s="267">
        <f t="shared" si="2"/>
        <v>-21</v>
      </c>
      <c r="BT14" s="267">
        <f t="shared" si="2"/>
        <v>-19</v>
      </c>
      <c r="BU14" s="267">
        <f t="shared" si="2"/>
        <v>-18</v>
      </c>
      <c r="BV14" s="267">
        <f t="shared" si="2"/>
        <v>47</v>
      </c>
      <c r="BW14" s="267">
        <f t="shared" si="2"/>
        <v>34</v>
      </c>
      <c r="BX14" s="267">
        <f t="shared" si="2"/>
        <v>21</v>
      </c>
      <c r="BY14" s="267">
        <f t="shared" si="2"/>
        <v>25</v>
      </c>
      <c r="BZ14" s="267">
        <f t="shared" si="2"/>
        <v>6</v>
      </c>
      <c r="CA14" s="352"/>
      <c r="CB14" s="64">
        <f>IF(ISERROR(GETPIVOTDATA("VALUE",'CSS WK pvt'!$I$2,"DT_FILE",CB$8,"CD_CO",CB$6,"TRIM_CAT",TRIM(B14),"TRIM_LINE",A9))=TRUE,0,GETPIVOTDATA("VALUE",'CSS WK pvt'!$I$2,"DT_FILE",CB$8,"CD_CO",CB$6,"TRIM_CAT",TRIM(B14),"TRIM_LINE",A9))</f>
        <v>2995</v>
      </c>
    </row>
    <row r="15" spans="1:80" s="73" customFormat="1" ht="15" thickBot="1" x14ac:dyDescent="0.35">
      <c r="A15" s="148"/>
      <c r="B15" s="67" t="s">
        <v>42</v>
      </c>
      <c r="C15" s="68">
        <f t="shared" ref="C15:Q15" si="3">SUM(C10:C14)</f>
        <v>1305193</v>
      </c>
      <c r="D15" s="69">
        <f t="shared" si="3"/>
        <v>1306119</v>
      </c>
      <c r="E15" s="69">
        <f t="shared" si="3"/>
        <v>1306665</v>
      </c>
      <c r="F15" s="69">
        <f t="shared" si="3"/>
        <v>1307111</v>
      </c>
      <c r="G15" s="69">
        <f t="shared" si="3"/>
        <v>1308107</v>
      </c>
      <c r="H15" s="69">
        <f t="shared" si="3"/>
        <v>1309046</v>
      </c>
      <c r="I15" s="69">
        <f t="shared" si="3"/>
        <v>1310960</v>
      </c>
      <c r="J15" s="69">
        <f t="shared" si="3"/>
        <v>1312244</v>
      </c>
      <c r="K15" s="69">
        <f t="shared" si="3"/>
        <v>1315590</v>
      </c>
      <c r="L15" s="70">
        <f t="shared" si="3"/>
        <v>1319696</v>
      </c>
      <c r="M15" s="69">
        <f t="shared" si="3"/>
        <v>1320110</v>
      </c>
      <c r="N15" s="69">
        <f t="shared" si="3"/>
        <v>1323239</v>
      </c>
      <c r="O15" s="69">
        <f t="shared" si="3"/>
        <v>1325917</v>
      </c>
      <c r="P15" s="69">
        <f t="shared" si="3"/>
        <v>1327832</v>
      </c>
      <c r="Q15" s="69">
        <f t="shared" si="3"/>
        <v>1327527</v>
      </c>
      <c r="R15" s="69">
        <v>1327460</v>
      </c>
      <c r="S15" s="69">
        <v>1325841</v>
      </c>
      <c r="T15" s="69">
        <v>1325880</v>
      </c>
      <c r="U15" s="199">
        <v>1325198</v>
      </c>
      <c r="V15" s="199">
        <v>1324786</v>
      </c>
      <c r="W15" s="199">
        <f>SUM(W10+W11+W12+W13+W14)</f>
        <v>1325189</v>
      </c>
      <c r="X15" s="70">
        <f>SUM(X10+X11+X12+X13+X14)</f>
        <v>1324651</v>
      </c>
      <c r="Y15" s="199">
        <v>1324973</v>
      </c>
      <c r="Z15" s="199">
        <v>1325323</v>
      </c>
      <c r="AA15" s="199">
        <v>1325538</v>
      </c>
      <c r="AB15" s="199">
        <v>1324821</v>
      </c>
      <c r="AC15" s="199">
        <v>1324631</v>
      </c>
      <c r="AD15" s="199">
        <v>1324138</v>
      </c>
      <c r="AE15" s="199">
        <v>1322929</v>
      </c>
      <c r="AF15" s="199">
        <v>1322578</v>
      </c>
      <c r="AG15" s="199">
        <v>1319412</v>
      </c>
      <c r="AH15" s="199">
        <v>1319115</v>
      </c>
      <c r="AI15" s="199">
        <v>1319508</v>
      </c>
      <c r="AJ15" s="70">
        <v>1320858</v>
      </c>
      <c r="AK15" s="292">
        <v>1321202</v>
      </c>
      <c r="AL15" s="292">
        <v>1321771</v>
      </c>
      <c r="AM15" s="292">
        <v>1321155</v>
      </c>
      <c r="AN15" s="292">
        <v>1321335</v>
      </c>
      <c r="AO15" s="292">
        <v>1322900</v>
      </c>
      <c r="AP15" s="292">
        <v>1320044</v>
      </c>
      <c r="AQ15" s="71">
        <v>1321355</v>
      </c>
      <c r="AR15" s="292">
        <v>1318128</v>
      </c>
      <c r="AS15" s="292"/>
      <c r="AT15" s="292"/>
      <c r="AU15" s="292"/>
      <c r="AV15" s="309"/>
      <c r="AW15" s="71">
        <f t="shared" ref="AW15:BA15" si="4">SUM(AW10:AW14)</f>
        <v>20724</v>
      </c>
      <c r="AX15" s="72">
        <f t="shared" si="4"/>
        <v>21713</v>
      </c>
      <c r="AY15" s="72">
        <f t="shared" si="4"/>
        <v>20862</v>
      </c>
      <c r="AZ15" s="72">
        <f t="shared" si="4"/>
        <v>20349</v>
      </c>
      <c r="BA15" s="72">
        <f t="shared" si="4"/>
        <v>17734</v>
      </c>
      <c r="BB15" s="72">
        <f t="shared" ref="BB15:BJ15" si="5">SUM(BB10:BB14)</f>
        <v>16834</v>
      </c>
      <c r="BC15" s="72">
        <f t="shared" si="5"/>
        <v>14238</v>
      </c>
      <c r="BD15" s="72">
        <f t="shared" si="5"/>
        <v>12542</v>
      </c>
      <c r="BE15" s="72">
        <f t="shared" si="5"/>
        <v>9599</v>
      </c>
      <c r="BF15" s="72">
        <f t="shared" si="5"/>
        <v>4955</v>
      </c>
      <c r="BG15" s="72">
        <f t="shared" si="5"/>
        <v>4863</v>
      </c>
      <c r="BH15" s="72">
        <f t="shared" si="5"/>
        <v>2084</v>
      </c>
      <c r="BI15" s="72">
        <f t="shared" si="5"/>
        <v>-379</v>
      </c>
      <c r="BJ15" s="72">
        <f t="shared" si="5"/>
        <v>-3011</v>
      </c>
      <c r="BK15" s="72">
        <f t="shared" ref="BK15:BL15" si="6">SUM(BK10:BK14)</f>
        <v>-2896</v>
      </c>
      <c r="BL15" s="242">
        <f t="shared" si="6"/>
        <v>-3322</v>
      </c>
      <c r="BM15" s="242">
        <f t="shared" ref="BM15:BN15" si="7">SUM(BM10:BM14)</f>
        <v>-2912</v>
      </c>
      <c r="BN15" s="242">
        <f t="shared" si="7"/>
        <v>-3302</v>
      </c>
      <c r="BO15" s="242">
        <f t="shared" ref="BO15:BP15" si="8">SUM(BO10:BO14)</f>
        <v>-5786</v>
      </c>
      <c r="BP15" s="268">
        <f t="shared" si="8"/>
        <v>-5671</v>
      </c>
      <c r="BQ15" s="268">
        <f t="shared" ref="BQ15:BS15" si="9">SUM(BQ10:BQ14)</f>
        <v>-5681</v>
      </c>
      <c r="BR15" s="268">
        <f t="shared" si="9"/>
        <v>-3793</v>
      </c>
      <c r="BS15" s="268">
        <f t="shared" si="9"/>
        <v>-3771</v>
      </c>
      <c r="BT15" s="268">
        <f t="shared" ref="BT15:BU15" si="10">SUM(BT10:BT14)</f>
        <v>-3552</v>
      </c>
      <c r="BU15" s="268">
        <f t="shared" si="10"/>
        <v>-4383</v>
      </c>
      <c r="BV15" s="268">
        <f t="shared" ref="BV15" si="11">SUM(BV10:BV14)</f>
        <v>-3486</v>
      </c>
      <c r="BW15" s="268">
        <f t="shared" ref="BW15" si="12">SUM(BW10:BW14)</f>
        <v>-1731</v>
      </c>
      <c r="BX15" s="268">
        <f t="shared" ref="BX15" si="13">SUM(BX10:BX14)</f>
        <v>-4094</v>
      </c>
      <c r="BY15" s="268">
        <f t="shared" ref="BY15:BZ15" si="14">SUM(BY10:BY14)</f>
        <v>-1574</v>
      </c>
      <c r="BZ15" s="268">
        <f t="shared" si="14"/>
        <v>-4450</v>
      </c>
      <c r="CA15" s="353"/>
      <c r="CB15" s="71">
        <f>SUM(CB10:CB14)</f>
        <v>1318128</v>
      </c>
    </row>
    <row r="16" spans="1:80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352"/>
      <c r="CB16" s="78"/>
    </row>
    <row r="17" spans="1:80" s="59" customFormat="1" x14ac:dyDescent="0.3">
      <c r="A17" s="147"/>
      <c r="B17" s="60" t="s">
        <v>37</v>
      </c>
      <c r="C17" s="80">
        <v>150767</v>
      </c>
      <c r="D17" s="81">
        <v>158881</v>
      </c>
      <c r="E17" s="81">
        <v>155093</v>
      </c>
      <c r="F17" s="81">
        <v>150599</v>
      </c>
      <c r="G17" s="81">
        <v>156967</v>
      </c>
      <c r="H17" s="81">
        <v>165154</v>
      </c>
      <c r="I17" s="81">
        <v>175199</v>
      </c>
      <c r="J17" s="81">
        <v>179222</v>
      </c>
      <c r="K17" s="81">
        <v>189033</v>
      </c>
      <c r="L17" s="82">
        <v>187314</v>
      </c>
      <c r="M17" s="81">
        <v>180639</v>
      </c>
      <c r="N17" s="81">
        <v>192778</v>
      </c>
      <c r="O17" s="81">
        <v>205488</v>
      </c>
      <c r="P17" s="81">
        <v>209088</v>
      </c>
      <c r="Q17" s="81">
        <v>200775</v>
      </c>
      <c r="R17" s="81">
        <v>195120</v>
      </c>
      <c r="S17" s="81">
        <v>189701</v>
      </c>
      <c r="T17" s="81">
        <v>194625</v>
      </c>
      <c r="U17" s="201">
        <v>209581</v>
      </c>
      <c r="V17" s="201">
        <v>213669</v>
      </c>
      <c r="W17" s="201">
        <v>215209</v>
      </c>
      <c r="X17" s="82">
        <v>214134</v>
      </c>
      <c r="Y17" s="201">
        <v>192738</v>
      </c>
      <c r="Z17" s="201">
        <v>197240</v>
      </c>
      <c r="AA17" s="201">
        <v>185797</v>
      </c>
      <c r="AB17" s="201">
        <v>190698</v>
      </c>
      <c r="AC17" s="201">
        <v>177642</v>
      </c>
      <c r="AD17" s="201">
        <v>174246</v>
      </c>
      <c r="AE17" s="201">
        <v>169310</v>
      </c>
      <c r="AF17" s="201">
        <v>170366</v>
      </c>
      <c r="AG17" s="201">
        <v>173009</v>
      </c>
      <c r="AH17" s="201">
        <v>188701</v>
      </c>
      <c r="AI17" s="201">
        <v>189944</v>
      </c>
      <c r="AJ17" s="82">
        <v>185441</v>
      </c>
      <c r="AK17" s="294">
        <v>184282</v>
      </c>
      <c r="AL17" s="294">
        <v>185339</v>
      </c>
      <c r="AM17" s="294">
        <v>179063</v>
      </c>
      <c r="AN17" s="294">
        <v>171981</v>
      </c>
      <c r="AO17" s="294">
        <v>170664</v>
      </c>
      <c r="AP17" s="294">
        <v>167047</v>
      </c>
      <c r="AQ17" s="64">
        <v>168732</v>
      </c>
      <c r="AR17" s="294">
        <v>166523</v>
      </c>
      <c r="AS17" s="294"/>
      <c r="AT17" s="294"/>
      <c r="AU17" s="294"/>
      <c r="AV17" s="311"/>
      <c r="AW17" s="83">
        <f t="shared" ref="AW17:BF21" si="15">O17-C17</f>
        <v>54721</v>
      </c>
      <c r="AX17" s="84">
        <f t="shared" si="15"/>
        <v>50207</v>
      </c>
      <c r="AY17" s="84">
        <f t="shared" si="15"/>
        <v>45682</v>
      </c>
      <c r="AZ17" s="84">
        <f t="shared" si="15"/>
        <v>44521</v>
      </c>
      <c r="BA17" s="84">
        <f t="shared" si="15"/>
        <v>32734</v>
      </c>
      <c r="BB17" s="84">
        <f t="shared" si="15"/>
        <v>29471</v>
      </c>
      <c r="BC17" s="84">
        <f t="shared" si="15"/>
        <v>34382</v>
      </c>
      <c r="BD17" s="84">
        <f t="shared" si="15"/>
        <v>34447</v>
      </c>
      <c r="BE17" s="84">
        <f t="shared" si="15"/>
        <v>26176</v>
      </c>
      <c r="BF17" s="84">
        <f t="shared" si="15"/>
        <v>26820</v>
      </c>
      <c r="BG17" s="84">
        <f t="shared" ref="BG17:BP21" si="16">Y17-M17</f>
        <v>12099</v>
      </c>
      <c r="BH17" s="84">
        <f t="shared" si="16"/>
        <v>4462</v>
      </c>
      <c r="BI17" s="84">
        <f t="shared" si="16"/>
        <v>-19691</v>
      </c>
      <c r="BJ17" s="84">
        <f t="shared" si="16"/>
        <v>-18390</v>
      </c>
      <c r="BK17" s="84">
        <f t="shared" si="16"/>
        <v>-23133</v>
      </c>
      <c r="BL17" s="244">
        <f t="shared" si="16"/>
        <v>-20874</v>
      </c>
      <c r="BM17" s="244">
        <f t="shared" si="16"/>
        <v>-20391</v>
      </c>
      <c r="BN17" s="244">
        <f t="shared" si="16"/>
        <v>-24259</v>
      </c>
      <c r="BO17" s="244">
        <f t="shared" si="16"/>
        <v>-36572</v>
      </c>
      <c r="BP17" s="270">
        <f t="shared" si="16"/>
        <v>-24968</v>
      </c>
      <c r="BQ17" s="270">
        <f t="shared" ref="BQ17:BZ21" si="17">AI17-W17</f>
        <v>-25265</v>
      </c>
      <c r="BR17" s="270">
        <f t="shared" si="17"/>
        <v>-28693</v>
      </c>
      <c r="BS17" s="270">
        <f t="shared" si="17"/>
        <v>-8456</v>
      </c>
      <c r="BT17" s="270">
        <f t="shared" si="17"/>
        <v>-11901</v>
      </c>
      <c r="BU17" s="270">
        <f t="shared" si="17"/>
        <v>-6734</v>
      </c>
      <c r="BV17" s="270">
        <f t="shared" si="17"/>
        <v>-18717</v>
      </c>
      <c r="BW17" s="270">
        <f t="shared" si="17"/>
        <v>-6978</v>
      </c>
      <c r="BX17" s="270">
        <f t="shared" si="17"/>
        <v>-7199</v>
      </c>
      <c r="BY17" s="270">
        <f t="shared" si="17"/>
        <v>-578</v>
      </c>
      <c r="BZ17" s="270">
        <f t="shared" si="17"/>
        <v>-3843</v>
      </c>
      <c r="CA17" s="352"/>
      <c r="CB17" s="64">
        <f>IF(ISERROR(GETPIVOTDATA("VALUE",'CSS WK pvt'!$I$2,"DT_FILE",CB$8,"CD_CO",CB$6,"TRIM_CAT",TRIM(B17),"TRIM_LINE",A16))=TRUE,0,GETPIVOTDATA("VALUE",'CSS WK pvt'!$I$2,"DT_FILE",CB$8,"CD_CO",CB$6,"TRIM_CAT",TRIM(B17),"TRIM_LINE",A16))</f>
        <v>166523</v>
      </c>
    </row>
    <row r="18" spans="1:80" s="59" customFormat="1" x14ac:dyDescent="0.3">
      <c r="A18" s="147"/>
      <c r="B18" s="60" t="s">
        <v>38</v>
      </c>
      <c r="C18" s="80">
        <v>45173</v>
      </c>
      <c r="D18" s="81">
        <v>46478</v>
      </c>
      <c r="E18" s="81">
        <v>45482</v>
      </c>
      <c r="F18" s="81">
        <v>45455</v>
      </c>
      <c r="G18" s="81">
        <v>46346</v>
      </c>
      <c r="H18" s="81">
        <v>47992</v>
      </c>
      <c r="I18" s="81">
        <v>49877</v>
      </c>
      <c r="J18" s="81">
        <v>50603</v>
      </c>
      <c r="K18" s="81">
        <v>52529</v>
      </c>
      <c r="L18" s="82">
        <v>52966</v>
      </c>
      <c r="M18" s="81">
        <v>52826</v>
      </c>
      <c r="N18" s="81">
        <v>53418</v>
      </c>
      <c r="O18" s="81">
        <v>53395</v>
      </c>
      <c r="P18" s="81">
        <v>57949</v>
      </c>
      <c r="Q18" s="81">
        <v>53112</v>
      </c>
      <c r="R18" s="81">
        <v>51623</v>
      </c>
      <c r="S18" s="81">
        <v>54979</v>
      </c>
      <c r="T18" s="81">
        <v>54009</v>
      </c>
      <c r="U18" s="201">
        <v>54282</v>
      </c>
      <c r="V18" s="201">
        <v>53615</v>
      </c>
      <c r="W18" s="201">
        <v>57624</v>
      </c>
      <c r="X18" s="82">
        <v>60397</v>
      </c>
      <c r="Y18" s="201">
        <v>56486</v>
      </c>
      <c r="Z18" s="201">
        <v>60027</v>
      </c>
      <c r="AA18" s="201">
        <v>59561</v>
      </c>
      <c r="AB18" s="201">
        <v>58315</v>
      </c>
      <c r="AC18" s="201">
        <v>58307</v>
      </c>
      <c r="AD18" s="201">
        <v>58702</v>
      </c>
      <c r="AE18" s="201">
        <v>58473</v>
      </c>
      <c r="AF18" s="201">
        <v>58056</v>
      </c>
      <c r="AG18" s="201">
        <v>55577</v>
      </c>
      <c r="AH18" s="201">
        <v>54222</v>
      </c>
      <c r="AI18" s="201">
        <v>42937</v>
      </c>
      <c r="AJ18" s="82">
        <v>50293</v>
      </c>
      <c r="AK18" s="294">
        <v>47562</v>
      </c>
      <c r="AL18" s="294">
        <v>46817</v>
      </c>
      <c r="AM18" s="294">
        <v>47942</v>
      </c>
      <c r="AN18" s="294">
        <v>52865</v>
      </c>
      <c r="AO18" s="294">
        <v>54008</v>
      </c>
      <c r="AP18" s="294">
        <v>54627</v>
      </c>
      <c r="AQ18" s="64">
        <v>53643</v>
      </c>
      <c r="AR18" s="294">
        <v>53191</v>
      </c>
      <c r="AS18" s="294"/>
      <c r="AT18" s="294"/>
      <c r="AU18" s="294"/>
      <c r="AV18" s="311"/>
      <c r="AW18" s="83">
        <f t="shared" si="15"/>
        <v>8222</v>
      </c>
      <c r="AX18" s="84">
        <f t="shared" si="15"/>
        <v>11471</v>
      </c>
      <c r="AY18" s="84">
        <f t="shared" si="15"/>
        <v>7630</v>
      </c>
      <c r="AZ18" s="84">
        <f t="shared" si="15"/>
        <v>6168</v>
      </c>
      <c r="BA18" s="84">
        <f t="shared" si="15"/>
        <v>8633</v>
      </c>
      <c r="BB18" s="84">
        <f t="shared" si="15"/>
        <v>6017</v>
      </c>
      <c r="BC18" s="84">
        <f t="shared" si="15"/>
        <v>4405</v>
      </c>
      <c r="BD18" s="84">
        <f t="shared" si="15"/>
        <v>3012</v>
      </c>
      <c r="BE18" s="84">
        <f t="shared" si="15"/>
        <v>5095</v>
      </c>
      <c r="BF18" s="84">
        <f t="shared" si="15"/>
        <v>7431</v>
      </c>
      <c r="BG18" s="84">
        <f t="shared" si="16"/>
        <v>3660</v>
      </c>
      <c r="BH18" s="84">
        <f t="shared" si="16"/>
        <v>6609</v>
      </c>
      <c r="BI18" s="84">
        <f t="shared" si="16"/>
        <v>6166</v>
      </c>
      <c r="BJ18" s="84">
        <f t="shared" si="16"/>
        <v>366</v>
      </c>
      <c r="BK18" s="84">
        <f t="shared" si="16"/>
        <v>5195</v>
      </c>
      <c r="BL18" s="244">
        <f t="shared" si="16"/>
        <v>7079</v>
      </c>
      <c r="BM18" s="244">
        <f t="shared" si="16"/>
        <v>3494</v>
      </c>
      <c r="BN18" s="244">
        <f t="shared" si="16"/>
        <v>4047</v>
      </c>
      <c r="BO18" s="244">
        <f t="shared" si="16"/>
        <v>1295</v>
      </c>
      <c r="BP18" s="270">
        <f t="shared" si="16"/>
        <v>607</v>
      </c>
      <c r="BQ18" s="270">
        <f t="shared" si="17"/>
        <v>-14687</v>
      </c>
      <c r="BR18" s="270">
        <f t="shared" si="17"/>
        <v>-10104</v>
      </c>
      <c r="BS18" s="270">
        <f t="shared" si="17"/>
        <v>-8924</v>
      </c>
      <c r="BT18" s="270">
        <f t="shared" si="17"/>
        <v>-13210</v>
      </c>
      <c r="BU18" s="270">
        <f t="shared" si="17"/>
        <v>-11619</v>
      </c>
      <c r="BV18" s="270">
        <f t="shared" si="17"/>
        <v>-5450</v>
      </c>
      <c r="BW18" s="270">
        <f t="shared" si="17"/>
        <v>-4299</v>
      </c>
      <c r="BX18" s="270">
        <f t="shared" si="17"/>
        <v>-4075</v>
      </c>
      <c r="BY18" s="270">
        <f t="shared" si="17"/>
        <v>-4830</v>
      </c>
      <c r="BZ18" s="270">
        <f t="shared" si="17"/>
        <v>-4865</v>
      </c>
      <c r="CA18" s="352"/>
      <c r="CB18" s="64">
        <f>IF(ISERROR(GETPIVOTDATA("VALUE",'CSS WK pvt'!$I$2,"DT_FILE",CB$8,"CD_CO",CB$6,"TRIM_CAT",TRIM(B18),"TRIM_LINE",A16))=TRUE,0,GETPIVOTDATA("VALUE",'CSS WK pvt'!$I$2,"DT_FILE",CB$8,"CD_CO",CB$6,"TRIM_CAT",TRIM(B18),"TRIM_LINE",A16))</f>
        <v>53191</v>
      </c>
    </row>
    <row r="19" spans="1:80" s="59" customFormat="1" x14ac:dyDescent="0.3">
      <c r="A19" s="147"/>
      <c r="B19" s="60" t="s">
        <v>39</v>
      </c>
      <c r="C19" s="80">
        <v>28569</v>
      </c>
      <c r="D19" s="81">
        <v>30527</v>
      </c>
      <c r="E19" s="81">
        <v>25122</v>
      </c>
      <c r="F19" s="81">
        <v>22667</v>
      </c>
      <c r="G19" s="81">
        <v>24273</v>
      </c>
      <c r="H19" s="81">
        <v>24394</v>
      </c>
      <c r="I19" s="81">
        <v>25775</v>
      </c>
      <c r="J19" s="81">
        <v>24959</v>
      </c>
      <c r="K19" s="81">
        <v>28521</v>
      </c>
      <c r="L19" s="82">
        <v>30875</v>
      </c>
      <c r="M19" s="81">
        <v>28922</v>
      </c>
      <c r="N19" s="81">
        <v>26064</v>
      </c>
      <c r="O19" s="81">
        <v>31846</v>
      </c>
      <c r="P19" s="81">
        <v>35912</v>
      </c>
      <c r="Q19" s="81">
        <v>32344</v>
      </c>
      <c r="R19" s="81">
        <v>31085</v>
      </c>
      <c r="S19" s="81">
        <v>30711</v>
      </c>
      <c r="T19" s="81">
        <v>29142</v>
      </c>
      <c r="U19" s="201">
        <v>26882</v>
      </c>
      <c r="V19" s="201">
        <v>27768</v>
      </c>
      <c r="W19" s="201">
        <v>31567</v>
      </c>
      <c r="X19" s="82">
        <v>30785</v>
      </c>
      <c r="Y19" s="201">
        <v>31441</v>
      </c>
      <c r="Z19" s="201">
        <v>32948</v>
      </c>
      <c r="AA19" s="201">
        <v>29021</v>
      </c>
      <c r="AB19" s="201">
        <v>28019</v>
      </c>
      <c r="AC19" s="201">
        <v>28770</v>
      </c>
      <c r="AD19" s="201">
        <v>31104</v>
      </c>
      <c r="AE19" s="201">
        <v>29422</v>
      </c>
      <c r="AF19" s="201">
        <v>25669</v>
      </c>
      <c r="AG19" s="201">
        <v>28930</v>
      </c>
      <c r="AH19" s="201">
        <v>32195</v>
      </c>
      <c r="AI19" s="201">
        <v>33563</v>
      </c>
      <c r="AJ19" s="82">
        <v>33460</v>
      </c>
      <c r="AK19" s="294">
        <v>39092</v>
      </c>
      <c r="AL19" s="294">
        <v>36588</v>
      </c>
      <c r="AM19" s="294">
        <v>34231</v>
      </c>
      <c r="AN19" s="294">
        <v>32384</v>
      </c>
      <c r="AO19" s="294">
        <v>30395</v>
      </c>
      <c r="AP19" s="294">
        <v>32134</v>
      </c>
      <c r="AQ19" s="64">
        <v>32109</v>
      </c>
      <c r="AR19" s="294">
        <v>31998</v>
      </c>
      <c r="AS19" s="294"/>
      <c r="AT19" s="294"/>
      <c r="AU19" s="294"/>
      <c r="AV19" s="311"/>
      <c r="AW19" s="83">
        <f t="shared" si="15"/>
        <v>3277</v>
      </c>
      <c r="AX19" s="84">
        <f t="shared" si="15"/>
        <v>5385</v>
      </c>
      <c r="AY19" s="84">
        <f t="shared" si="15"/>
        <v>7222</v>
      </c>
      <c r="AZ19" s="84">
        <f t="shared" si="15"/>
        <v>8418</v>
      </c>
      <c r="BA19" s="84">
        <f t="shared" si="15"/>
        <v>6438</v>
      </c>
      <c r="BB19" s="84">
        <f t="shared" si="15"/>
        <v>4748</v>
      </c>
      <c r="BC19" s="84">
        <f t="shared" si="15"/>
        <v>1107</v>
      </c>
      <c r="BD19" s="84">
        <f t="shared" si="15"/>
        <v>2809</v>
      </c>
      <c r="BE19" s="84">
        <f t="shared" si="15"/>
        <v>3046</v>
      </c>
      <c r="BF19" s="84">
        <f t="shared" si="15"/>
        <v>-90</v>
      </c>
      <c r="BG19" s="84">
        <f t="shared" si="16"/>
        <v>2519</v>
      </c>
      <c r="BH19" s="84">
        <f t="shared" si="16"/>
        <v>6884</v>
      </c>
      <c r="BI19" s="84">
        <f t="shared" si="16"/>
        <v>-2825</v>
      </c>
      <c r="BJ19" s="84">
        <f t="shared" si="16"/>
        <v>-7893</v>
      </c>
      <c r="BK19" s="84">
        <f t="shared" si="16"/>
        <v>-3574</v>
      </c>
      <c r="BL19" s="244">
        <f t="shared" si="16"/>
        <v>19</v>
      </c>
      <c r="BM19" s="244">
        <f t="shared" si="16"/>
        <v>-1289</v>
      </c>
      <c r="BN19" s="244">
        <f t="shared" si="16"/>
        <v>-3473</v>
      </c>
      <c r="BO19" s="244">
        <f t="shared" si="16"/>
        <v>2048</v>
      </c>
      <c r="BP19" s="270">
        <f t="shared" si="16"/>
        <v>4427</v>
      </c>
      <c r="BQ19" s="270">
        <f t="shared" si="17"/>
        <v>1996</v>
      </c>
      <c r="BR19" s="270">
        <f t="shared" si="17"/>
        <v>2675</v>
      </c>
      <c r="BS19" s="270">
        <f t="shared" si="17"/>
        <v>7651</v>
      </c>
      <c r="BT19" s="270">
        <f t="shared" si="17"/>
        <v>3640</v>
      </c>
      <c r="BU19" s="270">
        <f t="shared" si="17"/>
        <v>5210</v>
      </c>
      <c r="BV19" s="270">
        <f t="shared" si="17"/>
        <v>4365</v>
      </c>
      <c r="BW19" s="270">
        <f t="shared" si="17"/>
        <v>1625</v>
      </c>
      <c r="BX19" s="270">
        <f t="shared" si="17"/>
        <v>1030</v>
      </c>
      <c r="BY19" s="270">
        <f t="shared" si="17"/>
        <v>2687</v>
      </c>
      <c r="BZ19" s="270">
        <f t="shared" si="17"/>
        <v>6329</v>
      </c>
      <c r="CA19" s="352"/>
      <c r="CB19" s="64">
        <f>IF(ISERROR(GETPIVOTDATA("VALUE",'CSS WK pvt'!$I$2,"DT_FILE",CB$8,"CD_CO",CB$6,"TRIM_CAT",TRIM(B19),"TRIM_LINE",A16))=TRUE,0,GETPIVOTDATA("VALUE",'CSS WK pvt'!$I$2,"DT_FILE",CB$8,"CD_CO",CB$6,"TRIM_CAT",TRIM(B19),"TRIM_LINE",A16))</f>
        <v>31998</v>
      </c>
    </row>
    <row r="20" spans="1:80" s="59" customFormat="1" x14ac:dyDescent="0.3">
      <c r="A20" s="147"/>
      <c r="B20" s="60" t="s">
        <v>40</v>
      </c>
      <c r="C20" s="80">
        <v>1672</v>
      </c>
      <c r="D20" s="81">
        <v>1787</v>
      </c>
      <c r="E20" s="81">
        <v>1475</v>
      </c>
      <c r="F20" s="81">
        <v>1319</v>
      </c>
      <c r="G20" s="81">
        <v>1443</v>
      </c>
      <c r="H20" s="81">
        <v>1453</v>
      </c>
      <c r="I20" s="81">
        <v>1408</v>
      </c>
      <c r="J20" s="81">
        <v>1476</v>
      </c>
      <c r="K20" s="81">
        <v>1819</v>
      </c>
      <c r="L20" s="82">
        <v>1924</v>
      </c>
      <c r="M20" s="81">
        <v>1741</v>
      </c>
      <c r="N20" s="81">
        <v>1668</v>
      </c>
      <c r="O20" s="81">
        <v>1949</v>
      </c>
      <c r="P20" s="81">
        <v>2652</v>
      </c>
      <c r="Q20" s="81">
        <v>2371</v>
      </c>
      <c r="R20" s="81">
        <v>2133</v>
      </c>
      <c r="S20" s="81">
        <v>1751</v>
      </c>
      <c r="T20" s="81">
        <v>1780</v>
      </c>
      <c r="U20" s="201">
        <v>1707</v>
      </c>
      <c r="V20" s="201">
        <v>1687</v>
      </c>
      <c r="W20" s="201">
        <v>1919</v>
      </c>
      <c r="X20" s="82">
        <v>1923</v>
      </c>
      <c r="Y20" s="201">
        <v>2046</v>
      </c>
      <c r="Z20" s="201">
        <v>2191</v>
      </c>
      <c r="AA20" s="201">
        <v>1751</v>
      </c>
      <c r="AB20" s="201">
        <v>1588</v>
      </c>
      <c r="AC20" s="201">
        <v>1477</v>
      </c>
      <c r="AD20" s="201">
        <v>1584</v>
      </c>
      <c r="AE20" s="201">
        <v>1662</v>
      </c>
      <c r="AF20" s="201">
        <v>1426</v>
      </c>
      <c r="AG20" s="201">
        <v>1506</v>
      </c>
      <c r="AH20" s="201">
        <v>2093</v>
      </c>
      <c r="AI20" s="201">
        <v>2361</v>
      </c>
      <c r="AJ20" s="82">
        <v>2081</v>
      </c>
      <c r="AK20" s="294">
        <v>2454</v>
      </c>
      <c r="AL20" s="294">
        <v>2335</v>
      </c>
      <c r="AM20" s="294">
        <v>2168</v>
      </c>
      <c r="AN20" s="294">
        <v>1794</v>
      </c>
      <c r="AO20" s="294">
        <v>1694</v>
      </c>
      <c r="AP20" s="294">
        <v>1768</v>
      </c>
      <c r="AQ20" s="64">
        <v>1699</v>
      </c>
      <c r="AR20" s="294">
        <v>1754</v>
      </c>
      <c r="AS20" s="294"/>
      <c r="AT20" s="294"/>
      <c r="AU20" s="294"/>
      <c r="AV20" s="311"/>
      <c r="AW20" s="83">
        <f t="shared" si="15"/>
        <v>277</v>
      </c>
      <c r="AX20" s="84">
        <f t="shared" si="15"/>
        <v>865</v>
      </c>
      <c r="AY20" s="84">
        <f t="shared" si="15"/>
        <v>896</v>
      </c>
      <c r="AZ20" s="84">
        <f t="shared" si="15"/>
        <v>814</v>
      </c>
      <c r="BA20" s="84">
        <f t="shared" si="15"/>
        <v>308</v>
      </c>
      <c r="BB20" s="84">
        <f t="shared" si="15"/>
        <v>327</v>
      </c>
      <c r="BC20" s="84">
        <f t="shared" si="15"/>
        <v>299</v>
      </c>
      <c r="BD20" s="84">
        <f t="shared" si="15"/>
        <v>211</v>
      </c>
      <c r="BE20" s="84">
        <f t="shared" si="15"/>
        <v>100</v>
      </c>
      <c r="BF20" s="84">
        <f t="shared" si="15"/>
        <v>-1</v>
      </c>
      <c r="BG20" s="84">
        <f t="shared" si="16"/>
        <v>305</v>
      </c>
      <c r="BH20" s="84">
        <f t="shared" si="16"/>
        <v>523</v>
      </c>
      <c r="BI20" s="84">
        <f t="shared" si="16"/>
        <v>-198</v>
      </c>
      <c r="BJ20" s="84">
        <f t="shared" si="16"/>
        <v>-1064</v>
      </c>
      <c r="BK20" s="84">
        <f t="shared" si="16"/>
        <v>-894</v>
      </c>
      <c r="BL20" s="244">
        <f t="shared" si="16"/>
        <v>-549</v>
      </c>
      <c r="BM20" s="244">
        <f t="shared" si="16"/>
        <v>-89</v>
      </c>
      <c r="BN20" s="244">
        <f t="shared" si="16"/>
        <v>-354</v>
      </c>
      <c r="BO20" s="244">
        <f t="shared" si="16"/>
        <v>-201</v>
      </c>
      <c r="BP20" s="270">
        <f t="shared" si="16"/>
        <v>406</v>
      </c>
      <c r="BQ20" s="270">
        <f t="shared" si="17"/>
        <v>442</v>
      </c>
      <c r="BR20" s="270">
        <f t="shared" si="17"/>
        <v>158</v>
      </c>
      <c r="BS20" s="270">
        <f t="shared" si="17"/>
        <v>408</v>
      </c>
      <c r="BT20" s="270">
        <f t="shared" si="17"/>
        <v>144</v>
      </c>
      <c r="BU20" s="270">
        <f t="shared" si="17"/>
        <v>417</v>
      </c>
      <c r="BV20" s="270">
        <f t="shared" si="17"/>
        <v>206</v>
      </c>
      <c r="BW20" s="270">
        <f t="shared" si="17"/>
        <v>217</v>
      </c>
      <c r="BX20" s="270">
        <f t="shared" si="17"/>
        <v>184</v>
      </c>
      <c r="BY20" s="270">
        <f t="shared" si="17"/>
        <v>37</v>
      </c>
      <c r="BZ20" s="270">
        <f t="shared" si="17"/>
        <v>328</v>
      </c>
      <c r="CA20" s="352"/>
      <c r="CB20" s="64">
        <f>IF(ISERROR(GETPIVOTDATA("VALUE",'CSS WK pvt'!$I$2,"DT_FILE",CB$8,"CD_CO",CB$6,"TRIM_CAT",TRIM(B20),"TRIM_LINE",A16))=TRUE,0,GETPIVOTDATA("VALUE",'CSS WK pvt'!$I$2,"DT_FILE",CB$8,"CD_CO",CB$6,"TRIM_CAT",TRIM(B20),"TRIM_LINE",A16))</f>
        <v>1754</v>
      </c>
    </row>
    <row r="21" spans="1:80" s="59" customFormat="1" x14ac:dyDescent="0.3">
      <c r="A21" s="147"/>
      <c r="B21" s="60" t="s">
        <v>41</v>
      </c>
      <c r="C21" s="80">
        <v>466</v>
      </c>
      <c r="D21" s="81">
        <v>476</v>
      </c>
      <c r="E21" s="81">
        <v>401</v>
      </c>
      <c r="F21" s="81">
        <v>359</v>
      </c>
      <c r="G21" s="81">
        <v>367</v>
      </c>
      <c r="H21" s="81">
        <v>346</v>
      </c>
      <c r="I21" s="81">
        <v>341</v>
      </c>
      <c r="J21" s="81">
        <v>358</v>
      </c>
      <c r="K21" s="81">
        <v>490</v>
      </c>
      <c r="L21" s="82">
        <v>476</v>
      </c>
      <c r="M21" s="81">
        <v>454</v>
      </c>
      <c r="N21" s="81">
        <v>444</v>
      </c>
      <c r="O21" s="81">
        <v>503</v>
      </c>
      <c r="P21" s="81">
        <v>598</v>
      </c>
      <c r="Q21" s="81">
        <v>609</v>
      </c>
      <c r="R21" s="81">
        <v>576</v>
      </c>
      <c r="S21" s="81">
        <v>456</v>
      </c>
      <c r="T21" s="81">
        <v>468</v>
      </c>
      <c r="U21" s="201">
        <v>452</v>
      </c>
      <c r="V21" s="201">
        <v>476</v>
      </c>
      <c r="W21" s="201">
        <v>539</v>
      </c>
      <c r="X21" s="82">
        <v>519</v>
      </c>
      <c r="Y21" s="201">
        <v>605</v>
      </c>
      <c r="Z21" s="201">
        <v>596</v>
      </c>
      <c r="AA21" s="201">
        <v>473</v>
      </c>
      <c r="AB21" s="201">
        <v>418</v>
      </c>
      <c r="AC21" s="201">
        <v>403</v>
      </c>
      <c r="AD21" s="201">
        <v>448</v>
      </c>
      <c r="AE21" s="201">
        <v>456</v>
      </c>
      <c r="AF21" s="201">
        <v>403</v>
      </c>
      <c r="AG21" s="201">
        <v>383</v>
      </c>
      <c r="AH21" s="201">
        <v>661</v>
      </c>
      <c r="AI21" s="201">
        <v>781</v>
      </c>
      <c r="AJ21" s="82">
        <v>637</v>
      </c>
      <c r="AK21" s="294">
        <v>783</v>
      </c>
      <c r="AL21" s="294">
        <v>739</v>
      </c>
      <c r="AM21" s="294">
        <v>647</v>
      </c>
      <c r="AN21" s="294">
        <v>548</v>
      </c>
      <c r="AO21" s="294">
        <v>505</v>
      </c>
      <c r="AP21" s="294">
        <v>511</v>
      </c>
      <c r="AQ21" s="64">
        <v>486</v>
      </c>
      <c r="AR21" s="294">
        <v>524</v>
      </c>
      <c r="AS21" s="294"/>
      <c r="AT21" s="294"/>
      <c r="AU21" s="294"/>
      <c r="AV21" s="311"/>
      <c r="AW21" s="83">
        <f t="shared" si="15"/>
        <v>37</v>
      </c>
      <c r="AX21" s="84">
        <f t="shared" si="15"/>
        <v>122</v>
      </c>
      <c r="AY21" s="84">
        <f t="shared" si="15"/>
        <v>208</v>
      </c>
      <c r="AZ21" s="84">
        <f t="shared" si="15"/>
        <v>217</v>
      </c>
      <c r="BA21" s="84">
        <f t="shared" si="15"/>
        <v>89</v>
      </c>
      <c r="BB21" s="84">
        <f t="shared" si="15"/>
        <v>122</v>
      </c>
      <c r="BC21" s="84">
        <f t="shared" si="15"/>
        <v>111</v>
      </c>
      <c r="BD21" s="84">
        <f t="shared" si="15"/>
        <v>118</v>
      </c>
      <c r="BE21" s="84">
        <f t="shared" si="15"/>
        <v>49</v>
      </c>
      <c r="BF21" s="84">
        <f t="shared" si="15"/>
        <v>43</v>
      </c>
      <c r="BG21" s="84">
        <f t="shared" si="16"/>
        <v>151</v>
      </c>
      <c r="BH21" s="84">
        <f t="shared" si="16"/>
        <v>152</v>
      </c>
      <c r="BI21" s="84">
        <f t="shared" si="16"/>
        <v>-30</v>
      </c>
      <c r="BJ21" s="84">
        <f t="shared" si="16"/>
        <v>-180</v>
      </c>
      <c r="BK21" s="84">
        <f t="shared" si="16"/>
        <v>-206</v>
      </c>
      <c r="BL21" s="244">
        <f t="shared" si="16"/>
        <v>-128</v>
      </c>
      <c r="BM21" s="244">
        <f t="shared" si="16"/>
        <v>0</v>
      </c>
      <c r="BN21" s="244">
        <f t="shared" si="16"/>
        <v>-65</v>
      </c>
      <c r="BO21" s="244">
        <f t="shared" si="16"/>
        <v>-69</v>
      </c>
      <c r="BP21" s="270">
        <f t="shared" si="16"/>
        <v>185</v>
      </c>
      <c r="BQ21" s="270">
        <f t="shared" si="17"/>
        <v>242</v>
      </c>
      <c r="BR21" s="270">
        <f t="shared" si="17"/>
        <v>118</v>
      </c>
      <c r="BS21" s="270">
        <f t="shared" si="17"/>
        <v>178</v>
      </c>
      <c r="BT21" s="270">
        <f t="shared" si="17"/>
        <v>143</v>
      </c>
      <c r="BU21" s="270">
        <f t="shared" si="17"/>
        <v>174</v>
      </c>
      <c r="BV21" s="270">
        <f t="shared" si="17"/>
        <v>130</v>
      </c>
      <c r="BW21" s="270">
        <f t="shared" si="17"/>
        <v>102</v>
      </c>
      <c r="BX21" s="270">
        <f t="shared" si="17"/>
        <v>63</v>
      </c>
      <c r="BY21" s="270">
        <f t="shared" si="17"/>
        <v>30</v>
      </c>
      <c r="BZ21" s="270">
        <f t="shared" si="17"/>
        <v>121</v>
      </c>
      <c r="CA21" s="352"/>
      <c r="CB21" s="64">
        <f>IF(ISERROR(GETPIVOTDATA("VALUE",'CSS WK pvt'!$I$2,"DT_FILE",CB$8,"CD_CO",CB$6,"TRIM_CAT",TRIM(B21),"TRIM_LINE",A16))=TRUE,0,GETPIVOTDATA("VALUE",'CSS WK pvt'!$I$2,"DT_FILE",CB$8,"CD_CO",CB$6,"TRIM_CAT",TRIM(B21),"TRIM_LINE",A16))</f>
        <v>524</v>
      </c>
    </row>
    <row r="22" spans="1:80" s="73" customFormat="1" x14ac:dyDescent="0.3">
      <c r="A22" s="149"/>
      <c r="B22" s="60" t="s">
        <v>42</v>
      </c>
      <c r="C22" s="137">
        <f t="shared" ref="C22:Q22" si="18">SUM(C17:C21)</f>
        <v>226647</v>
      </c>
      <c r="D22" s="138">
        <f t="shared" si="18"/>
        <v>238149</v>
      </c>
      <c r="E22" s="138">
        <f t="shared" si="18"/>
        <v>227573</v>
      </c>
      <c r="F22" s="138">
        <f t="shared" si="18"/>
        <v>220399</v>
      </c>
      <c r="G22" s="138">
        <f t="shared" si="18"/>
        <v>229396</v>
      </c>
      <c r="H22" s="138">
        <f t="shared" si="18"/>
        <v>239339</v>
      </c>
      <c r="I22" s="138">
        <f t="shared" si="18"/>
        <v>252600</v>
      </c>
      <c r="J22" s="138">
        <f t="shared" si="18"/>
        <v>256618</v>
      </c>
      <c r="K22" s="138">
        <f t="shared" si="18"/>
        <v>272392</v>
      </c>
      <c r="L22" s="139">
        <f t="shared" si="18"/>
        <v>273555</v>
      </c>
      <c r="M22" s="138">
        <f t="shared" si="18"/>
        <v>264582</v>
      </c>
      <c r="N22" s="138">
        <f t="shared" si="18"/>
        <v>274372</v>
      </c>
      <c r="O22" s="138">
        <f t="shared" si="18"/>
        <v>293181</v>
      </c>
      <c r="P22" s="138">
        <f t="shared" si="18"/>
        <v>306199</v>
      </c>
      <c r="Q22" s="138">
        <f t="shared" si="18"/>
        <v>289211</v>
      </c>
      <c r="R22" s="138">
        <v>280537</v>
      </c>
      <c r="S22" s="138">
        <v>277598</v>
      </c>
      <c r="T22" s="138">
        <v>280024</v>
      </c>
      <c r="U22" s="202">
        <v>292904</v>
      </c>
      <c r="V22" s="202">
        <v>297215</v>
      </c>
      <c r="W22" s="202">
        <f>SUM(W17+W18+W19+W20+W21)</f>
        <v>306858</v>
      </c>
      <c r="X22" s="139">
        <f>SUM(X17+X18+X19+X20+X21)</f>
        <v>307758</v>
      </c>
      <c r="Y22" s="202">
        <v>283316</v>
      </c>
      <c r="Z22" s="202">
        <v>293002</v>
      </c>
      <c r="AA22" s="202">
        <v>276603</v>
      </c>
      <c r="AB22" s="202">
        <v>279038</v>
      </c>
      <c r="AC22" s="202">
        <v>266599</v>
      </c>
      <c r="AD22" s="202">
        <v>266084</v>
      </c>
      <c r="AE22" s="202">
        <v>259323</v>
      </c>
      <c r="AF22" s="202">
        <v>255920</v>
      </c>
      <c r="AG22" s="202">
        <v>259405</v>
      </c>
      <c r="AH22" s="202">
        <v>277872</v>
      </c>
      <c r="AI22" s="202">
        <v>269586</v>
      </c>
      <c r="AJ22" s="139">
        <v>271912</v>
      </c>
      <c r="AK22" s="295">
        <v>274173</v>
      </c>
      <c r="AL22" s="295">
        <v>271818</v>
      </c>
      <c r="AM22" s="295">
        <v>264051</v>
      </c>
      <c r="AN22" s="295">
        <v>259572</v>
      </c>
      <c r="AO22" s="295">
        <v>257266</v>
      </c>
      <c r="AP22" s="295">
        <v>256087</v>
      </c>
      <c r="AQ22" s="85">
        <v>256669</v>
      </c>
      <c r="AR22" s="295">
        <v>253990</v>
      </c>
      <c r="AS22" s="295"/>
      <c r="AT22" s="295"/>
      <c r="AU22" s="295"/>
      <c r="AV22" s="312"/>
      <c r="AW22" s="85">
        <f t="shared" ref="AW22:BA22" si="19">SUM(AW17:AW21)</f>
        <v>66534</v>
      </c>
      <c r="AX22" s="140">
        <f t="shared" si="19"/>
        <v>68050</v>
      </c>
      <c r="AY22" s="140">
        <f t="shared" si="19"/>
        <v>61638</v>
      </c>
      <c r="AZ22" s="140">
        <f t="shared" si="19"/>
        <v>60138</v>
      </c>
      <c r="BA22" s="140">
        <f t="shared" si="19"/>
        <v>48202</v>
      </c>
      <c r="BB22" s="140">
        <f t="shared" ref="BB22:BJ22" si="20">SUM(BB17:BB21)</f>
        <v>40685</v>
      </c>
      <c r="BC22" s="140">
        <f t="shared" si="20"/>
        <v>40304</v>
      </c>
      <c r="BD22" s="140">
        <f t="shared" si="20"/>
        <v>40597</v>
      </c>
      <c r="BE22" s="140">
        <f t="shared" si="20"/>
        <v>34466</v>
      </c>
      <c r="BF22" s="140">
        <f t="shared" si="20"/>
        <v>34203</v>
      </c>
      <c r="BG22" s="140">
        <f t="shared" si="20"/>
        <v>18734</v>
      </c>
      <c r="BH22" s="140">
        <f t="shared" si="20"/>
        <v>18630</v>
      </c>
      <c r="BI22" s="140">
        <f t="shared" si="20"/>
        <v>-16578</v>
      </c>
      <c r="BJ22" s="140">
        <f t="shared" si="20"/>
        <v>-27161</v>
      </c>
      <c r="BK22" s="140">
        <f t="shared" ref="BK22:BL22" si="21">SUM(BK17:BK21)</f>
        <v>-22612</v>
      </c>
      <c r="BL22" s="245">
        <f t="shared" si="21"/>
        <v>-14453</v>
      </c>
      <c r="BM22" s="245">
        <f t="shared" ref="BM22:BN22" si="22">SUM(BM17:BM21)</f>
        <v>-18275</v>
      </c>
      <c r="BN22" s="245">
        <f t="shared" si="22"/>
        <v>-24104</v>
      </c>
      <c r="BO22" s="245">
        <f t="shared" ref="BO22:BP22" si="23">SUM(BO17:BO21)</f>
        <v>-33499</v>
      </c>
      <c r="BP22" s="271">
        <f t="shared" si="23"/>
        <v>-19343</v>
      </c>
      <c r="BQ22" s="271">
        <f t="shared" ref="BQ22:BS22" si="24">SUM(BQ17:BQ21)</f>
        <v>-37272</v>
      </c>
      <c r="BR22" s="271">
        <f t="shared" si="24"/>
        <v>-35846</v>
      </c>
      <c r="BS22" s="271">
        <f t="shared" si="24"/>
        <v>-9143</v>
      </c>
      <c r="BT22" s="271">
        <f t="shared" ref="BT22:BU22" si="25">SUM(BT17:BT21)</f>
        <v>-21184</v>
      </c>
      <c r="BU22" s="271">
        <f t="shared" si="25"/>
        <v>-12552</v>
      </c>
      <c r="BV22" s="271">
        <f t="shared" ref="BV22" si="26">SUM(BV17:BV21)</f>
        <v>-19466</v>
      </c>
      <c r="BW22" s="271">
        <f t="shared" ref="BW22" si="27">SUM(BW17:BW21)</f>
        <v>-9333</v>
      </c>
      <c r="BX22" s="271">
        <f t="shared" ref="BX22" si="28">SUM(BX17:BX21)</f>
        <v>-9997</v>
      </c>
      <c r="BY22" s="271">
        <f t="shared" ref="BY22:BZ22" si="29">SUM(BY17:BY21)</f>
        <v>-2654</v>
      </c>
      <c r="BZ22" s="271">
        <f t="shared" si="29"/>
        <v>-1930</v>
      </c>
      <c r="CA22" s="353"/>
      <c r="CB22" s="85">
        <f>SUM(CB17:CB21)</f>
        <v>253990</v>
      </c>
    </row>
    <row r="23" spans="1:80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352"/>
      <c r="CB23" s="90"/>
    </row>
    <row r="24" spans="1:80" s="59" customFormat="1" x14ac:dyDescent="0.3">
      <c r="A24" s="145"/>
      <c r="B24" s="60" t="s">
        <v>37</v>
      </c>
      <c r="C24" s="80">
        <v>68065</v>
      </c>
      <c r="D24" s="81">
        <v>75038</v>
      </c>
      <c r="E24" s="81">
        <v>67855</v>
      </c>
      <c r="F24" s="81">
        <v>63011</v>
      </c>
      <c r="G24" s="81">
        <v>71891</v>
      </c>
      <c r="H24" s="81">
        <v>79076</v>
      </c>
      <c r="I24" s="81">
        <v>86014</v>
      </c>
      <c r="J24" s="81">
        <v>81936</v>
      </c>
      <c r="K24" s="81">
        <v>83919</v>
      </c>
      <c r="L24" s="82">
        <v>83808</v>
      </c>
      <c r="M24" s="81">
        <v>73870</v>
      </c>
      <c r="N24" s="81">
        <v>90706</v>
      </c>
      <c r="O24" s="81">
        <v>89760</v>
      </c>
      <c r="P24" s="81">
        <v>78878</v>
      </c>
      <c r="Q24" s="81">
        <v>68314</v>
      </c>
      <c r="R24" s="81">
        <v>64153</v>
      </c>
      <c r="S24" s="81">
        <v>65757</v>
      </c>
      <c r="T24" s="81">
        <v>71641</v>
      </c>
      <c r="U24" s="201">
        <v>80474</v>
      </c>
      <c r="V24" s="201">
        <v>70183</v>
      </c>
      <c r="W24" s="201">
        <v>68802</v>
      </c>
      <c r="X24" s="82">
        <v>70741</v>
      </c>
      <c r="Y24" s="201">
        <v>58818</v>
      </c>
      <c r="Z24" s="201">
        <v>68249</v>
      </c>
      <c r="AA24" s="201">
        <v>59546</v>
      </c>
      <c r="AB24" s="201">
        <v>62134</v>
      </c>
      <c r="AC24" s="201">
        <v>57626</v>
      </c>
      <c r="AD24" s="201">
        <v>60507</v>
      </c>
      <c r="AE24" s="201">
        <v>64760</v>
      </c>
      <c r="AF24" s="201">
        <v>69532</v>
      </c>
      <c r="AG24" s="201">
        <v>70927</v>
      </c>
      <c r="AH24" s="201">
        <v>79950</v>
      </c>
      <c r="AI24" s="201">
        <v>70907</v>
      </c>
      <c r="AJ24" s="82">
        <v>70376</v>
      </c>
      <c r="AK24" s="294">
        <v>72351</v>
      </c>
      <c r="AL24" s="294">
        <v>75685</v>
      </c>
      <c r="AM24" s="294">
        <v>72330</v>
      </c>
      <c r="AN24" s="294">
        <v>67405</v>
      </c>
      <c r="AO24" s="294">
        <v>66819</v>
      </c>
      <c r="AP24" s="294">
        <v>64185</v>
      </c>
      <c r="AQ24" s="64">
        <v>68434</v>
      </c>
      <c r="AR24" s="294">
        <v>70441</v>
      </c>
      <c r="AS24" s="294"/>
      <c r="AT24" s="294"/>
      <c r="AU24" s="294"/>
      <c r="AV24" s="311"/>
      <c r="AW24" s="83">
        <f t="shared" ref="AW24:BF28" si="30">O24-C24</f>
        <v>21695</v>
      </c>
      <c r="AX24" s="84">
        <f t="shared" si="30"/>
        <v>3840</v>
      </c>
      <c r="AY24" s="84">
        <f t="shared" si="30"/>
        <v>459</v>
      </c>
      <c r="AZ24" s="84">
        <f t="shared" si="30"/>
        <v>1142</v>
      </c>
      <c r="BA24" s="84">
        <f t="shared" si="30"/>
        <v>-6134</v>
      </c>
      <c r="BB24" s="84">
        <f t="shared" si="30"/>
        <v>-7435</v>
      </c>
      <c r="BC24" s="84">
        <f t="shared" si="30"/>
        <v>-5540</v>
      </c>
      <c r="BD24" s="84">
        <f t="shared" si="30"/>
        <v>-11753</v>
      </c>
      <c r="BE24" s="84">
        <f t="shared" si="30"/>
        <v>-15117</v>
      </c>
      <c r="BF24" s="84">
        <f t="shared" si="30"/>
        <v>-13067</v>
      </c>
      <c r="BG24" s="84">
        <f t="shared" ref="BG24:BP28" si="31">Y24-M24</f>
        <v>-15052</v>
      </c>
      <c r="BH24" s="84">
        <f t="shared" si="31"/>
        <v>-22457</v>
      </c>
      <c r="BI24" s="84">
        <f t="shared" si="31"/>
        <v>-30214</v>
      </c>
      <c r="BJ24" s="84">
        <f t="shared" si="31"/>
        <v>-16744</v>
      </c>
      <c r="BK24" s="84">
        <f t="shared" si="31"/>
        <v>-10688</v>
      </c>
      <c r="BL24" s="244">
        <f t="shared" si="31"/>
        <v>-3646</v>
      </c>
      <c r="BM24" s="244">
        <f t="shared" si="31"/>
        <v>-997</v>
      </c>
      <c r="BN24" s="244">
        <f t="shared" si="31"/>
        <v>-2109</v>
      </c>
      <c r="BO24" s="244">
        <f t="shared" si="31"/>
        <v>-9547</v>
      </c>
      <c r="BP24" s="270">
        <f t="shared" si="31"/>
        <v>9767</v>
      </c>
      <c r="BQ24" s="270">
        <f t="shared" ref="BQ24:BZ28" si="32">AI24-W24</f>
        <v>2105</v>
      </c>
      <c r="BR24" s="270">
        <f t="shared" si="32"/>
        <v>-365</v>
      </c>
      <c r="BS24" s="270">
        <f t="shared" si="32"/>
        <v>13533</v>
      </c>
      <c r="BT24" s="270">
        <f t="shared" si="32"/>
        <v>7436</v>
      </c>
      <c r="BU24" s="270">
        <f t="shared" si="32"/>
        <v>12784</v>
      </c>
      <c r="BV24" s="270">
        <f t="shared" si="32"/>
        <v>5271</v>
      </c>
      <c r="BW24" s="270">
        <f t="shared" si="32"/>
        <v>9193</v>
      </c>
      <c r="BX24" s="270">
        <f t="shared" si="32"/>
        <v>3678</v>
      </c>
      <c r="BY24" s="270">
        <f t="shared" si="32"/>
        <v>3674</v>
      </c>
      <c r="BZ24" s="270">
        <f t="shared" si="32"/>
        <v>909</v>
      </c>
      <c r="CA24" s="352"/>
      <c r="CB24" s="64">
        <f>IF(ISERROR(GETPIVOTDATA("VALUE",'CSS WK pvt'!$I$2,"DT_FILE",CB$8,"CD_CO",CB$6,"TRIM_CAT",TRIM(B24),"TRIM_LINE",A23))=TRUE,0,GETPIVOTDATA("VALUE",'CSS WK pvt'!$I$2,"DT_FILE",CB$8,"CD_CO",CB$6,"TRIM_CAT",TRIM(B24),"TRIM_LINE",A23))</f>
        <v>70441</v>
      </c>
    </row>
    <row r="25" spans="1:80" s="59" customFormat="1" x14ac:dyDescent="0.3">
      <c r="A25" s="145"/>
      <c r="B25" s="60" t="s">
        <v>38</v>
      </c>
      <c r="C25" s="80">
        <v>10614</v>
      </c>
      <c r="D25" s="81">
        <v>12079</v>
      </c>
      <c r="E25" s="81">
        <v>11485</v>
      </c>
      <c r="F25" s="81">
        <v>11037</v>
      </c>
      <c r="G25" s="81">
        <v>12395</v>
      </c>
      <c r="H25" s="81">
        <v>13543</v>
      </c>
      <c r="I25" s="81">
        <v>14499</v>
      </c>
      <c r="J25" s="81">
        <v>13404</v>
      </c>
      <c r="K25" s="81">
        <v>12886</v>
      </c>
      <c r="L25" s="82">
        <v>12818</v>
      </c>
      <c r="M25" s="81">
        <v>11337</v>
      </c>
      <c r="N25" s="81">
        <v>12711</v>
      </c>
      <c r="O25" s="81">
        <v>11830</v>
      </c>
      <c r="P25" s="81">
        <v>12108</v>
      </c>
      <c r="Q25" s="81">
        <v>9639</v>
      </c>
      <c r="R25" s="81">
        <v>9582</v>
      </c>
      <c r="S25" s="81">
        <v>10758</v>
      </c>
      <c r="T25" s="81">
        <v>11080</v>
      </c>
      <c r="U25" s="201">
        <v>11680</v>
      </c>
      <c r="V25" s="201">
        <v>9977</v>
      </c>
      <c r="W25" s="201">
        <v>10312</v>
      </c>
      <c r="X25" s="82">
        <v>11028</v>
      </c>
      <c r="Y25" s="201">
        <v>9531</v>
      </c>
      <c r="Z25" s="201">
        <v>11431</v>
      </c>
      <c r="AA25" s="201">
        <v>9944</v>
      </c>
      <c r="AB25" s="201">
        <v>10318</v>
      </c>
      <c r="AC25" s="201">
        <v>9959</v>
      </c>
      <c r="AD25" s="201">
        <v>10316</v>
      </c>
      <c r="AE25" s="201">
        <v>11064</v>
      </c>
      <c r="AF25" s="201">
        <v>11349</v>
      </c>
      <c r="AG25" s="201">
        <v>10248</v>
      </c>
      <c r="AH25" s="201">
        <v>10958</v>
      </c>
      <c r="AI25" s="201">
        <v>6317</v>
      </c>
      <c r="AJ25" s="82">
        <v>8101</v>
      </c>
      <c r="AK25" s="294">
        <v>8442</v>
      </c>
      <c r="AL25" s="294">
        <v>8276</v>
      </c>
      <c r="AM25" s="294">
        <v>9076</v>
      </c>
      <c r="AN25" s="294">
        <v>9875</v>
      </c>
      <c r="AO25" s="294">
        <v>9963</v>
      </c>
      <c r="AP25" s="294">
        <v>10173</v>
      </c>
      <c r="AQ25" s="64">
        <v>10736</v>
      </c>
      <c r="AR25" s="294">
        <v>11715</v>
      </c>
      <c r="AS25" s="294"/>
      <c r="AT25" s="294"/>
      <c r="AU25" s="294"/>
      <c r="AV25" s="311"/>
      <c r="AW25" s="83">
        <f t="shared" si="30"/>
        <v>1216</v>
      </c>
      <c r="AX25" s="84">
        <f t="shared" si="30"/>
        <v>29</v>
      </c>
      <c r="AY25" s="84">
        <f t="shared" si="30"/>
        <v>-1846</v>
      </c>
      <c r="AZ25" s="84">
        <f t="shared" si="30"/>
        <v>-1455</v>
      </c>
      <c r="BA25" s="84">
        <f t="shared" si="30"/>
        <v>-1637</v>
      </c>
      <c r="BB25" s="84">
        <f t="shared" si="30"/>
        <v>-2463</v>
      </c>
      <c r="BC25" s="84">
        <f t="shared" si="30"/>
        <v>-2819</v>
      </c>
      <c r="BD25" s="84">
        <f t="shared" si="30"/>
        <v>-3427</v>
      </c>
      <c r="BE25" s="84">
        <f t="shared" si="30"/>
        <v>-2574</v>
      </c>
      <c r="BF25" s="84">
        <f t="shared" si="30"/>
        <v>-1790</v>
      </c>
      <c r="BG25" s="84">
        <f t="shared" si="31"/>
        <v>-1806</v>
      </c>
      <c r="BH25" s="84">
        <f t="shared" si="31"/>
        <v>-1280</v>
      </c>
      <c r="BI25" s="84">
        <f t="shared" si="31"/>
        <v>-1886</v>
      </c>
      <c r="BJ25" s="84">
        <f t="shared" si="31"/>
        <v>-1790</v>
      </c>
      <c r="BK25" s="84">
        <f t="shared" si="31"/>
        <v>320</v>
      </c>
      <c r="BL25" s="244">
        <f t="shared" si="31"/>
        <v>734</v>
      </c>
      <c r="BM25" s="244">
        <f t="shared" si="31"/>
        <v>306</v>
      </c>
      <c r="BN25" s="244">
        <f t="shared" si="31"/>
        <v>269</v>
      </c>
      <c r="BO25" s="244">
        <f t="shared" si="31"/>
        <v>-1432</v>
      </c>
      <c r="BP25" s="270">
        <f t="shared" si="31"/>
        <v>981</v>
      </c>
      <c r="BQ25" s="270">
        <f t="shared" si="32"/>
        <v>-3995</v>
      </c>
      <c r="BR25" s="270">
        <f t="shared" si="32"/>
        <v>-2927</v>
      </c>
      <c r="BS25" s="270">
        <f t="shared" si="32"/>
        <v>-1089</v>
      </c>
      <c r="BT25" s="270">
        <f t="shared" si="32"/>
        <v>-3155</v>
      </c>
      <c r="BU25" s="270">
        <f t="shared" si="32"/>
        <v>-868</v>
      </c>
      <c r="BV25" s="270">
        <f t="shared" si="32"/>
        <v>-443</v>
      </c>
      <c r="BW25" s="270">
        <f t="shared" si="32"/>
        <v>4</v>
      </c>
      <c r="BX25" s="270">
        <f t="shared" si="32"/>
        <v>-143</v>
      </c>
      <c r="BY25" s="270">
        <f t="shared" si="32"/>
        <v>-328</v>
      </c>
      <c r="BZ25" s="270">
        <f t="shared" si="32"/>
        <v>366</v>
      </c>
      <c r="CA25" s="352"/>
      <c r="CB25" s="64">
        <f>IF(ISERROR(GETPIVOTDATA("VALUE",'CSS WK pvt'!$I$2,"DT_FILE",CB$8,"CD_CO",CB$6,"TRIM_CAT",TRIM(B25),"TRIM_LINE",A23))=TRUE,0,GETPIVOTDATA("VALUE",'CSS WK pvt'!$I$2,"DT_FILE",CB$8,"CD_CO",CB$6,"TRIM_CAT",TRIM(B25),"TRIM_LINE",A23))</f>
        <v>11715</v>
      </c>
    </row>
    <row r="26" spans="1:80" s="59" customFormat="1" x14ac:dyDescent="0.3">
      <c r="A26" s="145"/>
      <c r="B26" s="60" t="s">
        <v>39</v>
      </c>
      <c r="C26" s="80">
        <v>18638</v>
      </c>
      <c r="D26" s="81">
        <v>18892</v>
      </c>
      <c r="E26" s="81">
        <v>13438</v>
      </c>
      <c r="F26" s="81">
        <v>11078</v>
      </c>
      <c r="G26" s="81">
        <v>13511</v>
      </c>
      <c r="H26" s="81">
        <v>12397</v>
      </c>
      <c r="I26" s="81">
        <v>14530</v>
      </c>
      <c r="J26" s="81">
        <v>13418</v>
      </c>
      <c r="K26" s="81">
        <v>16183</v>
      </c>
      <c r="L26" s="82">
        <v>18124</v>
      </c>
      <c r="M26" s="81">
        <v>15899</v>
      </c>
      <c r="N26" s="81">
        <v>14550</v>
      </c>
      <c r="O26" s="81">
        <v>18862</v>
      </c>
      <c r="P26" s="81">
        <v>17472</v>
      </c>
      <c r="Q26" s="81">
        <v>13118</v>
      </c>
      <c r="R26" s="81">
        <v>13020</v>
      </c>
      <c r="S26" s="81">
        <v>13203</v>
      </c>
      <c r="T26" s="81">
        <v>11863</v>
      </c>
      <c r="U26" s="201">
        <v>11494</v>
      </c>
      <c r="V26" s="201">
        <v>13055</v>
      </c>
      <c r="W26" s="201">
        <v>16183</v>
      </c>
      <c r="X26" s="82">
        <v>14898</v>
      </c>
      <c r="Y26" s="201">
        <v>16060</v>
      </c>
      <c r="Z26" s="201">
        <v>18186</v>
      </c>
      <c r="AA26" s="201">
        <v>14545</v>
      </c>
      <c r="AB26" s="201">
        <v>13398</v>
      </c>
      <c r="AC26" s="201">
        <v>14264</v>
      </c>
      <c r="AD26" s="201">
        <v>16255</v>
      </c>
      <c r="AE26" s="201">
        <v>14466</v>
      </c>
      <c r="AF26" s="201">
        <v>11731</v>
      </c>
      <c r="AG26" s="201">
        <v>14987</v>
      </c>
      <c r="AH26" s="201">
        <v>16098</v>
      </c>
      <c r="AI26" s="201">
        <v>16224</v>
      </c>
      <c r="AJ26" s="82">
        <v>16194</v>
      </c>
      <c r="AK26" s="294">
        <v>22503</v>
      </c>
      <c r="AL26" s="294">
        <v>20710</v>
      </c>
      <c r="AM26" s="294">
        <v>16886</v>
      </c>
      <c r="AN26" s="294">
        <v>15166</v>
      </c>
      <c r="AO26" s="294">
        <v>14013</v>
      </c>
      <c r="AP26" s="294">
        <v>15465</v>
      </c>
      <c r="AQ26" s="64">
        <v>15396</v>
      </c>
      <c r="AR26" s="294">
        <v>14593</v>
      </c>
      <c r="AS26" s="294"/>
      <c r="AT26" s="294"/>
      <c r="AU26" s="294"/>
      <c r="AV26" s="311"/>
      <c r="AW26" s="83">
        <f t="shared" si="30"/>
        <v>224</v>
      </c>
      <c r="AX26" s="84">
        <f t="shared" si="30"/>
        <v>-1420</v>
      </c>
      <c r="AY26" s="84">
        <f t="shared" si="30"/>
        <v>-320</v>
      </c>
      <c r="AZ26" s="84">
        <f t="shared" si="30"/>
        <v>1942</v>
      </c>
      <c r="BA26" s="84">
        <f t="shared" si="30"/>
        <v>-308</v>
      </c>
      <c r="BB26" s="84">
        <f t="shared" si="30"/>
        <v>-534</v>
      </c>
      <c r="BC26" s="84">
        <f t="shared" si="30"/>
        <v>-3036</v>
      </c>
      <c r="BD26" s="84">
        <f t="shared" si="30"/>
        <v>-363</v>
      </c>
      <c r="BE26" s="84">
        <f t="shared" si="30"/>
        <v>0</v>
      </c>
      <c r="BF26" s="84">
        <f t="shared" si="30"/>
        <v>-3226</v>
      </c>
      <c r="BG26" s="84">
        <f t="shared" si="31"/>
        <v>161</v>
      </c>
      <c r="BH26" s="84">
        <f t="shared" si="31"/>
        <v>3636</v>
      </c>
      <c r="BI26" s="84">
        <f t="shared" si="31"/>
        <v>-4317</v>
      </c>
      <c r="BJ26" s="84">
        <f t="shared" si="31"/>
        <v>-4074</v>
      </c>
      <c r="BK26" s="84">
        <f t="shared" si="31"/>
        <v>1146</v>
      </c>
      <c r="BL26" s="244">
        <f t="shared" si="31"/>
        <v>3235</v>
      </c>
      <c r="BM26" s="244">
        <f t="shared" si="31"/>
        <v>1263</v>
      </c>
      <c r="BN26" s="244">
        <f t="shared" si="31"/>
        <v>-132</v>
      </c>
      <c r="BO26" s="244">
        <f t="shared" si="31"/>
        <v>3493</v>
      </c>
      <c r="BP26" s="270">
        <f t="shared" si="31"/>
        <v>3043</v>
      </c>
      <c r="BQ26" s="270">
        <f t="shared" si="32"/>
        <v>41</v>
      </c>
      <c r="BR26" s="270">
        <f t="shared" si="32"/>
        <v>1296</v>
      </c>
      <c r="BS26" s="270">
        <f t="shared" si="32"/>
        <v>6443</v>
      </c>
      <c r="BT26" s="270">
        <f t="shared" si="32"/>
        <v>2524</v>
      </c>
      <c r="BU26" s="270">
        <f t="shared" si="32"/>
        <v>2341</v>
      </c>
      <c r="BV26" s="270">
        <f t="shared" si="32"/>
        <v>1768</v>
      </c>
      <c r="BW26" s="270">
        <f t="shared" si="32"/>
        <v>-251</v>
      </c>
      <c r="BX26" s="270">
        <f t="shared" si="32"/>
        <v>-790</v>
      </c>
      <c r="BY26" s="270">
        <f t="shared" si="32"/>
        <v>930</v>
      </c>
      <c r="BZ26" s="270">
        <f t="shared" si="32"/>
        <v>2862</v>
      </c>
      <c r="CA26" s="352"/>
      <c r="CB26" s="64">
        <f>IF(ISERROR(GETPIVOTDATA("VALUE",'CSS WK pvt'!$I$2,"DT_FILE",CB$8,"CD_CO",CB$6,"TRIM_CAT",TRIM(B26),"TRIM_LINE",A23))=TRUE,0,GETPIVOTDATA("VALUE",'CSS WK pvt'!$I$2,"DT_FILE",CB$8,"CD_CO",CB$6,"TRIM_CAT",TRIM(B26),"TRIM_LINE",A23))</f>
        <v>14593</v>
      </c>
    </row>
    <row r="27" spans="1:80" s="59" customFormat="1" x14ac:dyDescent="0.3">
      <c r="A27" s="145"/>
      <c r="B27" s="60" t="s">
        <v>40</v>
      </c>
      <c r="C27" s="80">
        <v>1109</v>
      </c>
      <c r="D27" s="81">
        <v>1145</v>
      </c>
      <c r="E27" s="81">
        <v>892</v>
      </c>
      <c r="F27" s="81">
        <v>746</v>
      </c>
      <c r="G27" s="81">
        <v>922</v>
      </c>
      <c r="H27" s="81">
        <v>829</v>
      </c>
      <c r="I27" s="81">
        <v>841</v>
      </c>
      <c r="J27" s="81">
        <v>890</v>
      </c>
      <c r="K27" s="81">
        <v>1179</v>
      </c>
      <c r="L27" s="82">
        <v>1231</v>
      </c>
      <c r="M27" s="81">
        <v>1041</v>
      </c>
      <c r="N27" s="81">
        <v>1076</v>
      </c>
      <c r="O27" s="81">
        <v>1274</v>
      </c>
      <c r="P27" s="81">
        <v>1586</v>
      </c>
      <c r="Q27" s="81">
        <v>1129</v>
      </c>
      <c r="R27" s="81">
        <v>1012</v>
      </c>
      <c r="S27" s="81">
        <v>808</v>
      </c>
      <c r="T27" s="81">
        <v>837</v>
      </c>
      <c r="U27" s="201">
        <v>889</v>
      </c>
      <c r="V27" s="201">
        <v>877</v>
      </c>
      <c r="W27" s="201">
        <v>1092</v>
      </c>
      <c r="X27" s="82">
        <v>1077</v>
      </c>
      <c r="Y27" s="201">
        <v>1166</v>
      </c>
      <c r="Z27" s="201">
        <v>1319</v>
      </c>
      <c r="AA27" s="201">
        <v>954</v>
      </c>
      <c r="AB27" s="201">
        <v>811</v>
      </c>
      <c r="AC27" s="201">
        <v>808</v>
      </c>
      <c r="AD27" s="201">
        <v>892</v>
      </c>
      <c r="AE27" s="201">
        <v>953</v>
      </c>
      <c r="AF27" s="201">
        <v>775</v>
      </c>
      <c r="AG27" s="201">
        <v>861</v>
      </c>
      <c r="AH27" s="201">
        <v>1341</v>
      </c>
      <c r="AI27" s="201">
        <v>1380</v>
      </c>
      <c r="AJ27" s="82">
        <v>1203</v>
      </c>
      <c r="AK27" s="294">
        <v>1455</v>
      </c>
      <c r="AL27" s="294">
        <v>1442</v>
      </c>
      <c r="AM27" s="294">
        <v>1246</v>
      </c>
      <c r="AN27" s="294">
        <v>965</v>
      </c>
      <c r="AO27" s="294">
        <v>853</v>
      </c>
      <c r="AP27" s="294">
        <v>994</v>
      </c>
      <c r="AQ27" s="64">
        <v>938</v>
      </c>
      <c r="AR27" s="294">
        <v>988</v>
      </c>
      <c r="AS27" s="294"/>
      <c r="AT27" s="294"/>
      <c r="AU27" s="294"/>
      <c r="AV27" s="311"/>
      <c r="AW27" s="83">
        <f t="shared" si="30"/>
        <v>165</v>
      </c>
      <c r="AX27" s="84">
        <f t="shared" si="30"/>
        <v>441</v>
      </c>
      <c r="AY27" s="84">
        <f t="shared" si="30"/>
        <v>237</v>
      </c>
      <c r="AZ27" s="84">
        <f t="shared" si="30"/>
        <v>266</v>
      </c>
      <c r="BA27" s="84">
        <f t="shared" si="30"/>
        <v>-114</v>
      </c>
      <c r="BB27" s="84">
        <f t="shared" si="30"/>
        <v>8</v>
      </c>
      <c r="BC27" s="84">
        <f t="shared" si="30"/>
        <v>48</v>
      </c>
      <c r="BD27" s="84">
        <f t="shared" si="30"/>
        <v>-13</v>
      </c>
      <c r="BE27" s="84">
        <f t="shared" si="30"/>
        <v>-87</v>
      </c>
      <c r="BF27" s="84">
        <f t="shared" si="30"/>
        <v>-154</v>
      </c>
      <c r="BG27" s="84">
        <f t="shared" si="31"/>
        <v>125</v>
      </c>
      <c r="BH27" s="84">
        <f t="shared" si="31"/>
        <v>243</v>
      </c>
      <c r="BI27" s="84">
        <f t="shared" si="31"/>
        <v>-320</v>
      </c>
      <c r="BJ27" s="84">
        <f t="shared" si="31"/>
        <v>-775</v>
      </c>
      <c r="BK27" s="84">
        <f t="shared" si="31"/>
        <v>-321</v>
      </c>
      <c r="BL27" s="244">
        <f t="shared" si="31"/>
        <v>-120</v>
      </c>
      <c r="BM27" s="244">
        <f t="shared" si="31"/>
        <v>145</v>
      </c>
      <c r="BN27" s="244">
        <f t="shared" si="31"/>
        <v>-62</v>
      </c>
      <c r="BO27" s="244">
        <f t="shared" si="31"/>
        <v>-28</v>
      </c>
      <c r="BP27" s="270">
        <f t="shared" si="31"/>
        <v>464</v>
      </c>
      <c r="BQ27" s="270">
        <f t="shared" si="32"/>
        <v>288</v>
      </c>
      <c r="BR27" s="270">
        <f t="shared" si="32"/>
        <v>126</v>
      </c>
      <c r="BS27" s="270">
        <f t="shared" si="32"/>
        <v>289</v>
      </c>
      <c r="BT27" s="270">
        <f t="shared" si="32"/>
        <v>123</v>
      </c>
      <c r="BU27" s="270">
        <f t="shared" si="32"/>
        <v>292</v>
      </c>
      <c r="BV27" s="270">
        <f t="shared" si="32"/>
        <v>154</v>
      </c>
      <c r="BW27" s="270">
        <f t="shared" si="32"/>
        <v>45</v>
      </c>
      <c r="BX27" s="270">
        <f t="shared" si="32"/>
        <v>102</v>
      </c>
      <c r="BY27" s="270">
        <f t="shared" si="32"/>
        <v>-15</v>
      </c>
      <c r="BZ27" s="270">
        <f t="shared" si="32"/>
        <v>213</v>
      </c>
      <c r="CA27" s="352"/>
      <c r="CB27" s="64">
        <f>IF(ISERROR(GETPIVOTDATA("VALUE",'CSS WK pvt'!$I$2,"DT_FILE",CB$8,"CD_CO",CB$6,"TRIM_CAT",TRIM(B27),"TRIM_LINE",A23))=TRUE,0,GETPIVOTDATA("VALUE",'CSS WK pvt'!$I$2,"DT_FILE",CB$8,"CD_CO",CB$6,"TRIM_CAT",TRIM(B27),"TRIM_LINE",A23))</f>
        <v>988</v>
      </c>
    </row>
    <row r="28" spans="1:80" s="59" customFormat="1" x14ac:dyDescent="0.3">
      <c r="A28" s="145"/>
      <c r="B28" s="60" t="s">
        <v>41</v>
      </c>
      <c r="C28" s="80">
        <v>314</v>
      </c>
      <c r="D28" s="81">
        <v>303</v>
      </c>
      <c r="E28" s="81">
        <v>250</v>
      </c>
      <c r="F28" s="81">
        <v>216</v>
      </c>
      <c r="G28" s="81">
        <v>224</v>
      </c>
      <c r="H28" s="81">
        <v>187</v>
      </c>
      <c r="I28" s="81">
        <v>180</v>
      </c>
      <c r="J28" s="81">
        <v>216</v>
      </c>
      <c r="K28" s="81">
        <v>311</v>
      </c>
      <c r="L28" s="82">
        <v>282</v>
      </c>
      <c r="M28" s="81">
        <v>250</v>
      </c>
      <c r="N28" s="81">
        <v>281</v>
      </c>
      <c r="O28" s="81">
        <v>320</v>
      </c>
      <c r="P28" s="81">
        <v>328</v>
      </c>
      <c r="Q28" s="81">
        <v>304</v>
      </c>
      <c r="R28" s="81">
        <v>268</v>
      </c>
      <c r="S28" s="81">
        <v>212</v>
      </c>
      <c r="T28" s="81">
        <v>232</v>
      </c>
      <c r="U28" s="201">
        <v>247</v>
      </c>
      <c r="V28" s="201">
        <v>271</v>
      </c>
      <c r="W28" s="201">
        <v>339</v>
      </c>
      <c r="X28" s="82">
        <v>290</v>
      </c>
      <c r="Y28" s="201">
        <v>378</v>
      </c>
      <c r="Z28" s="201">
        <v>358</v>
      </c>
      <c r="AA28" s="201">
        <v>266</v>
      </c>
      <c r="AB28" s="201">
        <v>220</v>
      </c>
      <c r="AC28" s="201">
        <v>213</v>
      </c>
      <c r="AD28" s="201">
        <v>251</v>
      </c>
      <c r="AE28" s="201">
        <v>269</v>
      </c>
      <c r="AF28" s="201">
        <v>221</v>
      </c>
      <c r="AG28" s="201">
        <v>211</v>
      </c>
      <c r="AH28" s="201">
        <v>450</v>
      </c>
      <c r="AI28" s="201">
        <v>463</v>
      </c>
      <c r="AJ28" s="82">
        <v>335</v>
      </c>
      <c r="AK28" s="294">
        <v>424</v>
      </c>
      <c r="AL28" s="294">
        <v>444</v>
      </c>
      <c r="AM28" s="294">
        <v>349</v>
      </c>
      <c r="AN28" s="294">
        <v>289</v>
      </c>
      <c r="AO28" s="294">
        <v>261</v>
      </c>
      <c r="AP28" s="294">
        <v>277</v>
      </c>
      <c r="AQ28" s="64">
        <v>258</v>
      </c>
      <c r="AR28" s="294">
        <v>290</v>
      </c>
      <c r="AS28" s="294"/>
      <c r="AT28" s="294"/>
      <c r="AU28" s="294"/>
      <c r="AV28" s="311"/>
      <c r="AW28" s="83">
        <f t="shared" si="30"/>
        <v>6</v>
      </c>
      <c r="AX28" s="84">
        <f t="shared" si="30"/>
        <v>25</v>
      </c>
      <c r="AY28" s="84">
        <f t="shared" si="30"/>
        <v>54</v>
      </c>
      <c r="AZ28" s="84">
        <f t="shared" si="30"/>
        <v>52</v>
      </c>
      <c r="BA28" s="84">
        <f t="shared" si="30"/>
        <v>-12</v>
      </c>
      <c r="BB28" s="84">
        <f t="shared" si="30"/>
        <v>45</v>
      </c>
      <c r="BC28" s="84">
        <f t="shared" si="30"/>
        <v>67</v>
      </c>
      <c r="BD28" s="84">
        <f t="shared" si="30"/>
        <v>55</v>
      </c>
      <c r="BE28" s="84">
        <f t="shared" si="30"/>
        <v>28</v>
      </c>
      <c r="BF28" s="84">
        <f t="shared" si="30"/>
        <v>8</v>
      </c>
      <c r="BG28" s="84">
        <f t="shared" si="31"/>
        <v>128</v>
      </c>
      <c r="BH28" s="84">
        <f t="shared" si="31"/>
        <v>77</v>
      </c>
      <c r="BI28" s="84">
        <f t="shared" si="31"/>
        <v>-54</v>
      </c>
      <c r="BJ28" s="84">
        <f t="shared" si="31"/>
        <v>-108</v>
      </c>
      <c r="BK28" s="84">
        <f t="shared" si="31"/>
        <v>-91</v>
      </c>
      <c r="BL28" s="244">
        <f t="shared" si="31"/>
        <v>-17</v>
      </c>
      <c r="BM28" s="244">
        <f t="shared" si="31"/>
        <v>57</v>
      </c>
      <c r="BN28" s="244">
        <f t="shared" si="31"/>
        <v>-11</v>
      </c>
      <c r="BO28" s="244">
        <f t="shared" si="31"/>
        <v>-36</v>
      </c>
      <c r="BP28" s="270">
        <f t="shared" si="31"/>
        <v>179</v>
      </c>
      <c r="BQ28" s="270">
        <f t="shared" si="32"/>
        <v>124</v>
      </c>
      <c r="BR28" s="270">
        <f t="shared" si="32"/>
        <v>45</v>
      </c>
      <c r="BS28" s="270">
        <f t="shared" si="32"/>
        <v>46</v>
      </c>
      <c r="BT28" s="270">
        <f t="shared" si="32"/>
        <v>86</v>
      </c>
      <c r="BU28" s="270">
        <f t="shared" si="32"/>
        <v>83</v>
      </c>
      <c r="BV28" s="270">
        <f t="shared" si="32"/>
        <v>69</v>
      </c>
      <c r="BW28" s="270">
        <f t="shared" si="32"/>
        <v>48</v>
      </c>
      <c r="BX28" s="270">
        <f t="shared" si="32"/>
        <v>26</v>
      </c>
      <c r="BY28" s="270">
        <f t="shared" si="32"/>
        <v>-11</v>
      </c>
      <c r="BZ28" s="270">
        <f t="shared" si="32"/>
        <v>69</v>
      </c>
      <c r="CA28" s="352"/>
      <c r="CB28" s="64">
        <f>IF(ISERROR(GETPIVOTDATA("VALUE",'CSS WK pvt'!$I$2,"DT_FILE",CB$8,"CD_CO",CB$6,"TRIM_CAT",TRIM(B28),"TRIM_LINE",A23))=TRUE,0,GETPIVOTDATA("VALUE",'CSS WK pvt'!$I$2,"DT_FILE",CB$8,"CD_CO",CB$6,"TRIM_CAT",TRIM(B28),"TRIM_LINE",A23))</f>
        <v>290</v>
      </c>
    </row>
    <row r="29" spans="1:80" s="73" customFormat="1" x14ac:dyDescent="0.3">
      <c r="A29" s="149"/>
      <c r="B29" s="60" t="s">
        <v>42</v>
      </c>
      <c r="C29" s="137">
        <f t="shared" ref="C29:Q29" si="33">SUM(C24:C28)</f>
        <v>98740</v>
      </c>
      <c r="D29" s="138">
        <f t="shared" si="33"/>
        <v>107457</v>
      </c>
      <c r="E29" s="138">
        <f t="shared" si="33"/>
        <v>93920</v>
      </c>
      <c r="F29" s="138">
        <f t="shared" si="33"/>
        <v>86088</v>
      </c>
      <c r="G29" s="138">
        <f t="shared" si="33"/>
        <v>98943</v>
      </c>
      <c r="H29" s="138">
        <f t="shared" si="33"/>
        <v>106032</v>
      </c>
      <c r="I29" s="138">
        <f t="shared" si="33"/>
        <v>116064</v>
      </c>
      <c r="J29" s="138">
        <f t="shared" si="33"/>
        <v>109864</v>
      </c>
      <c r="K29" s="138">
        <f t="shared" si="33"/>
        <v>114478</v>
      </c>
      <c r="L29" s="139">
        <f t="shared" si="33"/>
        <v>116263</v>
      </c>
      <c r="M29" s="138">
        <f t="shared" si="33"/>
        <v>102397</v>
      </c>
      <c r="N29" s="138">
        <f t="shared" si="33"/>
        <v>119324</v>
      </c>
      <c r="O29" s="138">
        <f t="shared" si="33"/>
        <v>122046</v>
      </c>
      <c r="P29" s="138">
        <f t="shared" si="33"/>
        <v>110372</v>
      </c>
      <c r="Q29" s="138">
        <f t="shared" si="33"/>
        <v>92504</v>
      </c>
      <c r="R29" s="138">
        <v>88035</v>
      </c>
      <c r="S29" s="138">
        <v>90738</v>
      </c>
      <c r="T29" s="138">
        <v>95653</v>
      </c>
      <c r="U29" s="202">
        <v>104784</v>
      </c>
      <c r="V29" s="202">
        <v>94363</v>
      </c>
      <c r="W29" s="202">
        <f>SUM(W24+W25+W26+W27+W28)</f>
        <v>96728</v>
      </c>
      <c r="X29" s="139">
        <f>SUM(X24+X25+X26+X27+X28)</f>
        <v>98034</v>
      </c>
      <c r="Y29" s="202">
        <v>85953</v>
      </c>
      <c r="Z29" s="202">
        <v>99543</v>
      </c>
      <c r="AA29" s="202">
        <v>85255</v>
      </c>
      <c r="AB29" s="202">
        <v>86881</v>
      </c>
      <c r="AC29" s="202">
        <v>82870</v>
      </c>
      <c r="AD29" s="202">
        <v>88221</v>
      </c>
      <c r="AE29" s="202">
        <v>91512</v>
      </c>
      <c r="AF29" s="202">
        <v>93608</v>
      </c>
      <c r="AG29" s="202">
        <v>97234</v>
      </c>
      <c r="AH29" s="202">
        <v>108797</v>
      </c>
      <c r="AI29" s="202">
        <v>95291</v>
      </c>
      <c r="AJ29" s="139">
        <v>96209</v>
      </c>
      <c r="AK29" s="295">
        <v>105175</v>
      </c>
      <c r="AL29" s="295">
        <v>106557</v>
      </c>
      <c r="AM29" s="295">
        <v>99887</v>
      </c>
      <c r="AN29" s="295">
        <v>93700</v>
      </c>
      <c r="AO29" s="295">
        <v>91909</v>
      </c>
      <c r="AP29" s="295">
        <v>91094</v>
      </c>
      <c r="AQ29" s="85">
        <v>95762</v>
      </c>
      <c r="AR29" s="295">
        <v>98027</v>
      </c>
      <c r="AS29" s="295"/>
      <c r="AT29" s="295"/>
      <c r="AU29" s="295"/>
      <c r="AV29" s="312"/>
      <c r="AW29" s="85">
        <f t="shared" ref="AW29:BA29" si="34">SUM(AW24:AW28)</f>
        <v>23306</v>
      </c>
      <c r="AX29" s="140">
        <f t="shared" si="34"/>
        <v>2915</v>
      </c>
      <c r="AY29" s="140">
        <f t="shared" si="34"/>
        <v>-1416</v>
      </c>
      <c r="AZ29" s="140">
        <f t="shared" si="34"/>
        <v>1947</v>
      </c>
      <c r="BA29" s="140">
        <f t="shared" si="34"/>
        <v>-8205</v>
      </c>
      <c r="BB29" s="140">
        <f t="shared" ref="BB29:BJ29" si="35">SUM(BB24:BB28)</f>
        <v>-10379</v>
      </c>
      <c r="BC29" s="140">
        <f t="shared" si="35"/>
        <v>-11280</v>
      </c>
      <c r="BD29" s="140">
        <f t="shared" si="35"/>
        <v>-15501</v>
      </c>
      <c r="BE29" s="140">
        <f t="shared" si="35"/>
        <v>-17750</v>
      </c>
      <c r="BF29" s="140">
        <f t="shared" si="35"/>
        <v>-18229</v>
      </c>
      <c r="BG29" s="140">
        <f t="shared" si="35"/>
        <v>-16444</v>
      </c>
      <c r="BH29" s="140">
        <f t="shared" si="35"/>
        <v>-19781</v>
      </c>
      <c r="BI29" s="140">
        <f t="shared" si="35"/>
        <v>-36791</v>
      </c>
      <c r="BJ29" s="140">
        <f t="shared" si="35"/>
        <v>-23491</v>
      </c>
      <c r="BK29" s="140">
        <f t="shared" ref="BK29:BL29" si="36">SUM(BK24:BK28)</f>
        <v>-9634</v>
      </c>
      <c r="BL29" s="245">
        <f t="shared" si="36"/>
        <v>186</v>
      </c>
      <c r="BM29" s="245">
        <f t="shared" ref="BM29:BN29" si="37">SUM(BM24:BM28)</f>
        <v>774</v>
      </c>
      <c r="BN29" s="245">
        <f t="shared" si="37"/>
        <v>-2045</v>
      </c>
      <c r="BO29" s="245">
        <f t="shared" ref="BO29:BP29" si="38">SUM(BO24:BO28)</f>
        <v>-7550</v>
      </c>
      <c r="BP29" s="271">
        <f t="shared" si="38"/>
        <v>14434</v>
      </c>
      <c r="BQ29" s="271">
        <f t="shared" ref="BQ29:BS29" si="39">SUM(BQ24:BQ28)</f>
        <v>-1437</v>
      </c>
      <c r="BR29" s="271">
        <f t="shared" si="39"/>
        <v>-1825</v>
      </c>
      <c r="BS29" s="271">
        <f t="shared" si="39"/>
        <v>19222</v>
      </c>
      <c r="BT29" s="271">
        <f t="shared" ref="BT29:BU29" si="40">SUM(BT24:BT28)</f>
        <v>7014</v>
      </c>
      <c r="BU29" s="271">
        <f t="shared" si="40"/>
        <v>14632</v>
      </c>
      <c r="BV29" s="271">
        <f t="shared" ref="BV29" si="41">SUM(BV24:BV28)</f>
        <v>6819</v>
      </c>
      <c r="BW29" s="271">
        <f t="shared" ref="BW29" si="42">SUM(BW24:BW28)</f>
        <v>9039</v>
      </c>
      <c r="BX29" s="271">
        <f t="shared" ref="BX29" si="43">SUM(BX24:BX28)</f>
        <v>2873</v>
      </c>
      <c r="BY29" s="271">
        <f t="shared" ref="BY29:BZ29" si="44">SUM(BY24:BY28)</f>
        <v>4250</v>
      </c>
      <c r="BZ29" s="271">
        <f t="shared" si="44"/>
        <v>4419</v>
      </c>
      <c r="CA29" s="353"/>
      <c r="CB29" s="85">
        <f>SUM(CB24:CB28)</f>
        <v>98027</v>
      </c>
    </row>
    <row r="30" spans="1:80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352"/>
      <c r="CB30" s="90"/>
    </row>
    <row r="31" spans="1:80" s="59" customFormat="1" x14ac:dyDescent="0.3">
      <c r="A31" s="147"/>
      <c r="B31" s="60" t="s">
        <v>37</v>
      </c>
      <c r="C31" s="80">
        <v>26299</v>
      </c>
      <c r="D31" s="81">
        <v>27624</v>
      </c>
      <c r="E31" s="81">
        <v>30010</v>
      </c>
      <c r="F31" s="81">
        <v>27891</v>
      </c>
      <c r="G31" s="81">
        <v>24752</v>
      </c>
      <c r="H31" s="81">
        <v>26854</v>
      </c>
      <c r="I31" s="81">
        <v>29835</v>
      </c>
      <c r="J31" s="81">
        <v>35870</v>
      </c>
      <c r="K31" s="81">
        <v>35917</v>
      </c>
      <c r="L31" s="82">
        <v>30421</v>
      </c>
      <c r="M31" s="81">
        <v>31434</v>
      </c>
      <c r="N31" s="81">
        <v>28679</v>
      </c>
      <c r="O31" s="81">
        <v>38739</v>
      </c>
      <c r="P31" s="81">
        <v>43660</v>
      </c>
      <c r="Q31" s="81">
        <v>34553</v>
      </c>
      <c r="R31" s="81">
        <v>30348</v>
      </c>
      <c r="S31" s="81">
        <v>25686</v>
      </c>
      <c r="T31" s="81">
        <v>25721</v>
      </c>
      <c r="U31" s="201">
        <v>31108</v>
      </c>
      <c r="V31" s="201">
        <v>38846</v>
      </c>
      <c r="W31" s="201">
        <v>34266</v>
      </c>
      <c r="X31" s="82">
        <v>27508</v>
      </c>
      <c r="Y31" s="201">
        <v>22449</v>
      </c>
      <c r="Z31" s="201">
        <v>22875</v>
      </c>
      <c r="AA31" s="201">
        <v>26564</v>
      </c>
      <c r="AB31" s="201">
        <v>26104</v>
      </c>
      <c r="AC31" s="201">
        <v>22513</v>
      </c>
      <c r="AD31" s="201">
        <v>21667</v>
      </c>
      <c r="AE31" s="201">
        <v>18822</v>
      </c>
      <c r="AF31" s="201">
        <v>20388</v>
      </c>
      <c r="AG31" s="201">
        <v>24626</v>
      </c>
      <c r="AH31" s="201">
        <v>28247</v>
      </c>
      <c r="AI31" s="201">
        <v>33743</v>
      </c>
      <c r="AJ31" s="82">
        <v>27758</v>
      </c>
      <c r="AK31" s="294">
        <v>23138</v>
      </c>
      <c r="AL31" s="294">
        <v>24423</v>
      </c>
      <c r="AM31" s="294">
        <v>24901</v>
      </c>
      <c r="AN31" s="294">
        <v>26842</v>
      </c>
      <c r="AO31" s="294">
        <v>25963</v>
      </c>
      <c r="AP31" s="294">
        <v>26277</v>
      </c>
      <c r="AQ31" s="64">
        <v>22417</v>
      </c>
      <c r="AR31" s="294">
        <v>22933</v>
      </c>
      <c r="AS31" s="294"/>
      <c r="AT31" s="294"/>
      <c r="AU31" s="294"/>
      <c r="AV31" s="311"/>
      <c r="AW31" s="83">
        <f t="shared" ref="AW31:BF35" si="45">O31-C31</f>
        <v>12440</v>
      </c>
      <c r="AX31" s="84">
        <f t="shared" si="45"/>
        <v>16036</v>
      </c>
      <c r="AY31" s="84">
        <f t="shared" si="45"/>
        <v>4543</v>
      </c>
      <c r="AZ31" s="84">
        <f t="shared" si="45"/>
        <v>2457</v>
      </c>
      <c r="BA31" s="84">
        <f t="shared" si="45"/>
        <v>934</v>
      </c>
      <c r="BB31" s="84">
        <f t="shared" si="45"/>
        <v>-1133</v>
      </c>
      <c r="BC31" s="84">
        <f t="shared" si="45"/>
        <v>1273</v>
      </c>
      <c r="BD31" s="84">
        <f t="shared" si="45"/>
        <v>2976</v>
      </c>
      <c r="BE31" s="84">
        <f t="shared" si="45"/>
        <v>-1651</v>
      </c>
      <c r="BF31" s="84">
        <f t="shared" si="45"/>
        <v>-2913</v>
      </c>
      <c r="BG31" s="84">
        <f t="shared" ref="BG31:BP35" si="46">Y31-M31</f>
        <v>-8985</v>
      </c>
      <c r="BH31" s="84">
        <f t="shared" si="46"/>
        <v>-5804</v>
      </c>
      <c r="BI31" s="84">
        <f t="shared" si="46"/>
        <v>-12175</v>
      </c>
      <c r="BJ31" s="84">
        <f t="shared" si="46"/>
        <v>-17556</v>
      </c>
      <c r="BK31" s="84">
        <f t="shared" si="46"/>
        <v>-12040</v>
      </c>
      <c r="BL31" s="244">
        <f t="shared" si="46"/>
        <v>-8681</v>
      </c>
      <c r="BM31" s="244">
        <f t="shared" si="46"/>
        <v>-6864</v>
      </c>
      <c r="BN31" s="244">
        <f t="shared" si="46"/>
        <v>-5333</v>
      </c>
      <c r="BO31" s="244">
        <f t="shared" si="46"/>
        <v>-6482</v>
      </c>
      <c r="BP31" s="270">
        <f t="shared" si="46"/>
        <v>-10599</v>
      </c>
      <c r="BQ31" s="270">
        <f t="shared" ref="BQ31:BZ35" si="47">AI31-W31</f>
        <v>-523</v>
      </c>
      <c r="BR31" s="270">
        <f t="shared" si="47"/>
        <v>250</v>
      </c>
      <c r="BS31" s="270">
        <f t="shared" si="47"/>
        <v>689</v>
      </c>
      <c r="BT31" s="270">
        <f t="shared" si="47"/>
        <v>1548</v>
      </c>
      <c r="BU31" s="270">
        <f t="shared" si="47"/>
        <v>-1663</v>
      </c>
      <c r="BV31" s="270">
        <f t="shared" si="47"/>
        <v>738</v>
      </c>
      <c r="BW31" s="270">
        <f t="shared" si="47"/>
        <v>3450</v>
      </c>
      <c r="BX31" s="270">
        <f t="shared" si="47"/>
        <v>4610</v>
      </c>
      <c r="BY31" s="270">
        <f t="shared" si="47"/>
        <v>3595</v>
      </c>
      <c r="BZ31" s="270">
        <f t="shared" si="47"/>
        <v>2545</v>
      </c>
      <c r="CA31" s="352"/>
      <c r="CB31" s="64">
        <f>IF(ISERROR(GETPIVOTDATA("VALUE",'CSS WK pvt'!$I$2,"DT_FILE",CB$8,"CD_CO",CB$6,"TRIM_CAT",TRIM(B31),"TRIM_LINE",A30))=TRUE,0,GETPIVOTDATA("VALUE",'CSS WK pvt'!$I$2,"DT_FILE",CB$8,"CD_CO",CB$6,"TRIM_CAT",TRIM(B31),"TRIM_LINE",A30))</f>
        <v>22933</v>
      </c>
    </row>
    <row r="32" spans="1:80" s="59" customFormat="1" x14ac:dyDescent="0.3">
      <c r="A32" s="147"/>
      <c r="B32" s="60" t="s">
        <v>38</v>
      </c>
      <c r="C32" s="80">
        <v>6377</v>
      </c>
      <c r="D32" s="81">
        <v>6215</v>
      </c>
      <c r="E32" s="81">
        <v>6435</v>
      </c>
      <c r="F32" s="81">
        <v>6384</v>
      </c>
      <c r="G32" s="81">
        <v>5711</v>
      </c>
      <c r="H32" s="81">
        <v>6215</v>
      </c>
      <c r="I32" s="81">
        <v>6942</v>
      </c>
      <c r="J32" s="81">
        <v>7988</v>
      </c>
      <c r="K32" s="81">
        <v>8029</v>
      </c>
      <c r="L32" s="82">
        <v>6929</v>
      </c>
      <c r="M32" s="81">
        <v>6836</v>
      </c>
      <c r="N32" s="81">
        <v>6482</v>
      </c>
      <c r="O32" s="81">
        <v>6892</v>
      </c>
      <c r="P32" s="81">
        <v>7462</v>
      </c>
      <c r="Q32" s="81">
        <v>5960</v>
      </c>
      <c r="R32" s="81">
        <v>5117</v>
      </c>
      <c r="S32" s="81">
        <v>5367</v>
      </c>
      <c r="T32" s="81">
        <v>5103</v>
      </c>
      <c r="U32" s="201">
        <v>5814</v>
      </c>
      <c r="V32" s="201">
        <v>7033</v>
      </c>
      <c r="W32" s="201">
        <v>6368</v>
      </c>
      <c r="X32" s="82">
        <v>5591</v>
      </c>
      <c r="Y32" s="201">
        <v>4588</v>
      </c>
      <c r="Z32" s="201">
        <v>4902</v>
      </c>
      <c r="AA32" s="201">
        <v>5797</v>
      </c>
      <c r="AB32" s="201">
        <v>5229</v>
      </c>
      <c r="AC32" s="201">
        <v>4942</v>
      </c>
      <c r="AD32" s="201">
        <v>4899</v>
      </c>
      <c r="AE32" s="201">
        <v>4478</v>
      </c>
      <c r="AF32" s="201">
        <v>4662</v>
      </c>
      <c r="AG32" s="201">
        <v>5312</v>
      </c>
      <c r="AH32" s="201">
        <v>5311</v>
      </c>
      <c r="AI32" s="201">
        <v>4483</v>
      </c>
      <c r="AJ32" s="82">
        <v>4585</v>
      </c>
      <c r="AK32" s="294">
        <v>4034</v>
      </c>
      <c r="AL32" s="294">
        <v>4820</v>
      </c>
      <c r="AM32" s="294">
        <v>4660</v>
      </c>
      <c r="AN32" s="294">
        <v>5910</v>
      </c>
      <c r="AO32" s="294">
        <v>5863</v>
      </c>
      <c r="AP32" s="294">
        <v>5788</v>
      </c>
      <c r="AQ32" s="64">
        <v>5222</v>
      </c>
      <c r="AR32" s="294">
        <v>5188</v>
      </c>
      <c r="AS32" s="294"/>
      <c r="AT32" s="294"/>
      <c r="AU32" s="294"/>
      <c r="AV32" s="311"/>
      <c r="AW32" s="83">
        <f t="shared" si="45"/>
        <v>515</v>
      </c>
      <c r="AX32" s="84">
        <f t="shared" si="45"/>
        <v>1247</v>
      </c>
      <c r="AY32" s="84">
        <f t="shared" si="45"/>
        <v>-475</v>
      </c>
      <c r="AZ32" s="84">
        <f t="shared" si="45"/>
        <v>-1267</v>
      </c>
      <c r="BA32" s="84">
        <f t="shared" si="45"/>
        <v>-344</v>
      </c>
      <c r="BB32" s="84">
        <f t="shared" si="45"/>
        <v>-1112</v>
      </c>
      <c r="BC32" s="84">
        <f t="shared" si="45"/>
        <v>-1128</v>
      </c>
      <c r="BD32" s="84">
        <f t="shared" si="45"/>
        <v>-955</v>
      </c>
      <c r="BE32" s="84">
        <f t="shared" si="45"/>
        <v>-1661</v>
      </c>
      <c r="BF32" s="84">
        <f t="shared" si="45"/>
        <v>-1338</v>
      </c>
      <c r="BG32" s="84">
        <f t="shared" si="46"/>
        <v>-2248</v>
      </c>
      <c r="BH32" s="84">
        <f t="shared" si="46"/>
        <v>-1580</v>
      </c>
      <c r="BI32" s="84">
        <f t="shared" si="46"/>
        <v>-1095</v>
      </c>
      <c r="BJ32" s="84">
        <f t="shared" si="46"/>
        <v>-2233</v>
      </c>
      <c r="BK32" s="84">
        <f t="shared" si="46"/>
        <v>-1018</v>
      </c>
      <c r="BL32" s="244">
        <f t="shared" si="46"/>
        <v>-218</v>
      </c>
      <c r="BM32" s="244">
        <f t="shared" si="46"/>
        <v>-889</v>
      </c>
      <c r="BN32" s="244">
        <f t="shared" si="46"/>
        <v>-441</v>
      </c>
      <c r="BO32" s="244">
        <f t="shared" si="46"/>
        <v>-502</v>
      </c>
      <c r="BP32" s="270">
        <f t="shared" si="46"/>
        <v>-1722</v>
      </c>
      <c r="BQ32" s="270">
        <f t="shared" si="47"/>
        <v>-1885</v>
      </c>
      <c r="BR32" s="270">
        <f t="shared" si="47"/>
        <v>-1006</v>
      </c>
      <c r="BS32" s="270">
        <f t="shared" si="47"/>
        <v>-554</v>
      </c>
      <c r="BT32" s="270">
        <f t="shared" si="47"/>
        <v>-82</v>
      </c>
      <c r="BU32" s="270">
        <f t="shared" si="47"/>
        <v>-1137</v>
      </c>
      <c r="BV32" s="270">
        <f t="shared" si="47"/>
        <v>681</v>
      </c>
      <c r="BW32" s="270">
        <f t="shared" si="47"/>
        <v>921</v>
      </c>
      <c r="BX32" s="270">
        <f t="shared" si="47"/>
        <v>889</v>
      </c>
      <c r="BY32" s="270">
        <f t="shared" si="47"/>
        <v>744</v>
      </c>
      <c r="BZ32" s="270">
        <f t="shared" si="47"/>
        <v>526</v>
      </c>
      <c r="CA32" s="352"/>
      <c r="CB32" s="64">
        <f>IF(ISERROR(GETPIVOTDATA("VALUE",'CSS WK pvt'!$I$2,"DT_FILE",CB$8,"CD_CO",CB$6,"TRIM_CAT",TRIM(B32),"TRIM_LINE",A30))=TRUE,0,GETPIVOTDATA("VALUE",'CSS WK pvt'!$I$2,"DT_FILE",CB$8,"CD_CO",CB$6,"TRIM_CAT",TRIM(B32),"TRIM_LINE",A30))</f>
        <v>5188</v>
      </c>
    </row>
    <row r="33" spans="1:80" s="59" customFormat="1" x14ac:dyDescent="0.3">
      <c r="A33" s="147"/>
      <c r="B33" s="60" t="s">
        <v>39</v>
      </c>
      <c r="C33" s="80">
        <v>4299</v>
      </c>
      <c r="D33" s="81">
        <v>5887</v>
      </c>
      <c r="E33" s="81">
        <v>5210</v>
      </c>
      <c r="F33" s="81">
        <v>4939</v>
      </c>
      <c r="G33" s="81">
        <v>3940</v>
      </c>
      <c r="H33" s="81">
        <v>5373</v>
      </c>
      <c r="I33" s="81">
        <v>4586</v>
      </c>
      <c r="J33" s="81">
        <v>4890</v>
      </c>
      <c r="K33" s="81">
        <v>5398</v>
      </c>
      <c r="L33" s="82">
        <v>5652</v>
      </c>
      <c r="M33" s="81">
        <v>5619</v>
      </c>
      <c r="N33" s="81">
        <v>4620</v>
      </c>
      <c r="O33" s="81">
        <v>5539</v>
      </c>
      <c r="P33" s="81">
        <v>8540</v>
      </c>
      <c r="Q33" s="81">
        <v>6492</v>
      </c>
      <c r="R33" s="81">
        <v>4892</v>
      </c>
      <c r="S33" s="81">
        <v>4576</v>
      </c>
      <c r="T33" s="81">
        <v>5238</v>
      </c>
      <c r="U33" s="201">
        <v>3980</v>
      </c>
      <c r="V33" s="201">
        <v>4630</v>
      </c>
      <c r="W33" s="201">
        <v>5071</v>
      </c>
      <c r="X33" s="82">
        <v>5149</v>
      </c>
      <c r="Y33" s="201">
        <v>4636</v>
      </c>
      <c r="Z33" s="201">
        <v>4379</v>
      </c>
      <c r="AA33" s="201">
        <v>4709</v>
      </c>
      <c r="AB33" s="201">
        <v>4500</v>
      </c>
      <c r="AC33" s="201">
        <v>4667</v>
      </c>
      <c r="AD33" s="201">
        <v>4934</v>
      </c>
      <c r="AE33" s="201">
        <v>4768</v>
      </c>
      <c r="AF33" s="201">
        <v>3751</v>
      </c>
      <c r="AG33" s="201">
        <v>4494</v>
      </c>
      <c r="AH33" s="201">
        <v>6492</v>
      </c>
      <c r="AI33" s="201">
        <v>7489</v>
      </c>
      <c r="AJ33" s="82">
        <v>6602</v>
      </c>
      <c r="AK33" s="294">
        <v>5888</v>
      </c>
      <c r="AL33" s="294">
        <v>5625</v>
      </c>
      <c r="AM33" s="294">
        <v>7446</v>
      </c>
      <c r="AN33" s="294">
        <v>6928</v>
      </c>
      <c r="AO33" s="294">
        <v>6013</v>
      </c>
      <c r="AP33" s="294">
        <v>6282</v>
      </c>
      <c r="AQ33" s="64">
        <v>6046</v>
      </c>
      <c r="AR33" s="294">
        <v>6306</v>
      </c>
      <c r="AS33" s="294"/>
      <c r="AT33" s="294"/>
      <c r="AU33" s="294"/>
      <c r="AV33" s="311"/>
      <c r="AW33" s="83">
        <f t="shared" si="45"/>
        <v>1240</v>
      </c>
      <c r="AX33" s="84">
        <f t="shared" si="45"/>
        <v>2653</v>
      </c>
      <c r="AY33" s="84">
        <f t="shared" si="45"/>
        <v>1282</v>
      </c>
      <c r="AZ33" s="84">
        <f t="shared" si="45"/>
        <v>-47</v>
      </c>
      <c r="BA33" s="84">
        <f t="shared" si="45"/>
        <v>636</v>
      </c>
      <c r="BB33" s="84">
        <f t="shared" si="45"/>
        <v>-135</v>
      </c>
      <c r="BC33" s="84">
        <f t="shared" si="45"/>
        <v>-606</v>
      </c>
      <c r="BD33" s="84">
        <f t="shared" si="45"/>
        <v>-260</v>
      </c>
      <c r="BE33" s="84">
        <f t="shared" si="45"/>
        <v>-327</v>
      </c>
      <c r="BF33" s="84">
        <f t="shared" si="45"/>
        <v>-503</v>
      </c>
      <c r="BG33" s="84">
        <f t="shared" si="46"/>
        <v>-983</v>
      </c>
      <c r="BH33" s="84">
        <f t="shared" si="46"/>
        <v>-241</v>
      </c>
      <c r="BI33" s="84">
        <f t="shared" si="46"/>
        <v>-830</v>
      </c>
      <c r="BJ33" s="84">
        <f t="shared" si="46"/>
        <v>-4040</v>
      </c>
      <c r="BK33" s="84">
        <f t="shared" si="46"/>
        <v>-1825</v>
      </c>
      <c r="BL33" s="244">
        <f t="shared" si="46"/>
        <v>42</v>
      </c>
      <c r="BM33" s="244">
        <f t="shared" si="46"/>
        <v>192</v>
      </c>
      <c r="BN33" s="244">
        <f t="shared" si="46"/>
        <v>-1487</v>
      </c>
      <c r="BO33" s="244">
        <f t="shared" si="46"/>
        <v>514</v>
      </c>
      <c r="BP33" s="270">
        <f t="shared" si="46"/>
        <v>1862</v>
      </c>
      <c r="BQ33" s="270">
        <f t="shared" si="47"/>
        <v>2418</v>
      </c>
      <c r="BR33" s="270">
        <f t="shared" si="47"/>
        <v>1453</v>
      </c>
      <c r="BS33" s="270">
        <f t="shared" si="47"/>
        <v>1252</v>
      </c>
      <c r="BT33" s="270">
        <f t="shared" si="47"/>
        <v>1246</v>
      </c>
      <c r="BU33" s="270">
        <f t="shared" si="47"/>
        <v>2737</v>
      </c>
      <c r="BV33" s="270">
        <f t="shared" si="47"/>
        <v>2428</v>
      </c>
      <c r="BW33" s="270">
        <f t="shared" si="47"/>
        <v>1346</v>
      </c>
      <c r="BX33" s="270">
        <f t="shared" si="47"/>
        <v>1348</v>
      </c>
      <c r="BY33" s="270">
        <f t="shared" si="47"/>
        <v>1278</v>
      </c>
      <c r="BZ33" s="270">
        <f t="shared" si="47"/>
        <v>2555</v>
      </c>
      <c r="CA33" s="352"/>
      <c r="CB33" s="64">
        <f>IF(ISERROR(GETPIVOTDATA("VALUE",'CSS WK pvt'!$I$2,"DT_FILE",CB$8,"CD_CO",CB$6,"TRIM_CAT",TRIM(B33),"TRIM_LINE",A30))=TRUE,0,GETPIVOTDATA("VALUE",'CSS WK pvt'!$I$2,"DT_FILE",CB$8,"CD_CO",CB$6,"TRIM_CAT",TRIM(B33),"TRIM_LINE",A30))</f>
        <v>6306</v>
      </c>
    </row>
    <row r="34" spans="1:80" s="59" customFormat="1" x14ac:dyDescent="0.3">
      <c r="A34" s="147"/>
      <c r="B34" s="60" t="s">
        <v>40</v>
      </c>
      <c r="C34" s="80">
        <v>259</v>
      </c>
      <c r="D34" s="81">
        <v>339</v>
      </c>
      <c r="E34" s="81">
        <v>277</v>
      </c>
      <c r="F34" s="81">
        <v>258</v>
      </c>
      <c r="G34" s="81">
        <v>216</v>
      </c>
      <c r="H34" s="81">
        <v>317</v>
      </c>
      <c r="I34" s="81">
        <v>247</v>
      </c>
      <c r="J34" s="81">
        <v>276</v>
      </c>
      <c r="K34" s="81">
        <v>312</v>
      </c>
      <c r="L34" s="82">
        <v>358</v>
      </c>
      <c r="M34" s="81">
        <v>366</v>
      </c>
      <c r="N34" s="81">
        <v>236</v>
      </c>
      <c r="O34" s="81">
        <v>305</v>
      </c>
      <c r="P34" s="81">
        <v>581</v>
      </c>
      <c r="Q34" s="81">
        <v>552</v>
      </c>
      <c r="R34" s="81">
        <v>385</v>
      </c>
      <c r="S34" s="81">
        <v>271</v>
      </c>
      <c r="T34" s="81">
        <v>269</v>
      </c>
      <c r="U34" s="201">
        <v>246</v>
      </c>
      <c r="V34" s="201">
        <v>273</v>
      </c>
      <c r="W34" s="201">
        <v>294</v>
      </c>
      <c r="X34" s="82">
        <v>289</v>
      </c>
      <c r="Y34" s="201">
        <v>316</v>
      </c>
      <c r="Z34" s="201">
        <v>310</v>
      </c>
      <c r="AA34" s="201">
        <v>312</v>
      </c>
      <c r="AB34" s="201">
        <v>278</v>
      </c>
      <c r="AC34" s="201">
        <v>230</v>
      </c>
      <c r="AD34" s="201">
        <v>259</v>
      </c>
      <c r="AE34" s="201">
        <v>279</v>
      </c>
      <c r="AF34" s="201">
        <v>229</v>
      </c>
      <c r="AG34" s="201">
        <v>263</v>
      </c>
      <c r="AH34" s="201">
        <v>322</v>
      </c>
      <c r="AI34" s="201">
        <v>516</v>
      </c>
      <c r="AJ34" s="82">
        <v>402</v>
      </c>
      <c r="AK34" s="294">
        <v>436</v>
      </c>
      <c r="AL34" s="294">
        <v>381</v>
      </c>
      <c r="AM34" s="294">
        <v>470</v>
      </c>
      <c r="AN34" s="294">
        <v>367</v>
      </c>
      <c r="AO34" s="294">
        <v>349</v>
      </c>
      <c r="AP34" s="294">
        <v>299</v>
      </c>
      <c r="AQ34" s="64">
        <v>308</v>
      </c>
      <c r="AR34" s="294">
        <v>295</v>
      </c>
      <c r="AS34" s="294"/>
      <c r="AT34" s="294"/>
      <c r="AU34" s="294"/>
      <c r="AV34" s="311"/>
      <c r="AW34" s="83">
        <f t="shared" si="45"/>
        <v>46</v>
      </c>
      <c r="AX34" s="84">
        <f t="shared" si="45"/>
        <v>242</v>
      </c>
      <c r="AY34" s="84">
        <f t="shared" si="45"/>
        <v>275</v>
      </c>
      <c r="AZ34" s="84">
        <f t="shared" si="45"/>
        <v>127</v>
      </c>
      <c r="BA34" s="84">
        <f t="shared" si="45"/>
        <v>55</v>
      </c>
      <c r="BB34" s="84">
        <f t="shared" si="45"/>
        <v>-48</v>
      </c>
      <c r="BC34" s="84">
        <f t="shared" si="45"/>
        <v>-1</v>
      </c>
      <c r="BD34" s="84">
        <f t="shared" si="45"/>
        <v>-3</v>
      </c>
      <c r="BE34" s="84">
        <f t="shared" si="45"/>
        <v>-18</v>
      </c>
      <c r="BF34" s="84">
        <f t="shared" si="45"/>
        <v>-69</v>
      </c>
      <c r="BG34" s="84">
        <f t="shared" si="46"/>
        <v>-50</v>
      </c>
      <c r="BH34" s="84">
        <f t="shared" si="46"/>
        <v>74</v>
      </c>
      <c r="BI34" s="84">
        <f t="shared" si="46"/>
        <v>7</v>
      </c>
      <c r="BJ34" s="84">
        <f t="shared" si="46"/>
        <v>-303</v>
      </c>
      <c r="BK34" s="84">
        <f t="shared" si="46"/>
        <v>-322</v>
      </c>
      <c r="BL34" s="244">
        <f t="shared" si="46"/>
        <v>-126</v>
      </c>
      <c r="BM34" s="244">
        <f t="shared" si="46"/>
        <v>8</v>
      </c>
      <c r="BN34" s="244">
        <f t="shared" si="46"/>
        <v>-40</v>
      </c>
      <c r="BO34" s="244">
        <f t="shared" si="46"/>
        <v>17</v>
      </c>
      <c r="BP34" s="270">
        <f t="shared" si="46"/>
        <v>49</v>
      </c>
      <c r="BQ34" s="270">
        <f t="shared" si="47"/>
        <v>222</v>
      </c>
      <c r="BR34" s="270">
        <f t="shared" si="47"/>
        <v>113</v>
      </c>
      <c r="BS34" s="270">
        <f t="shared" si="47"/>
        <v>120</v>
      </c>
      <c r="BT34" s="270">
        <f t="shared" si="47"/>
        <v>71</v>
      </c>
      <c r="BU34" s="270">
        <f t="shared" si="47"/>
        <v>158</v>
      </c>
      <c r="BV34" s="270">
        <f t="shared" si="47"/>
        <v>89</v>
      </c>
      <c r="BW34" s="270">
        <f t="shared" si="47"/>
        <v>119</v>
      </c>
      <c r="BX34" s="270">
        <f t="shared" si="47"/>
        <v>40</v>
      </c>
      <c r="BY34" s="270">
        <f t="shared" si="47"/>
        <v>29</v>
      </c>
      <c r="BZ34" s="270">
        <f t="shared" si="47"/>
        <v>66</v>
      </c>
      <c r="CA34" s="352"/>
      <c r="CB34" s="64">
        <f>IF(ISERROR(GETPIVOTDATA("VALUE",'CSS WK pvt'!$I$2,"DT_FILE",CB$8,"CD_CO",CB$6,"TRIM_CAT",TRIM(B34),"TRIM_LINE",A30))=TRUE,0,GETPIVOTDATA("VALUE",'CSS WK pvt'!$I$2,"DT_FILE",CB$8,"CD_CO",CB$6,"TRIM_CAT",TRIM(B34),"TRIM_LINE",A30))</f>
        <v>295</v>
      </c>
    </row>
    <row r="35" spans="1:80" s="59" customFormat="1" x14ac:dyDescent="0.3">
      <c r="A35" s="147"/>
      <c r="B35" s="60" t="s">
        <v>41</v>
      </c>
      <c r="C35" s="80">
        <v>69</v>
      </c>
      <c r="D35" s="81">
        <v>90</v>
      </c>
      <c r="E35" s="81">
        <v>67</v>
      </c>
      <c r="F35" s="81">
        <v>72</v>
      </c>
      <c r="G35" s="81">
        <v>68</v>
      </c>
      <c r="H35" s="81">
        <v>79</v>
      </c>
      <c r="I35" s="81">
        <v>75</v>
      </c>
      <c r="J35" s="81">
        <v>61</v>
      </c>
      <c r="K35" s="81">
        <v>95</v>
      </c>
      <c r="L35" s="82">
        <v>101</v>
      </c>
      <c r="M35" s="81">
        <v>93</v>
      </c>
      <c r="N35" s="81">
        <v>70</v>
      </c>
      <c r="O35" s="81">
        <v>84</v>
      </c>
      <c r="P35" s="81">
        <v>144</v>
      </c>
      <c r="Q35" s="81">
        <v>133</v>
      </c>
      <c r="R35" s="81">
        <v>123</v>
      </c>
      <c r="S35" s="81">
        <v>79</v>
      </c>
      <c r="T35" s="81">
        <v>78</v>
      </c>
      <c r="U35" s="201">
        <v>76</v>
      </c>
      <c r="V35" s="201">
        <v>80</v>
      </c>
      <c r="W35" s="201">
        <v>83</v>
      </c>
      <c r="X35" s="82">
        <v>107</v>
      </c>
      <c r="Y35" s="201">
        <v>92</v>
      </c>
      <c r="Z35" s="201">
        <v>110</v>
      </c>
      <c r="AA35" s="201">
        <v>91</v>
      </c>
      <c r="AB35" s="201">
        <v>79</v>
      </c>
      <c r="AC35" s="201">
        <v>71</v>
      </c>
      <c r="AD35" s="201">
        <v>76</v>
      </c>
      <c r="AE35" s="201">
        <v>66</v>
      </c>
      <c r="AF35" s="201">
        <v>66</v>
      </c>
      <c r="AG35" s="201">
        <v>65</v>
      </c>
      <c r="AH35" s="201">
        <v>96</v>
      </c>
      <c r="AI35" s="201">
        <v>184</v>
      </c>
      <c r="AJ35" s="82">
        <v>152</v>
      </c>
      <c r="AK35" s="294">
        <v>147</v>
      </c>
      <c r="AL35" s="294">
        <v>136</v>
      </c>
      <c r="AM35" s="294">
        <v>139</v>
      </c>
      <c r="AN35" s="294">
        <v>122</v>
      </c>
      <c r="AO35" s="294">
        <v>94</v>
      </c>
      <c r="AP35" s="294">
        <v>89</v>
      </c>
      <c r="AQ35" s="64">
        <v>77</v>
      </c>
      <c r="AR35" s="294">
        <v>100</v>
      </c>
      <c r="AS35" s="294"/>
      <c r="AT35" s="294"/>
      <c r="AU35" s="294"/>
      <c r="AV35" s="311"/>
      <c r="AW35" s="83">
        <f t="shared" si="45"/>
        <v>15</v>
      </c>
      <c r="AX35" s="84">
        <f t="shared" si="45"/>
        <v>54</v>
      </c>
      <c r="AY35" s="84">
        <f t="shared" si="45"/>
        <v>66</v>
      </c>
      <c r="AZ35" s="84">
        <f t="shared" si="45"/>
        <v>51</v>
      </c>
      <c r="BA35" s="84">
        <f t="shared" si="45"/>
        <v>11</v>
      </c>
      <c r="BB35" s="84">
        <f t="shared" si="45"/>
        <v>-1</v>
      </c>
      <c r="BC35" s="84">
        <f t="shared" si="45"/>
        <v>1</v>
      </c>
      <c r="BD35" s="84">
        <f t="shared" si="45"/>
        <v>19</v>
      </c>
      <c r="BE35" s="84">
        <f t="shared" si="45"/>
        <v>-12</v>
      </c>
      <c r="BF35" s="84">
        <f t="shared" si="45"/>
        <v>6</v>
      </c>
      <c r="BG35" s="84">
        <f t="shared" si="46"/>
        <v>-1</v>
      </c>
      <c r="BH35" s="84">
        <f t="shared" si="46"/>
        <v>40</v>
      </c>
      <c r="BI35" s="84">
        <f t="shared" si="46"/>
        <v>7</v>
      </c>
      <c r="BJ35" s="84">
        <f t="shared" si="46"/>
        <v>-65</v>
      </c>
      <c r="BK35" s="84">
        <f t="shared" si="46"/>
        <v>-62</v>
      </c>
      <c r="BL35" s="244">
        <f t="shared" si="46"/>
        <v>-47</v>
      </c>
      <c r="BM35" s="244">
        <f t="shared" si="46"/>
        <v>-13</v>
      </c>
      <c r="BN35" s="244">
        <f t="shared" si="46"/>
        <v>-12</v>
      </c>
      <c r="BO35" s="244">
        <f t="shared" si="46"/>
        <v>-11</v>
      </c>
      <c r="BP35" s="270">
        <f t="shared" si="46"/>
        <v>16</v>
      </c>
      <c r="BQ35" s="270">
        <f t="shared" si="47"/>
        <v>101</v>
      </c>
      <c r="BR35" s="270">
        <f t="shared" si="47"/>
        <v>45</v>
      </c>
      <c r="BS35" s="270">
        <f t="shared" si="47"/>
        <v>55</v>
      </c>
      <c r="BT35" s="270">
        <f t="shared" si="47"/>
        <v>26</v>
      </c>
      <c r="BU35" s="270">
        <f t="shared" si="47"/>
        <v>48</v>
      </c>
      <c r="BV35" s="270">
        <f t="shared" si="47"/>
        <v>43</v>
      </c>
      <c r="BW35" s="270">
        <f t="shared" si="47"/>
        <v>23</v>
      </c>
      <c r="BX35" s="270">
        <f t="shared" si="47"/>
        <v>13</v>
      </c>
      <c r="BY35" s="270">
        <f t="shared" si="47"/>
        <v>11</v>
      </c>
      <c r="BZ35" s="270">
        <f t="shared" si="47"/>
        <v>34</v>
      </c>
      <c r="CA35" s="352"/>
      <c r="CB35" s="64">
        <f>IF(ISERROR(GETPIVOTDATA("VALUE",'CSS WK pvt'!$I$2,"DT_FILE",CB$8,"CD_CO",CB$6,"TRIM_CAT",TRIM(B35),"TRIM_LINE",A30))=TRUE,0,GETPIVOTDATA("VALUE",'CSS WK pvt'!$I$2,"DT_FILE",CB$8,"CD_CO",CB$6,"TRIM_CAT",TRIM(B35),"TRIM_LINE",A30))</f>
        <v>100</v>
      </c>
    </row>
    <row r="36" spans="1:80" s="73" customFormat="1" x14ac:dyDescent="0.3">
      <c r="A36" s="148"/>
      <c r="B36" s="60" t="s">
        <v>42</v>
      </c>
      <c r="C36" s="137">
        <f t="shared" ref="C36:Q36" si="48">SUM(C31:C35)</f>
        <v>37303</v>
      </c>
      <c r="D36" s="138">
        <f t="shared" si="48"/>
        <v>40155</v>
      </c>
      <c r="E36" s="138">
        <f t="shared" si="48"/>
        <v>41999</v>
      </c>
      <c r="F36" s="138">
        <f t="shared" si="48"/>
        <v>39544</v>
      </c>
      <c r="G36" s="138">
        <f t="shared" si="48"/>
        <v>34687</v>
      </c>
      <c r="H36" s="138">
        <f t="shared" si="48"/>
        <v>38838</v>
      </c>
      <c r="I36" s="138">
        <f t="shared" si="48"/>
        <v>41685</v>
      </c>
      <c r="J36" s="138">
        <f t="shared" si="48"/>
        <v>49085</v>
      </c>
      <c r="K36" s="138">
        <f t="shared" si="48"/>
        <v>49751</v>
      </c>
      <c r="L36" s="139">
        <f t="shared" si="48"/>
        <v>43461</v>
      </c>
      <c r="M36" s="138">
        <f t="shared" si="48"/>
        <v>44348</v>
      </c>
      <c r="N36" s="138">
        <f t="shared" si="48"/>
        <v>40087</v>
      </c>
      <c r="O36" s="138">
        <f t="shared" si="48"/>
        <v>51559</v>
      </c>
      <c r="P36" s="138">
        <f t="shared" si="48"/>
        <v>60387</v>
      </c>
      <c r="Q36" s="138">
        <f t="shared" si="48"/>
        <v>47690</v>
      </c>
      <c r="R36" s="138">
        <v>40865</v>
      </c>
      <c r="S36" s="138">
        <v>35979</v>
      </c>
      <c r="T36" s="138">
        <v>36409</v>
      </c>
      <c r="U36" s="202">
        <v>41224</v>
      </c>
      <c r="V36" s="202">
        <v>50862</v>
      </c>
      <c r="W36" s="202">
        <f>SUM(W31+W32+W33+W34+W35)</f>
        <v>46082</v>
      </c>
      <c r="X36" s="139">
        <f>SUM(X31+X32+X33+X34+X35)</f>
        <v>38644</v>
      </c>
      <c r="Y36" s="202">
        <v>32081</v>
      </c>
      <c r="Z36" s="202">
        <v>32576</v>
      </c>
      <c r="AA36" s="202">
        <v>37473</v>
      </c>
      <c r="AB36" s="202">
        <v>36190</v>
      </c>
      <c r="AC36" s="202">
        <v>32423</v>
      </c>
      <c r="AD36" s="202">
        <v>31835</v>
      </c>
      <c r="AE36" s="202">
        <v>28413</v>
      </c>
      <c r="AF36" s="202">
        <v>29096</v>
      </c>
      <c r="AG36" s="202">
        <v>34760</v>
      </c>
      <c r="AH36" s="202">
        <v>40468</v>
      </c>
      <c r="AI36" s="202">
        <v>46415</v>
      </c>
      <c r="AJ36" s="139">
        <v>39499</v>
      </c>
      <c r="AK36" s="295">
        <v>33643</v>
      </c>
      <c r="AL36" s="295">
        <v>35385</v>
      </c>
      <c r="AM36" s="295">
        <v>37616</v>
      </c>
      <c r="AN36" s="295">
        <v>40169</v>
      </c>
      <c r="AO36" s="295">
        <v>38282</v>
      </c>
      <c r="AP36" s="295">
        <v>38735</v>
      </c>
      <c r="AQ36" s="85">
        <v>34070</v>
      </c>
      <c r="AR36" s="295">
        <v>34822</v>
      </c>
      <c r="AS36" s="295"/>
      <c r="AT36" s="295"/>
      <c r="AU36" s="295"/>
      <c r="AV36" s="312"/>
      <c r="AW36" s="85">
        <f t="shared" ref="AW36:BA36" si="49">SUM(AW31:AW35)</f>
        <v>14256</v>
      </c>
      <c r="AX36" s="140">
        <f t="shared" si="49"/>
        <v>20232</v>
      </c>
      <c r="AY36" s="140">
        <f t="shared" si="49"/>
        <v>5691</v>
      </c>
      <c r="AZ36" s="140">
        <f t="shared" si="49"/>
        <v>1321</v>
      </c>
      <c r="BA36" s="140">
        <f t="shared" si="49"/>
        <v>1292</v>
      </c>
      <c r="BB36" s="140">
        <f t="shared" ref="BB36:BJ36" si="50">SUM(BB31:BB35)</f>
        <v>-2429</v>
      </c>
      <c r="BC36" s="140">
        <f t="shared" si="50"/>
        <v>-461</v>
      </c>
      <c r="BD36" s="140">
        <f t="shared" si="50"/>
        <v>1777</v>
      </c>
      <c r="BE36" s="140">
        <f t="shared" si="50"/>
        <v>-3669</v>
      </c>
      <c r="BF36" s="140">
        <f t="shared" si="50"/>
        <v>-4817</v>
      </c>
      <c r="BG36" s="140">
        <f t="shared" si="50"/>
        <v>-12267</v>
      </c>
      <c r="BH36" s="140">
        <f t="shared" si="50"/>
        <v>-7511</v>
      </c>
      <c r="BI36" s="140">
        <f t="shared" si="50"/>
        <v>-14086</v>
      </c>
      <c r="BJ36" s="140">
        <f t="shared" si="50"/>
        <v>-24197</v>
      </c>
      <c r="BK36" s="140">
        <f t="shared" ref="BK36:BL36" si="51">SUM(BK31:BK35)</f>
        <v>-15267</v>
      </c>
      <c r="BL36" s="245">
        <f t="shared" si="51"/>
        <v>-9030</v>
      </c>
      <c r="BM36" s="245">
        <f t="shared" ref="BM36:BN36" si="52">SUM(BM31:BM35)</f>
        <v>-7566</v>
      </c>
      <c r="BN36" s="245">
        <f t="shared" si="52"/>
        <v>-7313</v>
      </c>
      <c r="BO36" s="245">
        <f t="shared" ref="BO36:BP36" si="53">SUM(BO31:BO35)</f>
        <v>-6464</v>
      </c>
      <c r="BP36" s="271">
        <f t="shared" si="53"/>
        <v>-10394</v>
      </c>
      <c r="BQ36" s="271">
        <f t="shared" ref="BQ36:BS36" si="54">SUM(BQ31:BQ35)</f>
        <v>333</v>
      </c>
      <c r="BR36" s="271">
        <f t="shared" si="54"/>
        <v>855</v>
      </c>
      <c r="BS36" s="271">
        <f t="shared" si="54"/>
        <v>1562</v>
      </c>
      <c r="BT36" s="271">
        <f t="shared" ref="BT36:BU36" si="55">SUM(BT31:BT35)</f>
        <v>2809</v>
      </c>
      <c r="BU36" s="271">
        <f t="shared" si="55"/>
        <v>143</v>
      </c>
      <c r="BV36" s="271">
        <f t="shared" ref="BV36" si="56">SUM(BV31:BV35)</f>
        <v>3979</v>
      </c>
      <c r="BW36" s="271">
        <f t="shared" ref="BW36" si="57">SUM(BW31:BW35)</f>
        <v>5859</v>
      </c>
      <c r="BX36" s="271">
        <f t="shared" ref="BX36" si="58">SUM(BX31:BX35)</f>
        <v>6900</v>
      </c>
      <c r="BY36" s="271">
        <f t="shared" ref="BY36:BZ36" si="59">SUM(BY31:BY35)</f>
        <v>5657</v>
      </c>
      <c r="BZ36" s="271">
        <f t="shared" si="59"/>
        <v>5726</v>
      </c>
      <c r="CA36" s="353"/>
      <c r="CB36" s="85">
        <f>SUM(CB31:CB35)</f>
        <v>34822</v>
      </c>
    </row>
    <row r="37" spans="1:80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352"/>
      <c r="CB37" s="90"/>
    </row>
    <row r="38" spans="1:80" s="59" customFormat="1" x14ac:dyDescent="0.3">
      <c r="A38" s="147"/>
      <c r="B38" s="60" t="s">
        <v>37</v>
      </c>
      <c r="C38" s="80">
        <v>56403</v>
      </c>
      <c r="D38" s="81">
        <v>56219</v>
      </c>
      <c r="E38" s="81">
        <v>57228</v>
      </c>
      <c r="F38" s="81">
        <v>59697</v>
      </c>
      <c r="G38" s="81">
        <v>60324</v>
      </c>
      <c r="H38" s="81">
        <v>59224</v>
      </c>
      <c r="I38" s="81">
        <v>59350</v>
      </c>
      <c r="J38" s="81">
        <v>61416</v>
      </c>
      <c r="K38" s="81">
        <v>69197</v>
      </c>
      <c r="L38" s="82">
        <v>73085</v>
      </c>
      <c r="M38" s="81">
        <v>75335</v>
      </c>
      <c r="N38" s="81">
        <v>73393</v>
      </c>
      <c r="O38" s="81">
        <v>76989</v>
      </c>
      <c r="P38" s="81">
        <v>86550</v>
      </c>
      <c r="Q38" s="81">
        <v>97908</v>
      </c>
      <c r="R38" s="81">
        <v>100619</v>
      </c>
      <c r="S38" s="81">
        <v>98258</v>
      </c>
      <c r="T38" s="81">
        <v>97263</v>
      </c>
      <c r="U38" s="201">
        <v>97999</v>
      </c>
      <c r="V38" s="201">
        <v>104640</v>
      </c>
      <c r="W38" s="201">
        <v>112141</v>
      </c>
      <c r="X38" s="82">
        <v>115885</v>
      </c>
      <c r="Y38" s="201">
        <v>111471</v>
      </c>
      <c r="Z38" s="201">
        <v>106116</v>
      </c>
      <c r="AA38" s="201">
        <v>99687</v>
      </c>
      <c r="AB38" s="201">
        <v>102460</v>
      </c>
      <c r="AC38" s="201">
        <v>97503</v>
      </c>
      <c r="AD38" s="201">
        <v>92072</v>
      </c>
      <c r="AE38" s="201">
        <v>85728</v>
      </c>
      <c r="AF38" s="201">
        <v>80446</v>
      </c>
      <c r="AG38" s="201">
        <v>77456</v>
      </c>
      <c r="AH38" s="201">
        <v>80504</v>
      </c>
      <c r="AI38" s="201">
        <v>85294</v>
      </c>
      <c r="AJ38" s="82">
        <v>87307</v>
      </c>
      <c r="AK38" s="294">
        <v>88793</v>
      </c>
      <c r="AL38" s="294">
        <v>85231</v>
      </c>
      <c r="AM38" s="294">
        <v>81832</v>
      </c>
      <c r="AN38" s="294">
        <v>77734</v>
      </c>
      <c r="AO38" s="294">
        <v>77882</v>
      </c>
      <c r="AP38" s="294">
        <v>76585</v>
      </c>
      <c r="AQ38" s="64">
        <v>77881</v>
      </c>
      <c r="AR38" s="294">
        <v>73149</v>
      </c>
      <c r="AS38" s="294"/>
      <c r="AT38" s="294"/>
      <c r="AU38" s="294"/>
      <c r="AV38" s="311"/>
      <c r="AW38" s="83">
        <f t="shared" ref="AW38:BF42" si="60">O38-C38</f>
        <v>20586</v>
      </c>
      <c r="AX38" s="84">
        <f t="shared" si="60"/>
        <v>30331</v>
      </c>
      <c r="AY38" s="84">
        <f t="shared" si="60"/>
        <v>40680</v>
      </c>
      <c r="AZ38" s="84">
        <f t="shared" si="60"/>
        <v>40922</v>
      </c>
      <c r="BA38" s="84">
        <f t="shared" si="60"/>
        <v>37934</v>
      </c>
      <c r="BB38" s="84">
        <f t="shared" si="60"/>
        <v>38039</v>
      </c>
      <c r="BC38" s="84">
        <f t="shared" si="60"/>
        <v>38649</v>
      </c>
      <c r="BD38" s="84">
        <f t="shared" si="60"/>
        <v>43224</v>
      </c>
      <c r="BE38" s="84">
        <f t="shared" si="60"/>
        <v>42944</v>
      </c>
      <c r="BF38" s="84">
        <f t="shared" si="60"/>
        <v>42800</v>
      </c>
      <c r="BG38" s="84">
        <f t="shared" ref="BG38:BP42" si="61">Y38-M38</f>
        <v>36136</v>
      </c>
      <c r="BH38" s="84">
        <f t="shared" si="61"/>
        <v>32723</v>
      </c>
      <c r="BI38" s="84">
        <f t="shared" si="61"/>
        <v>22698</v>
      </c>
      <c r="BJ38" s="84">
        <f t="shared" si="61"/>
        <v>15910</v>
      </c>
      <c r="BK38" s="84">
        <f t="shared" si="61"/>
        <v>-405</v>
      </c>
      <c r="BL38" s="244">
        <f t="shared" si="61"/>
        <v>-8547</v>
      </c>
      <c r="BM38" s="244">
        <f t="shared" si="61"/>
        <v>-12530</v>
      </c>
      <c r="BN38" s="244">
        <f t="shared" si="61"/>
        <v>-16817</v>
      </c>
      <c r="BO38" s="244">
        <f t="shared" si="61"/>
        <v>-20543</v>
      </c>
      <c r="BP38" s="270">
        <f t="shared" si="61"/>
        <v>-24136</v>
      </c>
      <c r="BQ38" s="270">
        <f t="shared" ref="BQ38:BZ42" si="62">AI38-W38</f>
        <v>-26847</v>
      </c>
      <c r="BR38" s="270">
        <f t="shared" si="62"/>
        <v>-28578</v>
      </c>
      <c r="BS38" s="270">
        <f t="shared" si="62"/>
        <v>-22678</v>
      </c>
      <c r="BT38" s="270">
        <f t="shared" si="62"/>
        <v>-20885</v>
      </c>
      <c r="BU38" s="270">
        <f t="shared" si="62"/>
        <v>-17855</v>
      </c>
      <c r="BV38" s="270">
        <f t="shared" si="62"/>
        <v>-24726</v>
      </c>
      <c r="BW38" s="270">
        <f t="shared" si="62"/>
        <v>-19621</v>
      </c>
      <c r="BX38" s="270">
        <f t="shared" si="62"/>
        <v>-15487</v>
      </c>
      <c r="BY38" s="270">
        <f t="shared" si="62"/>
        <v>-7847</v>
      </c>
      <c r="BZ38" s="270">
        <f t="shared" si="62"/>
        <v>-7297</v>
      </c>
      <c r="CA38" s="352"/>
      <c r="CB38" s="64">
        <f>IF(ISERROR(GETPIVOTDATA("VALUE",'CSS WK pvt'!$I$2,"DT_FILE",CB$8,"CD_CO",CB$6,"TRIM_CAT",TRIM(B38),"TRIM_LINE",A37))=TRUE,0,GETPIVOTDATA("VALUE",'CSS WK pvt'!$I$2,"DT_FILE",CB$8,"CD_CO",CB$6,"TRIM_CAT",TRIM(B38),"TRIM_LINE",A37))</f>
        <v>73149</v>
      </c>
    </row>
    <row r="39" spans="1:80" s="59" customFormat="1" x14ac:dyDescent="0.3">
      <c r="A39" s="147"/>
      <c r="B39" s="60" t="s">
        <v>38</v>
      </c>
      <c r="C39" s="80">
        <v>28182</v>
      </c>
      <c r="D39" s="81">
        <v>28184</v>
      </c>
      <c r="E39" s="81">
        <v>27562</v>
      </c>
      <c r="F39" s="81">
        <v>28034</v>
      </c>
      <c r="G39" s="81">
        <v>28240</v>
      </c>
      <c r="H39" s="81">
        <v>28234</v>
      </c>
      <c r="I39" s="81">
        <v>28436</v>
      </c>
      <c r="J39" s="81">
        <v>29211</v>
      </c>
      <c r="K39" s="81">
        <v>31614</v>
      </c>
      <c r="L39" s="82">
        <v>33219</v>
      </c>
      <c r="M39" s="81">
        <v>34653</v>
      </c>
      <c r="N39" s="81">
        <v>34225</v>
      </c>
      <c r="O39" s="81">
        <v>34673</v>
      </c>
      <c r="P39" s="81">
        <v>38379</v>
      </c>
      <c r="Q39" s="81">
        <v>37513</v>
      </c>
      <c r="R39" s="81">
        <v>36924</v>
      </c>
      <c r="S39" s="81">
        <v>38854</v>
      </c>
      <c r="T39" s="81">
        <v>37826</v>
      </c>
      <c r="U39" s="201">
        <v>36788</v>
      </c>
      <c r="V39" s="201">
        <v>36605</v>
      </c>
      <c r="W39" s="201">
        <v>40944</v>
      </c>
      <c r="X39" s="82">
        <v>43778</v>
      </c>
      <c r="Y39" s="201">
        <v>42367</v>
      </c>
      <c r="Z39" s="201">
        <v>43694</v>
      </c>
      <c r="AA39" s="201">
        <v>43820</v>
      </c>
      <c r="AB39" s="201">
        <v>42768</v>
      </c>
      <c r="AC39" s="201">
        <v>43406</v>
      </c>
      <c r="AD39" s="201">
        <v>43487</v>
      </c>
      <c r="AE39" s="201">
        <v>42931</v>
      </c>
      <c r="AF39" s="201">
        <v>42045</v>
      </c>
      <c r="AG39" s="201">
        <v>40017</v>
      </c>
      <c r="AH39" s="201">
        <v>37953</v>
      </c>
      <c r="AI39" s="201">
        <v>32137</v>
      </c>
      <c r="AJ39" s="82">
        <v>37607</v>
      </c>
      <c r="AK39" s="294">
        <v>35086</v>
      </c>
      <c r="AL39" s="294">
        <v>33721</v>
      </c>
      <c r="AM39" s="294">
        <v>34206</v>
      </c>
      <c r="AN39" s="294">
        <v>37080</v>
      </c>
      <c r="AO39" s="294">
        <v>38182</v>
      </c>
      <c r="AP39" s="294">
        <v>38666</v>
      </c>
      <c r="AQ39" s="64">
        <v>37685</v>
      </c>
      <c r="AR39" s="294">
        <v>36288</v>
      </c>
      <c r="AS39" s="294"/>
      <c r="AT39" s="294"/>
      <c r="AU39" s="294"/>
      <c r="AV39" s="311"/>
      <c r="AW39" s="83">
        <f t="shared" si="60"/>
        <v>6491</v>
      </c>
      <c r="AX39" s="84">
        <f t="shared" si="60"/>
        <v>10195</v>
      </c>
      <c r="AY39" s="84">
        <f t="shared" si="60"/>
        <v>9951</v>
      </c>
      <c r="AZ39" s="84">
        <f t="shared" si="60"/>
        <v>8890</v>
      </c>
      <c r="BA39" s="84">
        <f t="shared" si="60"/>
        <v>10614</v>
      </c>
      <c r="BB39" s="84">
        <f t="shared" si="60"/>
        <v>9592</v>
      </c>
      <c r="BC39" s="84">
        <f t="shared" si="60"/>
        <v>8352</v>
      </c>
      <c r="BD39" s="84">
        <f t="shared" si="60"/>
        <v>7394</v>
      </c>
      <c r="BE39" s="84">
        <f t="shared" si="60"/>
        <v>9330</v>
      </c>
      <c r="BF39" s="84">
        <f t="shared" si="60"/>
        <v>10559</v>
      </c>
      <c r="BG39" s="84">
        <f t="shared" si="61"/>
        <v>7714</v>
      </c>
      <c r="BH39" s="84">
        <f t="shared" si="61"/>
        <v>9469</v>
      </c>
      <c r="BI39" s="84">
        <f t="shared" si="61"/>
        <v>9147</v>
      </c>
      <c r="BJ39" s="84">
        <f t="shared" si="61"/>
        <v>4389</v>
      </c>
      <c r="BK39" s="84">
        <f t="shared" si="61"/>
        <v>5893</v>
      </c>
      <c r="BL39" s="244">
        <f t="shared" si="61"/>
        <v>6563</v>
      </c>
      <c r="BM39" s="244">
        <f t="shared" si="61"/>
        <v>4077</v>
      </c>
      <c r="BN39" s="244">
        <f t="shared" si="61"/>
        <v>4219</v>
      </c>
      <c r="BO39" s="244">
        <f t="shared" si="61"/>
        <v>3229</v>
      </c>
      <c r="BP39" s="270">
        <f t="shared" si="61"/>
        <v>1348</v>
      </c>
      <c r="BQ39" s="270">
        <f t="shared" si="62"/>
        <v>-8807</v>
      </c>
      <c r="BR39" s="270">
        <f t="shared" si="62"/>
        <v>-6171</v>
      </c>
      <c r="BS39" s="270">
        <f t="shared" si="62"/>
        <v>-7281</v>
      </c>
      <c r="BT39" s="270">
        <f t="shared" si="62"/>
        <v>-9973</v>
      </c>
      <c r="BU39" s="270">
        <f t="shared" si="62"/>
        <v>-9614</v>
      </c>
      <c r="BV39" s="270">
        <f t="shared" si="62"/>
        <v>-5688</v>
      </c>
      <c r="BW39" s="270">
        <f t="shared" si="62"/>
        <v>-5224</v>
      </c>
      <c r="BX39" s="270">
        <f t="shared" si="62"/>
        <v>-4821</v>
      </c>
      <c r="BY39" s="270">
        <f t="shared" si="62"/>
        <v>-5246</v>
      </c>
      <c r="BZ39" s="270">
        <f t="shared" si="62"/>
        <v>-5757</v>
      </c>
      <c r="CA39" s="352"/>
      <c r="CB39" s="64">
        <f>IF(ISERROR(GETPIVOTDATA("VALUE",'CSS WK pvt'!$I$2,"DT_FILE",CB$8,"CD_CO",CB$6,"TRIM_CAT",TRIM(B39),"TRIM_LINE",A37))=TRUE,0,GETPIVOTDATA("VALUE",'CSS WK pvt'!$I$2,"DT_FILE",CB$8,"CD_CO",CB$6,"TRIM_CAT",TRIM(B39),"TRIM_LINE",A37))</f>
        <v>36288</v>
      </c>
    </row>
    <row r="40" spans="1:80" s="59" customFormat="1" x14ac:dyDescent="0.3">
      <c r="A40" s="147"/>
      <c r="B40" s="60" t="s">
        <v>39</v>
      </c>
      <c r="C40" s="80">
        <v>5632</v>
      </c>
      <c r="D40" s="81">
        <v>5748</v>
      </c>
      <c r="E40" s="81">
        <v>6474</v>
      </c>
      <c r="F40" s="81">
        <v>6650</v>
      </c>
      <c r="G40" s="81">
        <v>6822</v>
      </c>
      <c r="H40" s="81">
        <v>6624</v>
      </c>
      <c r="I40" s="81">
        <v>6659</v>
      </c>
      <c r="J40" s="81">
        <v>6651</v>
      </c>
      <c r="K40" s="81">
        <v>6940</v>
      </c>
      <c r="L40" s="82">
        <v>7099</v>
      </c>
      <c r="M40" s="81">
        <v>7404</v>
      </c>
      <c r="N40" s="81">
        <v>6894</v>
      </c>
      <c r="O40" s="81">
        <v>7445</v>
      </c>
      <c r="P40" s="81">
        <v>9900</v>
      </c>
      <c r="Q40" s="81">
        <v>12734</v>
      </c>
      <c r="R40" s="81">
        <v>13173</v>
      </c>
      <c r="S40" s="81">
        <v>12932</v>
      </c>
      <c r="T40" s="81">
        <v>12041</v>
      </c>
      <c r="U40" s="201">
        <v>11408</v>
      </c>
      <c r="V40" s="201">
        <v>10083</v>
      </c>
      <c r="W40" s="201">
        <v>10313</v>
      </c>
      <c r="X40" s="82">
        <v>10738</v>
      </c>
      <c r="Y40" s="201">
        <v>10745</v>
      </c>
      <c r="Z40" s="201">
        <v>10383</v>
      </c>
      <c r="AA40" s="201">
        <v>9767</v>
      </c>
      <c r="AB40" s="201">
        <v>10121</v>
      </c>
      <c r="AC40" s="201">
        <v>9839</v>
      </c>
      <c r="AD40" s="201">
        <v>9915</v>
      </c>
      <c r="AE40" s="201">
        <v>10188</v>
      </c>
      <c r="AF40" s="201">
        <v>10187</v>
      </c>
      <c r="AG40" s="201">
        <v>9449</v>
      </c>
      <c r="AH40" s="201">
        <v>9605</v>
      </c>
      <c r="AI40" s="201">
        <v>9850</v>
      </c>
      <c r="AJ40" s="82">
        <v>10664</v>
      </c>
      <c r="AK40" s="294">
        <v>10701</v>
      </c>
      <c r="AL40" s="294">
        <v>10253</v>
      </c>
      <c r="AM40" s="294">
        <v>9899</v>
      </c>
      <c r="AN40" s="294">
        <v>10290</v>
      </c>
      <c r="AO40" s="294">
        <v>10369</v>
      </c>
      <c r="AP40" s="294">
        <v>10387</v>
      </c>
      <c r="AQ40" s="64">
        <v>10667</v>
      </c>
      <c r="AR40" s="294">
        <v>11099</v>
      </c>
      <c r="AS40" s="294"/>
      <c r="AT40" s="294"/>
      <c r="AU40" s="294"/>
      <c r="AV40" s="311"/>
      <c r="AW40" s="83">
        <f t="shared" si="60"/>
        <v>1813</v>
      </c>
      <c r="AX40" s="84">
        <f t="shared" si="60"/>
        <v>4152</v>
      </c>
      <c r="AY40" s="84">
        <f t="shared" si="60"/>
        <v>6260</v>
      </c>
      <c r="AZ40" s="84">
        <f t="shared" si="60"/>
        <v>6523</v>
      </c>
      <c r="BA40" s="84">
        <f t="shared" si="60"/>
        <v>6110</v>
      </c>
      <c r="BB40" s="84">
        <f t="shared" si="60"/>
        <v>5417</v>
      </c>
      <c r="BC40" s="84">
        <f t="shared" si="60"/>
        <v>4749</v>
      </c>
      <c r="BD40" s="84">
        <f t="shared" si="60"/>
        <v>3432</v>
      </c>
      <c r="BE40" s="84">
        <f t="shared" si="60"/>
        <v>3373</v>
      </c>
      <c r="BF40" s="84">
        <f t="shared" si="60"/>
        <v>3639</v>
      </c>
      <c r="BG40" s="84">
        <f t="shared" si="61"/>
        <v>3341</v>
      </c>
      <c r="BH40" s="84">
        <f t="shared" si="61"/>
        <v>3489</v>
      </c>
      <c r="BI40" s="84">
        <f t="shared" si="61"/>
        <v>2322</v>
      </c>
      <c r="BJ40" s="84">
        <f t="shared" si="61"/>
        <v>221</v>
      </c>
      <c r="BK40" s="84">
        <f t="shared" si="61"/>
        <v>-2895</v>
      </c>
      <c r="BL40" s="244">
        <f t="shared" si="61"/>
        <v>-3258</v>
      </c>
      <c r="BM40" s="244">
        <f t="shared" si="61"/>
        <v>-2744</v>
      </c>
      <c r="BN40" s="244">
        <f t="shared" si="61"/>
        <v>-1854</v>
      </c>
      <c r="BO40" s="244">
        <f t="shared" si="61"/>
        <v>-1959</v>
      </c>
      <c r="BP40" s="270">
        <f t="shared" si="61"/>
        <v>-478</v>
      </c>
      <c r="BQ40" s="270">
        <f t="shared" si="62"/>
        <v>-463</v>
      </c>
      <c r="BR40" s="270">
        <f t="shared" si="62"/>
        <v>-74</v>
      </c>
      <c r="BS40" s="270">
        <f t="shared" si="62"/>
        <v>-44</v>
      </c>
      <c r="BT40" s="270">
        <f t="shared" si="62"/>
        <v>-130</v>
      </c>
      <c r="BU40" s="270">
        <f t="shared" si="62"/>
        <v>132</v>
      </c>
      <c r="BV40" s="270">
        <f t="shared" si="62"/>
        <v>169</v>
      </c>
      <c r="BW40" s="270">
        <f t="shared" si="62"/>
        <v>530</v>
      </c>
      <c r="BX40" s="270">
        <f t="shared" si="62"/>
        <v>472</v>
      </c>
      <c r="BY40" s="270">
        <f t="shared" si="62"/>
        <v>479</v>
      </c>
      <c r="BZ40" s="270">
        <f t="shared" si="62"/>
        <v>912</v>
      </c>
      <c r="CA40" s="352"/>
      <c r="CB40" s="64">
        <f>IF(ISERROR(GETPIVOTDATA("VALUE",'CSS WK pvt'!$I$2,"DT_FILE",CB$8,"CD_CO",CB$6,"TRIM_CAT",TRIM(B40),"TRIM_LINE",A37))=TRUE,0,GETPIVOTDATA("VALUE",'CSS WK pvt'!$I$2,"DT_FILE",CB$8,"CD_CO",CB$6,"TRIM_CAT",TRIM(B40),"TRIM_LINE",A37))</f>
        <v>11099</v>
      </c>
    </row>
    <row r="41" spans="1:80" s="59" customFormat="1" x14ac:dyDescent="0.3">
      <c r="A41" s="147"/>
      <c r="B41" s="60" t="s">
        <v>40</v>
      </c>
      <c r="C41" s="80">
        <v>304</v>
      </c>
      <c r="D41" s="81">
        <v>303</v>
      </c>
      <c r="E41" s="81">
        <v>306</v>
      </c>
      <c r="F41" s="81">
        <v>315</v>
      </c>
      <c r="G41" s="81">
        <v>305</v>
      </c>
      <c r="H41" s="81">
        <v>307</v>
      </c>
      <c r="I41" s="81">
        <v>320</v>
      </c>
      <c r="J41" s="81">
        <v>310</v>
      </c>
      <c r="K41" s="81">
        <v>328</v>
      </c>
      <c r="L41" s="82">
        <v>335</v>
      </c>
      <c r="M41" s="81">
        <v>334</v>
      </c>
      <c r="N41" s="81">
        <v>356</v>
      </c>
      <c r="O41" s="81">
        <v>370</v>
      </c>
      <c r="P41" s="81">
        <v>485</v>
      </c>
      <c r="Q41" s="81">
        <v>690</v>
      </c>
      <c r="R41" s="81">
        <v>736</v>
      </c>
      <c r="S41" s="81">
        <v>672</v>
      </c>
      <c r="T41" s="81">
        <v>674</v>
      </c>
      <c r="U41" s="201">
        <v>572</v>
      </c>
      <c r="V41" s="201">
        <v>537</v>
      </c>
      <c r="W41" s="201">
        <v>533</v>
      </c>
      <c r="X41" s="82">
        <v>557</v>
      </c>
      <c r="Y41" s="201">
        <v>564</v>
      </c>
      <c r="Z41" s="201">
        <v>562</v>
      </c>
      <c r="AA41" s="201">
        <v>485</v>
      </c>
      <c r="AB41" s="201">
        <v>499</v>
      </c>
      <c r="AC41" s="201">
        <v>439</v>
      </c>
      <c r="AD41" s="201">
        <v>433</v>
      </c>
      <c r="AE41" s="201">
        <v>430</v>
      </c>
      <c r="AF41" s="201">
        <v>422</v>
      </c>
      <c r="AG41" s="201">
        <v>382</v>
      </c>
      <c r="AH41" s="201">
        <v>430</v>
      </c>
      <c r="AI41" s="201">
        <v>465</v>
      </c>
      <c r="AJ41" s="82">
        <v>476</v>
      </c>
      <c r="AK41" s="294">
        <v>563</v>
      </c>
      <c r="AL41" s="294">
        <v>512</v>
      </c>
      <c r="AM41" s="294">
        <v>452</v>
      </c>
      <c r="AN41" s="294">
        <v>462</v>
      </c>
      <c r="AO41" s="294">
        <v>492</v>
      </c>
      <c r="AP41" s="294">
        <v>475</v>
      </c>
      <c r="AQ41" s="64">
        <v>453</v>
      </c>
      <c r="AR41" s="294">
        <v>471</v>
      </c>
      <c r="AS41" s="294"/>
      <c r="AT41" s="294"/>
      <c r="AU41" s="294"/>
      <c r="AV41" s="311"/>
      <c r="AW41" s="83">
        <f t="shared" si="60"/>
        <v>66</v>
      </c>
      <c r="AX41" s="84">
        <f t="shared" si="60"/>
        <v>182</v>
      </c>
      <c r="AY41" s="84">
        <f t="shared" si="60"/>
        <v>384</v>
      </c>
      <c r="AZ41" s="84">
        <f t="shared" si="60"/>
        <v>421</v>
      </c>
      <c r="BA41" s="84">
        <f t="shared" si="60"/>
        <v>367</v>
      </c>
      <c r="BB41" s="84">
        <f t="shared" si="60"/>
        <v>367</v>
      </c>
      <c r="BC41" s="84">
        <f t="shared" si="60"/>
        <v>252</v>
      </c>
      <c r="BD41" s="84">
        <f t="shared" si="60"/>
        <v>227</v>
      </c>
      <c r="BE41" s="84">
        <f t="shared" si="60"/>
        <v>205</v>
      </c>
      <c r="BF41" s="84">
        <f t="shared" si="60"/>
        <v>222</v>
      </c>
      <c r="BG41" s="84">
        <f t="shared" si="61"/>
        <v>230</v>
      </c>
      <c r="BH41" s="84">
        <f t="shared" si="61"/>
        <v>206</v>
      </c>
      <c r="BI41" s="84">
        <f t="shared" si="61"/>
        <v>115</v>
      </c>
      <c r="BJ41" s="84">
        <f t="shared" si="61"/>
        <v>14</v>
      </c>
      <c r="BK41" s="84">
        <f t="shared" si="61"/>
        <v>-251</v>
      </c>
      <c r="BL41" s="244">
        <f t="shared" si="61"/>
        <v>-303</v>
      </c>
      <c r="BM41" s="244">
        <f t="shared" si="61"/>
        <v>-242</v>
      </c>
      <c r="BN41" s="244">
        <f t="shared" si="61"/>
        <v>-252</v>
      </c>
      <c r="BO41" s="244">
        <f t="shared" si="61"/>
        <v>-190</v>
      </c>
      <c r="BP41" s="270">
        <f t="shared" si="61"/>
        <v>-107</v>
      </c>
      <c r="BQ41" s="270">
        <f t="shared" si="62"/>
        <v>-68</v>
      </c>
      <c r="BR41" s="270">
        <f t="shared" si="62"/>
        <v>-81</v>
      </c>
      <c r="BS41" s="270">
        <f t="shared" si="62"/>
        <v>-1</v>
      </c>
      <c r="BT41" s="270">
        <f t="shared" si="62"/>
        <v>-50</v>
      </c>
      <c r="BU41" s="270">
        <f t="shared" si="62"/>
        <v>-33</v>
      </c>
      <c r="BV41" s="270">
        <f t="shared" si="62"/>
        <v>-37</v>
      </c>
      <c r="BW41" s="270">
        <f t="shared" si="62"/>
        <v>53</v>
      </c>
      <c r="BX41" s="270">
        <f t="shared" si="62"/>
        <v>42</v>
      </c>
      <c r="BY41" s="270">
        <f t="shared" si="62"/>
        <v>23</v>
      </c>
      <c r="BZ41" s="270">
        <f t="shared" si="62"/>
        <v>49</v>
      </c>
      <c r="CA41" s="352"/>
      <c r="CB41" s="64">
        <f>IF(ISERROR(GETPIVOTDATA("VALUE",'CSS WK pvt'!$I$2,"DT_FILE",CB$8,"CD_CO",CB$6,"TRIM_CAT",TRIM(B41),"TRIM_LINE",A37))=TRUE,0,GETPIVOTDATA("VALUE",'CSS WK pvt'!$I$2,"DT_FILE",CB$8,"CD_CO",CB$6,"TRIM_CAT",TRIM(B41),"TRIM_LINE",A37))</f>
        <v>471</v>
      </c>
    </row>
    <row r="42" spans="1:80" s="59" customFormat="1" x14ac:dyDescent="0.3">
      <c r="A42" s="147"/>
      <c r="B42" s="60" t="s">
        <v>41</v>
      </c>
      <c r="C42" s="80">
        <v>83</v>
      </c>
      <c r="D42" s="81">
        <v>83</v>
      </c>
      <c r="E42" s="81">
        <v>84</v>
      </c>
      <c r="F42" s="81">
        <v>71</v>
      </c>
      <c r="G42" s="81">
        <v>75</v>
      </c>
      <c r="H42" s="81">
        <v>80</v>
      </c>
      <c r="I42" s="81">
        <v>86</v>
      </c>
      <c r="J42" s="81">
        <v>81</v>
      </c>
      <c r="K42" s="81">
        <v>84</v>
      </c>
      <c r="L42" s="82">
        <v>93</v>
      </c>
      <c r="M42" s="81">
        <v>111</v>
      </c>
      <c r="N42" s="81">
        <v>93</v>
      </c>
      <c r="O42" s="81">
        <v>99</v>
      </c>
      <c r="P42" s="81">
        <v>126</v>
      </c>
      <c r="Q42" s="81">
        <v>172</v>
      </c>
      <c r="R42" s="81">
        <v>185</v>
      </c>
      <c r="S42" s="81">
        <v>165</v>
      </c>
      <c r="T42" s="81">
        <v>158</v>
      </c>
      <c r="U42" s="201">
        <v>129</v>
      </c>
      <c r="V42" s="201">
        <v>125</v>
      </c>
      <c r="W42" s="201">
        <v>117</v>
      </c>
      <c r="X42" s="82">
        <v>122</v>
      </c>
      <c r="Y42" s="201">
        <v>135</v>
      </c>
      <c r="Z42" s="201">
        <v>128</v>
      </c>
      <c r="AA42" s="201">
        <v>116</v>
      </c>
      <c r="AB42" s="201">
        <v>119</v>
      </c>
      <c r="AC42" s="201">
        <v>119</v>
      </c>
      <c r="AD42" s="201">
        <v>121</v>
      </c>
      <c r="AE42" s="201">
        <v>121</v>
      </c>
      <c r="AF42" s="201">
        <v>116</v>
      </c>
      <c r="AG42" s="201">
        <v>107</v>
      </c>
      <c r="AH42" s="201">
        <v>115</v>
      </c>
      <c r="AI42" s="201">
        <v>134</v>
      </c>
      <c r="AJ42" s="82">
        <v>150</v>
      </c>
      <c r="AK42" s="294">
        <v>212</v>
      </c>
      <c r="AL42" s="294">
        <v>159</v>
      </c>
      <c r="AM42" s="294">
        <v>159</v>
      </c>
      <c r="AN42" s="294">
        <v>137</v>
      </c>
      <c r="AO42" s="294">
        <v>150</v>
      </c>
      <c r="AP42" s="294">
        <v>145</v>
      </c>
      <c r="AQ42" s="64">
        <v>151</v>
      </c>
      <c r="AR42" s="294">
        <v>134</v>
      </c>
      <c r="AS42" s="294"/>
      <c r="AT42" s="294"/>
      <c r="AU42" s="294"/>
      <c r="AV42" s="311"/>
      <c r="AW42" s="83">
        <f t="shared" si="60"/>
        <v>16</v>
      </c>
      <c r="AX42" s="84">
        <f t="shared" si="60"/>
        <v>43</v>
      </c>
      <c r="AY42" s="84">
        <f t="shared" si="60"/>
        <v>88</v>
      </c>
      <c r="AZ42" s="84">
        <f t="shared" si="60"/>
        <v>114</v>
      </c>
      <c r="BA42" s="84">
        <f t="shared" si="60"/>
        <v>90</v>
      </c>
      <c r="BB42" s="84">
        <f t="shared" si="60"/>
        <v>78</v>
      </c>
      <c r="BC42" s="84">
        <f t="shared" si="60"/>
        <v>43</v>
      </c>
      <c r="BD42" s="84">
        <f t="shared" si="60"/>
        <v>44</v>
      </c>
      <c r="BE42" s="84">
        <f t="shared" si="60"/>
        <v>33</v>
      </c>
      <c r="BF42" s="84">
        <f t="shared" si="60"/>
        <v>29</v>
      </c>
      <c r="BG42" s="84">
        <f t="shared" si="61"/>
        <v>24</v>
      </c>
      <c r="BH42" s="84">
        <f t="shared" si="61"/>
        <v>35</v>
      </c>
      <c r="BI42" s="84">
        <f t="shared" si="61"/>
        <v>17</v>
      </c>
      <c r="BJ42" s="84">
        <f t="shared" si="61"/>
        <v>-7</v>
      </c>
      <c r="BK42" s="84">
        <f t="shared" si="61"/>
        <v>-53</v>
      </c>
      <c r="BL42" s="244">
        <f t="shared" si="61"/>
        <v>-64</v>
      </c>
      <c r="BM42" s="244">
        <f t="shared" si="61"/>
        <v>-44</v>
      </c>
      <c r="BN42" s="244">
        <f t="shared" si="61"/>
        <v>-42</v>
      </c>
      <c r="BO42" s="244">
        <f t="shared" si="61"/>
        <v>-22</v>
      </c>
      <c r="BP42" s="270">
        <f t="shared" si="61"/>
        <v>-10</v>
      </c>
      <c r="BQ42" s="270">
        <f t="shared" si="62"/>
        <v>17</v>
      </c>
      <c r="BR42" s="270">
        <f t="shared" si="62"/>
        <v>28</v>
      </c>
      <c r="BS42" s="270">
        <f t="shared" si="62"/>
        <v>77</v>
      </c>
      <c r="BT42" s="270">
        <f t="shared" si="62"/>
        <v>31</v>
      </c>
      <c r="BU42" s="270">
        <f t="shared" si="62"/>
        <v>43</v>
      </c>
      <c r="BV42" s="270">
        <f t="shared" si="62"/>
        <v>18</v>
      </c>
      <c r="BW42" s="270">
        <f t="shared" si="62"/>
        <v>31</v>
      </c>
      <c r="BX42" s="270">
        <f t="shared" si="62"/>
        <v>24</v>
      </c>
      <c r="BY42" s="270">
        <f t="shared" si="62"/>
        <v>30</v>
      </c>
      <c r="BZ42" s="270">
        <f t="shared" si="62"/>
        <v>18</v>
      </c>
      <c r="CA42" s="352"/>
      <c r="CB42" s="64">
        <f>IF(ISERROR(GETPIVOTDATA("VALUE",'CSS WK pvt'!$I$2,"DT_FILE",CB$8,"CD_CO",CB$6,"TRIM_CAT",TRIM(B42),"TRIM_LINE",A37))=TRUE,0,GETPIVOTDATA("VALUE",'CSS WK pvt'!$I$2,"DT_FILE",CB$8,"CD_CO",CB$6,"TRIM_CAT",TRIM(B42),"TRIM_LINE",A37))</f>
        <v>134</v>
      </c>
    </row>
    <row r="43" spans="1:80" s="73" customFormat="1" ht="15" thickBot="1" x14ac:dyDescent="0.35">
      <c r="A43" s="148"/>
      <c r="B43" s="67" t="s">
        <v>42</v>
      </c>
      <c r="C43" s="68">
        <f t="shared" ref="C43:Q43" si="63">SUM(C38:C42)</f>
        <v>90604</v>
      </c>
      <c r="D43" s="69">
        <f t="shared" si="63"/>
        <v>90537</v>
      </c>
      <c r="E43" s="69">
        <f t="shared" si="63"/>
        <v>91654</v>
      </c>
      <c r="F43" s="69">
        <f t="shared" si="63"/>
        <v>94767</v>
      </c>
      <c r="G43" s="69">
        <f t="shared" si="63"/>
        <v>95766</v>
      </c>
      <c r="H43" s="69">
        <f t="shared" si="63"/>
        <v>94469</v>
      </c>
      <c r="I43" s="69">
        <f t="shared" si="63"/>
        <v>94851</v>
      </c>
      <c r="J43" s="69">
        <f t="shared" si="63"/>
        <v>97669</v>
      </c>
      <c r="K43" s="69">
        <f t="shared" si="63"/>
        <v>108163</v>
      </c>
      <c r="L43" s="70">
        <f t="shared" si="63"/>
        <v>113831</v>
      </c>
      <c r="M43" s="69">
        <f t="shared" si="63"/>
        <v>117837</v>
      </c>
      <c r="N43" s="69">
        <f t="shared" si="63"/>
        <v>114961</v>
      </c>
      <c r="O43" s="69">
        <f t="shared" si="63"/>
        <v>119576</v>
      </c>
      <c r="P43" s="69">
        <f t="shared" si="63"/>
        <v>135440</v>
      </c>
      <c r="Q43" s="69">
        <f t="shared" si="63"/>
        <v>149017</v>
      </c>
      <c r="R43" s="69">
        <v>151637</v>
      </c>
      <c r="S43" s="69">
        <v>150881</v>
      </c>
      <c r="T43" s="69">
        <v>147962</v>
      </c>
      <c r="U43" s="199">
        <v>146896</v>
      </c>
      <c r="V43" s="199">
        <v>151990</v>
      </c>
      <c r="W43" s="199">
        <f>SUM(W38+W39+W40+W41+W42)</f>
        <v>164048</v>
      </c>
      <c r="X43" s="70">
        <f>SUM(X38+X39+X40+X41+X42)</f>
        <v>171080</v>
      </c>
      <c r="Y43" s="199">
        <v>165282</v>
      </c>
      <c r="Z43" s="199">
        <v>160883</v>
      </c>
      <c r="AA43" s="199">
        <v>153875</v>
      </c>
      <c r="AB43" s="199">
        <v>155967</v>
      </c>
      <c r="AC43" s="199">
        <v>151306</v>
      </c>
      <c r="AD43" s="199">
        <v>146028</v>
      </c>
      <c r="AE43" s="199">
        <v>139398</v>
      </c>
      <c r="AF43" s="199">
        <v>133216</v>
      </c>
      <c r="AG43" s="199">
        <v>127411</v>
      </c>
      <c r="AH43" s="199">
        <v>128607</v>
      </c>
      <c r="AI43" s="199">
        <v>127880</v>
      </c>
      <c r="AJ43" s="70">
        <v>136204</v>
      </c>
      <c r="AK43" s="292">
        <v>135355</v>
      </c>
      <c r="AL43" s="292">
        <v>129876</v>
      </c>
      <c r="AM43" s="292">
        <v>126548</v>
      </c>
      <c r="AN43" s="292">
        <v>125703</v>
      </c>
      <c r="AO43" s="292">
        <v>127075</v>
      </c>
      <c r="AP43" s="292">
        <v>126258</v>
      </c>
      <c r="AQ43" s="71">
        <v>126837</v>
      </c>
      <c r="AR43" s="292">
        <v>121141</v>
      </c>
      <c r="AS43" s="292"/>
      <c r="AT43" s="292"/>
      <c r="AU43" s="292"/>
      <c r="AV43" s="309"/>
      <c r="AW43" s="71">
        <f t="shared" ref="AW43:BA43" si="64">SUM(AW38:AW42)</f>
        <v>28972</v>
      </c>
      <c r="AX43" s="72">
        <f t="shared" si="64"/>
        <v>44903</v>
      </c>
      <c r="AY43" s="72">
        <f t="shared" si="64"/>
        <v>57363</v>
      </c>
      <c r="AZ43" s="72">
        <f t="shared" si="64"/>
        <v>56870</v>
      </c>
      <c r="BA43" s="72">
        <f t="shared" si="64"/>
        <v>55115</v>
      </c>
      <c r="BB43" s="72">
        <f t="shared" ref="BB43:BJ43" si="65">SUM(BB38:BB42)</f>
        <v>53493</v>
      </c>
      <c r="BC43" s="72">
        <f t="shared" si="65"/>
        <v>52045</v>
      </c>
      <c r="BD43" s="72">
        <f t="shared" si="65"/>
        <v>54321</v>
      </c>
      <c r="BE43" s="72">
        <f t="shared" si="65"/>
        <v>55885</v>
      </c>
      <c r="BF43" s="72">
        <f t="shared" si="65"/>
        <v>57249</v>
      </c>
      <c r="BG43" s="72">
        <f t="shared" si="65"/>
        <v>47445</v>
      </c>
      <c r="BH43" s="72">
        <f t="shared" si="65"/>
        <v>45922</v>
      </c>
      <c r="BI43" s="72">
        <f t="shared" si="65"/>
        <v>34299</v>
      </c>
      <c r="BJ43" s="72">
        <f t="shared" si="65"/>
        <v>20527</v>
      </c>
      <c r="BK43" s="72">
        <f t="shared" ref="BK43:BL43" si="66">SUM(BK38:BK42)</f>
        <v>2289</v>
      </c>
      <c r="BL43" s="242">
        <f t="shared" si="66"/>
        <v>-5609</v>
      </c>
      <c r="BM43" s="242">
        <f t="shared" ref="BM43:BN43" si="67">SUM(BM38:BM42)</f>
        <v>-11483</v>
      </c>
      <c r="BN43" s="242">
        <f t="shared" si="67"/>
        <v>-14746</v>
      </c>
      <c r="BO43" s="242">
        <f t="shared" ref="BO43:BP43" si="68">SUM(BO38:BO42)</f>
        <v>-19485</v>
      </c>
      <c r="BP43" s="268">
        <f t="shared" si="68"/>
        <v>-23383</v>
      </c>
      <c r="BQ43" s="268">
        <f t="shared" ref="BQ43:BS43" si="69">SUM(BQ38:BQ42)</f>
        <v>-36168</v>
      </c>
      <c r="BR43" s="268">
        <f t="shared" si="69"/>
        <v>-34876</v>
      </c>
      <c r="BS43" s="268">
        <f t="shared" si="69"/>
        <v>-29927</v>
      </c>
      <c r="BT43" s="268">
        <f t="shared" ref="BT43:BU43" si="70">SUM(BT38:BT42)</f>
        <v>-31007</v>
      </c>
      <c r="BU43" s="268">
        <f t="shared" si="70"/>
        <v>-27327</v>
      </c>
      <c r="BV43" s="268">
        <f t="shared" ref="BV43" si="71">SUM(BV38:BV42)</f>
        <v>-30264</v>
      </c>
      <c r="BW43" s="268">
        <f t="shared" ref="BW43" si="72">SUM(BW38:BW42)</f>
        <v>-24231</v>
      </c>
      <c r="BX43" s="268">
        <f t="shared" ref="BX43" si="73">SUM(BX38:BX42)</f>
        <v>-19770</v>
      </c>
      <c r="BY43" s="268">
        <f t="shared" ref="BY43:BZ43" si="74">SUM(BY38:BY42)</f>
        <v>-12561</v>
      </c>
      <c r="BZ43" s="268">
        <f t="shared" si="74"/>
        <v>-12075</v>
      </c>
      <c r="CA43" s="353"/>
      <c r="CB43" s="71">
        <f>SUM(CB38:CB42)</f>
        <v>121141</v>
      </c>
    </row>
    <row r="44" spans="1:80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354"/>
      <c r="CB44" s="95"/>
    </row>
    <row r="45" spans="1:80" s="38" customFormat="1" x14ac:dyDescent="0.3">
      <c r="A45" s="147"/>
      <c r="B45" s="39" t="s">
        <v>37</v>
      </c>
      <c r="C45" s="40">
        <v>25303667.899999999</v>
      </c>
      <c r="D45" s="41">
        <v>26196615.16</v>
      </c>
      <c r="E45" s="41">
        <v>21368095.739999998</v>
      </c>
      <c r="F45" s="41">
        <v>17123841.969999999</v>
      </c>
      <c r="G45" s="41">
        <v>18711939.34</v>
      </c>
      <c r="H45" s="41">
        <v>25260374.190000001</v>
      </c>
      <c r="I45" s="41">
        <v>29476463.16</v>
      </c>
      <c r="J45" s="41">
        <v>25096190.859999999</v>
      </c>
      <c r="K45" s="41">
        <v>21116790.949999999</v>
      </c>
      <c r="L45" s="42">
        <v>22462606.600000001</v>
      </c>
      <c r="M45" s="41">
        <v>26097362.129999999</v>
      </c>
      <c r="N45" s="41">
        <v>34004679.590000004</v>
      </c>
      <c r="O45" s="41">
        <v>33314486.940000001</v>
      </c>
      <c r="P45" s="41">
        <v>31621171</v>
      </c>
      <c r="Q45" s="41">
        <v>30622194</v>
      </c>
      <c r="R45" s="41">
        <v>26817317</v>
      </c>
      <c r="S45" s="41">
        <v>27283591</v>
      </c>
      <c r="T45" s="41">
        <v>34601491</v>
      </c>
      <c r="U45" s="205">
        <v>41929668</v>
      </c>
      <c r="V45" s="205">
        <v>31346427</v>
      </c>
      <c r="W45" s="205">
        <v>25863881</v>
      </c>
      <c r="X45" s="42">
        <v>27340046</v>
      </c>
      <c r="Y45" s="205">
        <v>30848276</v>
      </c>
      <c r="Z45" s="205">
        <v>37026649</v>
      </c>
      <c r="AA45" s="205">
        <v>34075042</v>
      </c>
      <c r="AB45" s="205">
        <v>33033556</v>
      </c>
      <c r="AC45" s="205">
        <v>26038821</v>
      </c>
      <c r="AD45" s="205">
        <v>22573265</v>
      </c>
      <c r="AE45" s="205">
        <v>24592684</v>
      </c>
      <c r="AF45" s="205">
        <v>28706044</v>
      </c>
      <c r="AG45" s="205">
        <v>29266104</v>
      </c>
      <c r="AH45" s="205">
        <v>32136852</v>
      </c>
      <c r="AI45" s="205">
        <v>23767030</v>
      </c>
      <c r="AJ45" s="42">
        <v>23629809</v>
      </c>
      <c r="AK45" s="298">
        <v>31212203</v>
      </c>
      <c r="AL45" s="298">
        <v>34295439</v>
      </c>
      <c r="AM45" s="298">
        <v>36482706</v>
      </c>
      <c r="AN45" s="298">
        <v>30431784</v>
      </c>
      <c r="AO45" s="298">
        <v>26829825</v>
      </c>
      <c r="AP45" s="298">
        <v>22978847</v>
      </c>
      <c r="AQ45" s="64">
        <v>24306466</v>
      </c>
      <c r="AR45" s="298">
        <v>29234517</v>
      </c>
      <c r="AS45" s="298"/>
      <c r="AT45" s="298"/>
      <c r="AU45" s="298"/>
      <c r="AV45" s="315"/>
      <c r="AW45" s="43">
        <f t="shared" ref="AW45:BF49" si="75">O45-C45</f>
        <v>8010819.0400000028</v>
      </c>
      <c r="AX45" s="44">
        <f t="shared" si="75"/>
        <v>5424555.8399999999</v>
      </c>
      <c r="AY45" s="44">
        <f t="shared" si="75"/>
        <v>9254098.2600000016</v>
      </c>
      <c r="AZ45" s="44">
        <f t="shared" si="75"/>
        <v>9693475.0300000012</v>
      </c>
      <c r="BA45" s="44">
        <f t="shared" si="75"/>
        <v>8571651.6600000001</v>
      </c>
      <c r="BB45" s="44">
        <f t="shared" si="75"/>
        <v>9341116.8099999987</v>
      </c>
      <c r="BC45" s="44">
        <f t="shared" si="75"/>
        <v>12453204.84</v>
      </c>
      <c r="BD45" s="44">
        <f t="shared" si="75"/>
        <v>6250236.1400000006</v>
      </c>
      <c r="BE45" s="44">
        <f t="shared" si="75"/>
        <v>4747090.0500000007</v>
      </c>
      <c r="BF45" s="44">
        <f t="shared" si="75"/>
        <v>4877439.3999999985</v>
      </c>
      <c r="BG45" s="44">
        <f t="shared" ref="BG45:BP49" si="76">Y45-M45</f>
        <v>4750913.870000001</v>
      </c>
      <c r="BH45" s="44">
        <f t="shared" si="76"/>
        <v>3021969.4099999964</v>
      </c>
      <c r="BI45" s="44">
        <f t="shared" si="76"/>
        <v>760555.05999999866</v>
      </c>
      <c r="BJ45" s="44">
        <f t="shared" si="76"/>
        <v>1412385</v>
      </c>
      <c r="BK45" s="44">
        <f t="shared" si="76"/>
        <v>-4583373</v>
      </c>
      <c r="BL45" s="248">
        <f t="shared" si="76"/>
        <v>-4244052</v>
      </c>
      <c r="BM45" s="248">
        <f t="shared" si="76"/>
        <v>-2690907</v>
      </c>
      <c r="BN45" s="248">
        <f t="shared" si="76"/>
        <v>-5895447</v>
      </c>
      <c r="BO45" s="248">
        <f t="shared" si="76"/>
        <v>-12663564</v>
      </c>
      <c r="BP45" s="274">
        <f t="shared" si="76"/>
        <v>790425</v>
      </c>
      <c r="BQ45" s="274">
        <f t="shared" ref="BQ45:BZ49" si="77">AI45-W45</f>
        <v>-2096851</v>
      </c>
      <c r="BR45" s="274">
        <f t="shared" si="77"/>
        <v>-3710237</v>
      </c>
      <c r="BS45" s="274">
        <f t="shared" si="77"/>
        <v>363927</v>
      </c>
      <c r="BT45" s="274">
        <f t="shared" si="77"/>
        <v>-2731210</v>
      </c>
      <c r="BU45" s="274">
        <f t="shared" si="77"/>
        <v>2407664</v>
      </c>
      <c r="BV45" s="274">
        <f t="shared" si="77"/>
        <v>-2601772</v>
      </c>
      <c r="BW45" s="274">
        <f t="shared" si="77"/>
        <v>791004</v>
      </c>
      <c r="BX45" s="274">
        <f t="shared" si="77"/>
        <v>405582</v>
      </c>
      <c r="BY45" s="274">
        <f t="shared" si="77"/>
        <v>-286218</v>
      </c>
      <c r="BZ45" s="274">
        <f t="shared" si="77"/>
        <v>528473</v>
      </c>
      <c r="CA45" s="354"/>
      <c r="CB45" s="64">
        <f>IF(ISERROR(GETPIVOTDATA("VALUE",'CSS WK pvt'!$I$2,"DT_FILE",CB$8,"CD_CO",CB$6,"TRIM_CAT",TRIM(B45),"TRIM_LINE",A44))=TRUE,0,GETPIVOTDATA("VALUE",'CSS WK pvt'!$I$2,"DT_FILE",CB$8,"CD_CO",CB$6,"TRIM_CAT",TRIM(B45),"TRIM_LINE",A44))</f>
        <v>29234517</v>
      </c>
    </row>
    <row r="46" spans="1:80" s="38" customFormat="1" x14ac:dyDescent="0.3">
      <c r="A46" s="147"/>
      <c r="B46" s="39" t="s">
        <v>38</v>
      </c>
      <c r="C46" s="40">
        <v>6443851.6399999997</v>
      </c>
      <c r="D46" s="41">
        <v>6670589.9699999997</v>
      </c>
      <c r="E46" s="41">
        <v>5390816.1399999997</v>
      </c>
      <c r="F46" s="41">
        <v>4287980.8499999996</v>
      </c>
      <c r="G46" s="41">
        <v>4510743.7699999996</v>
      </c>
      <c r="H46" s="41">
        <v>5503747.7199999997</v>
      </c>
      <c r="I46" s="41">
        <v>6417080.46</v>
      </c>
      <c r="J46" s="41">
        <v>5546976.4000000004</v>
      </c>
      <c r="K46" s="41">
        <v>4577321.91</v>
      </c>
      <c r="L46" s="42">
        <v>5032201.0999999996</v>
      </c>
      <c r="M46" s="41">
        <v>6000675.4699999997</v>
      </c>
      <c r="N46" s="41">
        <v>7492075.2300000004</v>
      </c>
      <c r="O46" s="41">
        <v>6640117.0999999996</v>
      </c>
      <c r="P46" s="41">
        <v>6830982</v>
      </c>
      <c r="Q46" s="41">
        <v>6053703</v>
      </c>
      <c r="R46" s="41">
        <v>5191876</v>
      </c>
      <c r="S46" s="41">
        <v>5757667</v>
      </c>
      <c r="T46" s="41">
        <v>6723526</v>
      </c>
      <c r="U46" s="205">
        <v>7252073</v>
      </c>
      <c r="V46" s="205">
        <v>5667437</v>
      </c>
      <c r="W46" s="205">
        <v>4965419</v>
      </c>
      <c r="X46" s="42">
        <v>5588836</v>
      </c>
      <c r="Y46" s="205">
        <v>6612589</v>
      </c>
      <c r="Z46" s="205">
        <v>8374522</v>
      </c>
      <c r="AA46" s="205">
        <v>8225069</v>
      </c>
      <c r="AB46" s="205">
        <v>7760260</v>
      </c>
      <c r="AC46" s="205">
        <v>6521357</v>
      </c>
      <c r="AD46" s="205">
        <v>5792599</v>
      </c>
      <c r="AE46" s="205">
        <v>6333628</v>
      </c>
      <c r="AF46" s="205">
        <v>7208252</v>
      </c>
      <c r="AG46" s="205">
        <v>6788137</v>
      </c>
      <c r="AH46" s="205">
        <v>6797621</v>
      </c>
      <c r="AI46" s="205">
        <v>4191199</v>
      </c>
      <c r="AJ46" s="42">
        <v>5479181</v>
      </c>
      <c r="AK46" s="298">
        <v>6995280</v>
      </c>
      <c r="AL46" s="298">
        <v>7171728</v>
      </c>
      <c r="AM46" s="298">
        <v>8410659</v>
      </c>
      <c r="AN46" s="298">
        <v>8226364</v>
      </c>
      <c r="AO46" s="298">
        <v>7230175</v>
      </c>
      <c r="AP46" s="298">
        <v>6304375</v>
      </c>
      <c r="AQ46" s="64">
        <v>6020951</v>
      </c>
      <c r="AR46" s="298">
        <v>7278711</v>
      </c>
      <c r="AS46" s="298"/>
      <c r="AT46" s="298"/>
      <c r="AU46" s="298"/>
      <c r="AV46" s="315"/>
      <c r="AW46" s="43">
        <f t="shared" si="75"/>
        <v>196265.45999999996</v>
      </c>
      <c r="AX46" s="44">
        <f t="shared" si="75"/>
        <v>160392.03000000026</v>
      </c>
      <c r="AY46" s="44">
        <f t="shared" si="75"/>
        <v>662886.86000000034</v>
      </c>
      <c r="AZ46" s="44">
        <f t="shared" si="75"/>
        <v>903895.15000000037</v>
      </c>
      <c r="BA46" s="44">
        <f t="shared" si="75"/>
        <v>1246923.2300000004</v>
      </c>
      <c r="BB46" s="44">
        <f t="shared" si="75"/>
        <v>1219778.2800000003</v>
      </c>
      <c r="BC46" s="44">
        <f t="shared" si="75"/>
        <v>834992.54</v>
      </c>
      <c r="BD46" s="44">
        <f t="shared" si="75"/>
        <v>120460.59999999963</v>
      </c>
      <c r="BE46" s="44">
        <f t="shared" si="75"/>
        <v>388097.08999999985</v>
      </c>
      <c r="BF46" s="44">
        <f t="shared" si="75"/>
        <v>556634.90000000037</v>
      </c>
      <c r="BG46" s="44">
        <f t="shared" si="76"/>
        <v>611913.53000000026</v>
      </c>
      <c r="BH46" s="44">
        <f t="shared" si="76"/>
        <v>882446.76999999955</v>
      </c>
      <c r="BI46" s="44">
        <f t="shared" si="76"/>
        <v>1584951.9000000004</v>
      </c>
      <c r="BJ46" s="44">
        <f t="shared" si="76"/>
        <v>929278</v>
      </c>
      <c r="BK46" s="44">
        <f t="shared" si="76"/>
        <v>467654</v>
      </c>
      <c r="BL46" s="248">
        <f t="shared" si="76"/>
        <v>600723</v>
      </c>
      <c r="BM46" s="248">
        <f t="shared" si="76"/>
        <v>575961</v>
      </c>
      <c r="BN46" s="248">
        <f t="shared" si="76"/>
        <v>484726</v>
      </c>
      <c r="BO46" s="248">
        <f t="shared" si="76"/>
        <v>-463936</v>
      </c>
      <c r="BP46" s="274">
        <f t="shared" si="76"/>
        <v>1130184</v>
      </c>
      <c r="BQ46" s="274">
        <f t="shared" si="77"/>
        <v>-774220</v>
      </c>
      <c r="BR46" s="274">
        <f t="shared" si="77"/>
        <v>-109655</v>
      </c>
      <c r="BS46" s="274">
        <f t="shared" si="77"/>
        <v>382691</v>
      </c>
      <c r="BT46" s="274">
        <f t="shared" si="77"/>
        <v>-1202794</v>
      </c>
      <c r="BU46" s="274">
        <f t="shared" si="77"/>
        <v>185590</v>
      </c>
      <c r="BV46" s="274">
        <f t="shared" si="77"/>
        <v>466104</v>
      </c>
      <c r="BW46" s="274">
        <f t="shared" si="77"/>
        <v>708818</v>
      </c>
      <c r="BX46" s="274">
        <f t="shared" si="77"/>
        <v>511776</v>
      </c>
      <c r="BY46" s="274">
        <f t="shared" si="77"/>
        <v>-312677</v>
      </c>
      <c r="BZ46" s="274">
        <f t="shared" si="77"/>
        <v>70459</v>
      </c>
      <c r="CA46" s="354"/>
      <c r="CB46" s="64">
        <f>IF(ISERROR(GETPIVOTDATA("VALUE",'CSS WK pvt'!$I$2,"DT_FILE",CB$8,"CD_CO",CB$6,"TRIM_CAT",TRIM(B46),"TRIM_LINE",A44))=TRUE,0,GETPIVOTDATA("VALUE",'CSS WK pvt'!$I$2,"DT_FILE",CB$8,"CD_CO",CB$6,"TRIM_CAT",TRIM(B46),"TRIM_LINE",A44))</f>
        <v>7278711</v>
      </c>
    </row>
    <row r="47" spans="1:80" s="38" customFormat="1" x14ac:dyDescent="0.3">
      <c r="A47" s="147"/>
      <c r="B47" s="39" t="s">
        <v>39</v>
      </c>
      <c r="C47" s="40">
        <v>5484835.1900000004</v>
      </c>
      <c r="D47" s="41">
        <v>5916444.7699999996</v>
      </c>
      <c r="E47" s="41">
        <v>4405563.51</v>
      </c>
      <c r="F47" s="41">
        <v>3485349.76</v>
      </c>
      <c r="G47" s="41">
        <v>4034507.2</v>
      </c>
      <c r="H47" s="41">
        <v>4596649.46</v>
      </c>
      <c r="I47" s="41">
        <v>4918602.49</v>
      </c>
      <c r="J47" s="41">
        <v>4487943.6900000004</v>
      </c>
      <c r="K47" s="41">
        <v>4423403.8499999996</v>
      </c>
      <c r="L47" s="42">
        <v>4853840.08</v>
      </c>
      <c r="M47" s="41">
        <v>4783858.26</v>
      </c>
      <c r="N47" s="41">
        <v>5668719.9100000001</v>
      </c>
      <c r="O47" s="41">
        <v>6417122.9100000001</v>
      </c>
      <c r="P47" s="41">
        <v>8493017</v>
      </c>
      <c r="Q47" s="41">
        <v>6109761</v>
      </c>
      <c r="R47" s="41">
        <v>5222075</v>
      </c>
      <c r="S47" s="41">
        <v>4982493</v>
      </c>
      <c r="T47" s="41">
        <v>5512278</v>
      </c>
      <c r="U47" s="205">
        <v>5342444</v>
      </c>
      <c r="V47" s="205">
        <v>4761417</v>
      </c>
      <c r="W47" s="205">
        <v>5106212</v>
      </c>
      <c r="X47" s="42">
        <v>5269616</v>
      </c>
      <c r="Y47" s="205">
        <v>5909939</v>
      </c>
      <c r="Z47" s="205">
        <v>6702556</v>
      </c>
      <c r="AA47" s="205">
        <v>5716937</v>
      </c>
      <c r="AB47" s="205">
        <v>6291050</v>
      </c>
      <c r="AC47" s="205">
        <v>5279845</v>
      </c>
      <c r="AD47" s="205">
        <v>5209437</v>
      </c>
      <c r="AE47" s="205">
        <v>5411050</v>
      </c>
      <c r="AF47" s="205">
        <v>5558875</v>
      </c>
      <c r="AG47" s="205">
        <v>5925225</v>
      </c>
      <c r="AH47" s="205">
        <v>7073698</v>
      </c>
      <c r="AI47" s="205">
        <v>6424553</v>
      </c>
      <c r="AJ47" s="42">
        <v>5968905</v>
      </c>
      <c r="AK47" s="298">
        <v>8851510</v>
      </c>
      <c r="AL47" s="298">
        <v>8155123</v>
      </c>
      <c r="AM47" s="298">
        <v>7920686</v>
      </c>
      <c r="AN47" s="298">
        <v>6552184</v>
      </c>
      <c r="AO47" s="298">
        <v>6155093</v>
      </c>
      <c r="AP47" s="298">
        <v>5616414</v>
      </c>
      <c r="AQ47" s="64">
        <v>5571690</v>
      </c>
      <c r="AR47" s="298">
        <v>6135222</v>
      </c>
      <c r="AS47" s="298"/>
      <c r="AT47" s="298"/>
      <c r="AU47" s="298"/>
      <c r="AV47" s="315"/>
      <c r="AW47" s="43">
        <f t="shared" si="75"/>
        <v>932287.71999999974</v>
      </c>
      <c r="AX47" s="44">
        <f t="shared" si="75"/>
        <v>2576572.2300000004</v>
      </c>
      <c r="AY47" s="44">
        <f t="shared" si="75"/>
        <v>1704197.4900000002</v>
      </c>
      <c r="AZ47" s="44">
        <f t="shared" si="75"/>
        <v>1736725.2400000002</v>
      </c>
      <c r="BA47" s="44">
        <f t="shared" si="75"/>
        <v>947985.79999999981</v>
      </c>
      <c r="BB47" s="44">
        <f t="shared" si="75"/>
        <v>915628.54</v>
      </c>
      <c r="BC47" s="44">
        <f t="shared" si="75"/>
        <v>423841.50999999978</v>
      </c>
      <c r="BD47" s="44">
        <f t="shared" si="75"/>
        <v>273473.30999999959</v>
      </c>
      <c r="BE47" s="44">
        <f t="shared" si="75"/>
        <v>682808.15000000037</v>
      </c>
      <c r="BF47" s="44">
        <f t="shared" si="75"/>
        <v>415775.91999999993</v>
      </c>
      <c r="BG47" s="44">
        <f t="shared" si="76"/>
        <v>1126080.7400000002</v>
      </c>
      <c r="BH47" s="44">
        <f t="shared" si="76"/>
        <v>1033836.0899999999</v>
      </c>
      <c r="BI47" s="44">
        <f t="shared" si="76"/>
        <v>-700185.91000000015</v>
      </c>
      <c r="BJ47" s="44">
        <f t="shared" si="76"/>
        <v>-2201967</v>
      </c>
      <c r="BK47" s="44">
        <f t="shared" si="76"/>
        <v>-829916</v>
      </c>
      <c r="BL47" s="248">
        <f t="shared" si="76"/>
        <v>-12638</v>
      </c>
      <c r="BM47" s="248">
        <f t="shared" si="76"/>
        <v>428557</v>
      </c>
      <c r="BN47" s="248">
        <f t="shared" si="76"/>
        <v>46597</v>
      </c>
      <c r="BO47" s="248">
        <f t="shared" si="76"/>
        <v>582781</v>
      </c>
      <c r="BP47" s="274">
        <f t="shared" si="76"/>
        <v>2312281</v>
      </c>
      <c r="BQ47" s="274">
        <f t="shared" si="77"/>
        <v>1318341</v>
      </c>
      <c r="BR47" s="274">
        <f t="shared" si="77"/>
        <v>699289</v>
      </c>
      <c r="BS47" s="274">
        <f t="shared" si="77"/>
        <v>2941571</v>
      </c>
      <c r="BT47" s="274">
        <f t="shared" si="77"/>
        <v>1452567</v>
      </c>
      <c r="BU47" s="274">
        <f t="shared" si="77"/>
        <v>2203749</v>
      </c>
      <c r="BV47" s="274">
        <f t="shared" si="77"/>
        <v>261134</v>
      </c>
      <c r="BW47" s="274">
        <f t="shared" si="77"/>
        <v>875248</v>
      </c>
      <c r="BX47" s="274">
        <f t="shared" si="77"/>
        <v>406977</v>
      </c>
      <c r="BY47" s="274">
        <f t="shared" si="77"/>
        <v>160640</v>
      </c>
      <c r="BZ47" s="274">
        <f t="shared" si="77"/>
        <v>576347</v>
      </c>
      <c r="CA47" s="354"/>
      <c r="CB47" s="64">
        <f>IF(ISERROR(GETPIVOTDATA("VALUE",'CSS WK pvt'!$I$2,"DT_FILE",CB$8,"CD_CO",CB$6,"TRIM_CAT",TRIM(B47),"TRIM_LINE",A44))=TRUE,0,GETPIVOTDATA("VALUE",'CSS WK pvt'!$I$2,"DT_FILE",CB$8,"CD_CO",CB$6,"TRIM_CAT",TRIM(B47),"TRIM_LINE",A44))</f>
        <v>6135222</v>
      </c>
    </row>
    <row r="48" spans="1:80" s="38" customFormat="1" x14ac:dyDescent="0.3">
      <c r="A48" s="147"/>
      <c r="B48" s="39" t="s">
        <v>40</v>
      </c>
      <c r="C48" s="40">
        <v>3934612.62</v>
      </c>
      <c r="D48" s="41">
        <v>4558763.97</v>
      </c>
      <c r="E48" s="41">
        <v>2964814.46</v>
      </c>
      <c r="F48" s="41">
        <v>3075799.85</v>
      </c>
      <c r="G48" s="41">
        <v>3409922.11</v>
      </c>
      <c r="H48" s="41">
        <v>3674998.67</v>
      </c>
      <c r="I48" s="41">
        <v>3770911.19</v>
      </c>
      <c r="J48" s="41">
        <v>3689064.58</v>
      </c>
      <c r="K48" s="41">
        <v>3698723.04</v>
      </c>
      <c r="L48" s="42">
        <v>4122388.81</v>
      </c>
      <c r="M48" s="41">
        <v>3730890.57</v>
      </c>
      <c r="N48" s="41">
        <v>4486811.3099999996</v>
      </c>
      <c r="O48" s="41">
        <v>4939674.43</v>
      </c>
      <c r="P48" s="41">
        <v>7563595</v>
      </c>
      <c r="Q48" s="41">
        <v>5554768</v>
      </c>
      <c r="R48" s="41">
        <v>4821817</v>
      </c>
      <c r="S48" s="41">
        <v>4081630</v>
      </c>
      <c r="T48" s="41">
        <v>4759723</v>
      </c>
      <c r="U48" s="205">
        <v>4839266</v>
      </c>
      <c r="V48" s="205">
        <v>4430372</v>
      </c>
      <c r="W48" s="205">
        <v>4466819</v>
      </c>
      <c r="X48" s="42">
        <v>4546171</v>
      </c>
      <c r="Y48" s="205">
        <v>5256920</v>
      </c>
      <c r="Z48" s="205">
        <v>6231040</v>
      </c>
      <c r="AA48" s="205">
        <v>5090833</v>
      </c>
      <c r="AB48" s="205">
        <v>4561429</v>
      </c>
      <c r="AC48" s="205">
        <v>4172125</v>
      </c>
      <c r="AD48" s="205">
        <v>4718265</v>
      </c>
      <c r="AE48" s="205">
        <v>5164425</v>
      </c>
      <c r="AF48" s="205">
        <v>4411771</v>
      </c>
      <c r="AG48" s="205">
        <v>4724749</v>
      </c>
      <c r="AH48" s="205">
        <v>7450911</v>
      </c>
      <c r="AI48" s="205">
        <v>7167917</v>
      </c>
      <c r="AJ48" s="42">
        <v>6040035</v>
      </c>
      <c r="AK48" s="298">
        <v>7877126</v>
      </c>
      <c r="AL48" s="298">
        <v>7079139</v>
      </c>
      <c r="AM48" s="298">
        <v>6719233</v>
      </c>
      <c r="AN48" s="298">
        <v>5321790</v>
      </c>
      <c r="AO48" s="298">
        <v>5171876</v>
      </c>
      <c r="AP48" s="298">
        <v>4758195</v>
      </c>
      <c r="AQ48" s="64">
        <v>5014372</v>
      </c>
      <c r="AR48" s="298">
        <v>5151413</v>
      </c>
      <c r="AS48" s="298"/>
      <c r="AT48" s="298"/>
      <c r="AU48" s="298"/>
      <c r="AV48" s="315"/>
      <c r="AW48" s="43">
        <f t="shared" si="75"/>
        <v>1005061.8099999996</v>
      </c>
      <c r="AX48" s="44">
        <f t="shared" si="75"/>
        <v>3004831.0300000003</v>
      </c>
      <c r="AY48" s="44">
        <f t="shared" si="75"/>
        <v>2589953.54</v>
      </c>
      <c r="AZ48" s="44">
        <f t="shared" si="75"/>
        <v>1746017.15</v>
      </c>
      <c r="BA48" s="44">
        <f t="shared" si="75"/>
        <v>671707.89000000013</v>
      </c>
      <c r="BB48" s="44">
        <f t="shared" si="75"/>
        <v>1084724.33</v>
      </c>
      <c r="BC48" s="44">
        <f t="shared" si="75"/>
        <v>1068354.81</v>
      </c>
      <c r="BD48" s="44">
        <f t="shared" si="75"/>
        <v>741307.41999999993</v>
      </c>
      <c r="BE48" s="44">
        <f t="shared" si="75"/>
        <v>768095.96</v>
      </c>
      <c r="BF48" s="44">
        <f t="shared" si="75"/>
        <v>423782.18999999994</v>
      </c>
      <c r="BG48" s="44">
        <f t="shared" si="76"/>
        <v>1526029.4300000002</v>
      </c>
      <c r="BH48" s="44">
        <f t="shared" si="76"/>
        <v>1744228.6900000004</v>
      </c>
      <c r="BI48" s="44">
        <f t="shared" si="76"/>
        <v>151158.5700000003</v>
      </c>
      <c r="BJ48" s="44">
        <f t="shared" si="76"/>
        <v>-3002166</v>
      </c>
      <c r="BK48" s="44">
        <f t="shared" si="76"/>
        <v>-1382643</v>
      </c>
      <c r="BL48" s="248">
        <f t="shared" si="76"/>
        <v>-103552</v>
      </c>
      <c r="BM48" s="248">
        <f t="shared" si="76"/>
        <v>1082795</v>
      </c>
      <c r="BN48" s="248">
        <f t="shared" si="76"/>
        <v>-347952</v>
      </c>
      <c r="BO48" s="248">
        <f t="shared" si="76"/>
        <v>-114517</v>
      </c>
      <c r="BP48" s="274">
        <f t="shared" si="76"/>
        <v>3020539</v>
      </c>
      <c r="BQ48" s="274">
        <f t="shared" si="77"/>
        <v>2701098</v>
      </c>
      <c r="BR48" s="274">
        <f t="shared" si="77"/>
        <v>1493864</v>
      </c>
      <c r="BS48" s="274">
        <f t="shared" si="77"/>
        <v>2620206</v>
      </c>
      <c r="BT48" s="274">
        <f t="shared" si="77"/>
        <v>848099</v>
      </c>
      <c r="BU48" s="274">
        <f t="shared" si="77"/>
        <v>1628400</v>
      </c>
      <c r="BV48" s="274">
        <f t="shared" si="77"/>
        <v>760361</v>
      </c>
      <c r="BW48" s="274">
        <f t="shared" si="77"/>
        <v>999751</v>
      </c>
      <c r="BX48" s="274">
        <f t="shared" si="77"/>
        <v>39930</v>
      </c>
      <c r="BY48" s="274">
        <f t="shared" si="77"/>
        <v>-150053</v>
      </c>
      <c r="BZ48" s="274">
        <f t="shared" si="77"/>
        <v>739642</v>
      </c>
      <c r="CA48" s="354"/>
      <c r="CB48" s="64">
        <f>IF(ISERROR(GETPIVOTDATA("VALUE",'CSS WK pvt'!$I$2,"DT_FILE",CB$8,"CD_CO",CB$6,"TRIM_CAT",TRIM(B48),"TRIM_LINE",A44))=TRUE,0,GETPIVOTDATA("VALUE",'CSS WK pvt'!$I$2,"DT_FILE",CB$8,"CD_CO",CB$6,"TRIM_CAT",TRIM(B48),"TRIM_LINE",A44))</f>
        <v>5151413</v>
      </c>
    </row>
    <row r="49" spans="1:80" s="38" customFormat="1" x14ac:dyDescent="0.3">
      <c r="A49" s="147"/>
      <c r="B49" s="39" t="s">
        <v>41</v>
      </c>
      <c r="C49" s="40">
        <v>6287021.2300000004</v>
      </c>
      <c r="D49" s="41">
        <v>5570249.1600000001</v>
      </c>
      <c r="E49" s="41">
        <v>5049946.22</v>
      </c>
      <c r="F49" s="41">
        <v>3667950.39</v>
      </c>
      <c r="G49" s="41">
        <v>4717632.6500000004</v>
      </c>
      <c r="H49" s="41">
        <v>4866231.42</v>
      </c>
      <c r="I49" s="41">
        <v>5319091.63</v>
      </c>
      <c r="J49" s="41">
        <v>4082853.57</v>
      </c>
      <c r="K49" s="41">
        <v>5879312.3899999997</v>
      </c>
      <c r="L49" s="42">
        <v>5107647.34</v>
      </c>
      <c r="M49" s="41">
        <v>6458959.0199999996</v>
      </c>
      <c r="N49" s="41">
        <v>5591736.8099999996</v>
      </c>
      <c r="O49" s="41">
        <v>7518613.9000000004</v>
      </c>
      <c r="P49" s="41">
        <v>7212366</v>
      </c>
      <c r="Q49" s="41">
        <v>8106317</v>
      </c>
      <c r="R49" s="41">
        <v>6787398</v>
      </c>
      <c r="S49" s="41">
        <v>5824366</v>
      </c>
      <c r="T49" s="41">
        <v>7547910</v>
      </c>
      <c r="U49" s="205">
        <v>6605989</v>
      </c>
      <c r="V49" s="205">
        <v>6268677</v>
      </c>
      <c r="W49" s="205">
        <v>7992038</v>
      </c>
      <c r="X49" s="42">
        <v>6618800</v>
      </c>
      <c r="Y49" s="205">
        <v>8669743</v>
      </c>
      <c r="Z49" s="205">
        <v>8999710</v>
      </c>
      <c r="AA49" s="205">
        <v>5717821</v>
      </c>
      <c r="AB49" s="205">
        <v>6410125</v>
      </c>
      <c r="AC49" s="205">
        <v>5484094</v>
      </c>
      <c r="AD49" s="205">
        <v>6285232</v>
      </c>
      <c r="AE49" s="205">
        <v>8007713</v>
      </c>
      <c r="AF49" s="205">
        <v>6412542</v>
      </c>
      <c r="AG49" s="205">
        <v>7058307</v>
      </c>
      <c r="AH49" s="205">
        <v>14112081</v>
      </c>
      <c r="AI49" s="205">
        <v>14309453</v>
      </c>
      <c r="AJ49" s="42">
        <v>9438913</v>
      </c>
      <c r="AK49" s="298">
        <v>14917947</v>
      </c>
      <c r="AL49" s="298">
        <v>13068501</v>
      </c>
      <c r="AM49" s="298">
        <v>11888804</v>
      </c>
      <c r="AN49" s="298">
        <v>7756329</v>
      </c>
      <c r="AO49" s="298">
        <v>6754632</v>
      </c>
      <c r="AP49" s="298">
        <v>6785153</v>
      </c>
      <c r="AQ49" s="64">
        <v>8577611</v>
      </c>
      <c r="AR49" s="298">
        <v>7519468</v>
      </c>
      <c r="AS49" s="298"/>
      <c r="AT49" s="298"/>
      <c r="AU49" s="298"/>
      <c r="AV49" s="315"/>
      <c r="AW49" s="43">
        <f t="shared" si="75"/>
        <v>1231592.67</v>
      </c>
      <c r="AX49" s="44">
        <f t="shared" si="75"/>
        <v>1642116.8399999999</v>
      </c>
      <c r="AY49" s="44">
        <f t="shared" si="75"/>
        <v>3056370.7800000003</v>
      </c>
      <c r="AZ49" s="44">
        <f t="shared" si="75"/>
        <v>3119447.61</v>
      </c>
      <c r="BA49" s="44">
        <f t="shared" si="75"/>
        <v>1106733.3499999996</v>
      </c>
      <c r="BB49" s="44">
        <f t="shared" si="75"/>
        <v>2681678.58</v>
      </c>
      <c r="BC49" s="44">
        <f t="shared" si="75"/>
        <v>1286897.3700000001</v>
      </c>
      <c r="BD49" s="44">
        <f t="shared" si="75"/>
        <v>2185823.4300000002</v>
      </c>
      <c r="BE49" s="44">
        <f t="shared" si="75"/>
        <v>2112725.6100000003</v>
      </c>
      <c r="BF49" s="44">
        <f t="shared" si="75"/>
        <v>1511152.6600000001</v>
      </c>
      <c r="BG49" s="44">
        <f t="shared" si="76"/>
        <v>2210783.9800000004</v>
      </c>
      <c r="BH49" s="44">
        <f t="shared" si="76"/>
        <v>3407973.1900000004</v>
      </c>
      <c r="BI49" s="44">
        <f t="shared" si="76"/>
        <v>-1800792.9000000004</v>
      </c>
      <c r="BJ49" s="44">
        <f t="shared" si="76"/>
        <v>-802241</v>
      </c>
      <c r="BK49" s="44">
        <f t="shared" si="76"/>
        <v>-2622223</v>
      </c>
      <c r="BL49" s="248">
        <f t="shared" si="76"/>
        <v>-502166</v>
      </c>
      <c r="BM49" s="248">
        <f t="shared" si="76"/>
        <v>2183347</v>
      </c>
      <c r="BN49" s="248">
        <f t="shared" si="76"/>
        <v>-1135368</v>
      </c>
      <c r="BO49" s="248">
        <f t="shared" si="76"/>
        <v>452318</v>
      </c>
      <c r="BP49" s="274">
        <f t="shared" si="76"/>
        <v>7843404</v>
      </c>
      <c r="BQ49" s="274">
        <f t="shared" si="77"/>
        <v>6317415</v>
      </c>
      <c r="BR49" s="274">
        <f t="shared" si="77"/>
        <v>2820113</v>
      </c>
      <c r="BS49" s="274">
        <f t="shared" si="77"/>
        <v>6248204</v>
      </c>
      <c r="BT49" s="274">
        <f t="shared" si="77"/>
        <v>4068791</v>
      </c>
      <c r="BU49" s="274">
        <f t="shared" si="77"/>
        <v>6170983</v>
      </c>
      <c r="BV49" s="274">
        <f t="shared" si="77"/>
        <v>1346204</v>
      </c>
      <c r="BW49" s="274">
        <f t="shared" si="77"/>
        <v>1270538</v>
      </c>
      <c r="BX49" s="274">
        <f t="shared" si="77"/>
        <v>499921</v>
      </c>
      <c r="BY49" s="274">
        <f t="shared" si="77"/>
        <v>569898</v>
      </c>
      <c r="BZ49" s="274">
        <f t="shared" si="77"/>
        <v>1106926</v>
      </c>
      <c r="CA49" s="354"/>
      <c r="CB49" s="64">
        <f>IF(ISERROR(GETPIVOTDATA("VALUE",'CSS WK pvt'!$I$2,"DT_FILE",CB$8,"CD_CO",CB$6,"TRIM_CAT",TRIM(B49),"TRIM_LINE",A44))=TRUE,0,GETPIVOTDATA("VALUE",'CSS WK pvt'!$I$2,"DT_FILE",CB$8,"CD_CO",CB$6,"TRIM_CAT",TRIM(B49),"TRIM_LINE",A44))</f>
        <v>7519468</v>
      </c>
    </row>
    <row r="50" spans="1:80" s="131" customFormat="1" x14ac:dyDescent="0.3">
      <c r="A50" s="148"/>
      <c r="B50" s="39" t="s">
        <v>42</v>
      </c>
      <c r="C50" s="141">
        <f t="shared" ref="C50:Q50" si="78">SUM(C45:C49)</f>
        <v>47453988.579999998</v>
      </c>
      <c r="D50" s="142">
        <f t="shared" si="78"/>
        <v>48912663.030000001</v>
      </c>
      <c r="E50" s="142">
        <f t="shared" si="78"/>
        <v>39179236.07</v>
      </c>
      <c r="F50" s="142">
        <f t="shared" si="78"/>
        <v>31640922.82</v>
      </c>
      <c r="G50" s="142">
        <f t="shared" si="78"/>
        <v>35384745.07</v>
      </c>
      <c r="H50" s="142">
        <f t="shared" si="78"/>
        <v>43902001.460000001</v>
      </c>
      <c r="I50" s="142">
        <f t="shared" si="78"/>
        <v>49902148.93</v>
      </c>
      <c r="J50" s="142">
        <f t="shared" si="78"/>
        <v>42903029.099999994</v>
      </c>
      <c r="K50" s="142">
        <f t="shared" si="78"/>
        <v>39695552.140000001</v>
      </c>
      <c r="L50" s="143">
        <f t="shared" si="78"/>
        <v>41578683.930000007</v>
      </c>
      <c r="M50" s="142">
        <f t="shared" si="78"/>
        <v>47071745.450000003</v>
      </c>
      <c r="N50" s="142">
        <f t="shared" si="78"/>
        <v>57244022.850000009</v>
      </c>
      <c r="O50" s="142">
        <f t="shared" si="78"/>
        <v>58830015.280000001</v>
      </c>
      <c r="P50" s="142">
        <f t="shared" si="78"/>
        <v>61721131</v>
      </c>
      <c r="Q50" s="142">
        <f t="shared" si="78"/>
        <v>56446743</v>
      </c>
      <c r="R50" s="142">
        <v>48840483</v>
      </c>
      <c r="S50" s="142">
        <v>47929747</v>
      </c>
      <c r="T50" s="142">
        <v>59144928</v>
      </c>
      <c r="U50" s="206">
        <v>65969440</v>
      </c>
      <c r="V50" s="206">
        <v>52474330</v>
      </c>
      <c r="W50" s="206">
        <f>SUM(W45+W46+W47+W48+W49)</f>
        <v>48394369</v>
      </c>
      <c r="X50" s="143">
        <f>SUM(X45+X46+X47+X48+X49)</f>
        <v>49363469</v>
      </c>
      <c r="Y50" s="206">
        <v>57297467</v>
      </c>
      <c r="Z50" s="206">
        <v>67334477</v>
      </c>
      <c r="AA50" s="206">
        <v>58825702</v>
      </c>
      <c r="AB50" s="206">
        <v>58056420</v>
      </c>
      <c r="AC50" s="206">
        <v>47496242</v>
      </c>
      <c r="AD50" s="206">
        <v>44578798</v>
      </c>
      <c r="AE50" s="206">
        <v>49509500</v>
      </c>
      <c r="AF50" s="206">
        <v>52297484</v>
      </c>
      <c r="AG50" s="206">
        <v>53762522</v>
      </c>
      <c r="AH50" s="206">
        <v>67571163</v>
      </c>
      <c r="AI50" s="206">
        <v>55860152</v>
      </c>
      <c r="AJ50" s="143">
        <v>50556843</v>
      </c>
      <c r="AK50" s="299">
        <v>69854066</v>
      </c>
      <c r="AL50" s="299">
        <v>69769930</v>
      </c>
      <c r="AM50" s="299">
        <v>71422088</v>
      </c>
      <c r="AN50" s="299">
        <v>58288451</v>
      </c>
      <c r="AO50" s="299">
        <v>52141601</v>
      </c>
      <c r="AP50" s="299">
        <v>46442984</v>
      </c>
      <c r="AQ50" s="45">
        <v>49491090</v>
      </c>
      <c r="AR50" s="299">
        <v>55319331</v>
      </c>
      <c r="AS50" s="299"/>
      <c r="AT50" s="299"/>
      <c r="AU50" s="299"/>
      <c r="AV50" s="316"/>
      <c r="AW50" s="45">
        <f t="shared" ref="AW50:BA50" si="79">SUM(AW45:AW49)</f>
        <v>11376026.700000001</v>
      </c>
      <c r="AX50" s="144">
        <f t="shared" si="79"/>
        <v>12808467.970000001</v>
      </c>
      <c r="AY50" s="144">
        <f t="shared" si="79"/>
        <v>17267506.930000003</v>
      </c>
      <c r="AZ50" s="144">
        <f t="shared" si="79"/>
        <v>17199560.180000003</v>
      </c>
      <c r="BA50" s="144">
        <f t="shared" si="79"/>
        <v>12545001.930000002</v>
      </c>
      <c r="BB50" s="144">
        <f t="shared" ref="BB50:BJ50" si="80">SUM(BB45:BB49)</f>
        <v>15242926.539999999</v>
      </c>
      <c r="BC50" s="144">
        <f t="shared" si="80"/>
        <v>16067291.07</v>
      </c>
      <c r="BD50" s="144">
        <f t="shared" si="80"/>
        <v>9571300.9000000004</v>
      </c>
      <c r="BE50" s="144">
        <f t="shared" si="80"/>
        <v>8698816.8600000013</v>
      </c>
      <c r="BF50" s="144">
        <f t="shared" si="80"/>
        <v>7784785.0699999984</v>
      </c>
      <c r="BG50" s="144">
        <f t="shared" si="80"/>
        <v>10225721.550000003</v>
      </c>
      <c r="BH50" s="144">
        <f t="shared" si="80"/>
        <v>10090454.149999997</v>
      </c>
      <c r="BI50" s="144">
        <f t="shared" si="80"/>
        <v>-4313.2800000011921</v>
      </c>
      <c r="BJ50" s="144">
        <f t="shared" si="80"/>
        <v>-3664711</v>
      </c>
      <c r="BK50" s="144">
        <f t="shared" ref="BK50:BL50" si="81">SUM(BK45:BK49)</f>
        <v>-8950501</v>
      </c>
      <c r="BL50" s="249">
        <f t="shared" si="81"/>
        <v>-4261685</v>
      </c>
      <c r="BM50" s="249">
        <f t="shared" ref="BM50:BN50" si="82">SUM(BM45:BM49)</f>
        <v>1579753</v>
      </c>
      <c r="BN50" s="249">
        <f t="shared" si="82"/>
        <v>-6847444</v>
      </c>
      <c r="BO50" s="249">
        <f t="shared" ref="BO50:BP50" si="83">SUM(BO45:BO49)</f>
        <v>-12206918</v>
      </c>
      <c r="BP50" s="275">
        <f t="shared" si="83"/>
        <v>15096833</v>
      </c>
      <c r="BQ50" s="275">
        <f t="shared" ref="BQ50:BS50" si="84">SUM(BQ45:BQ49)</f>
        <v>7465783</v>
      </c>
      <c r="BR50" s="275">
        <f t="shared" si="84"/>
        <v>1193374</v>
      </c>
      <c r="BS50" s="275">
        <f t="shared" si="84"/>
        <v>12556599</v>
      </c>
      <c r="BT50" s="275">
        <f t="shared" ref="BT50:BU50" si="85">SUM(BT45:BT49)</f>
        <v>2435453</v>
      </c>
      <c r="BU50" s="275">
        <f t="shared" si="85"/>
        <v>12596386</v>
      </c>
      <c r="BV50" s="275">
        <f t="shared" ref="BV50" si="86">SUM(BV45:BV49)</f>
        <v>232031</v>
      </c>
      <c r="BW50" s="275">
        <f t="shared" ref="BW50" si="87">SUM(BW45:BW49)</f>
        <v>4645359</v>
      </c>
      <c r="BX50" s="275">
        <f t="shared" ref="BX50" si="88">SUM(BX45:BX49)</f>
        <v>1864186</v>
      </c>
      <c r="BY50" s="275">
        <f t="shared" ref="BY50:BZ50" si="89">SUM(BY45:BY49)</f>
        <v>-18410</v>
      </c>
      <c r="BZ50" s="275">
        <f t="shared" si="89"/>
        <v>3021847</v>
      </c>
      <c r="CA50" s="355"/>
      <c r="CB50" s="45">
        <f>SUM(CB45:CB49)</f>
        <v>55319331</v>
      </c>
    </row>
    <row r="51" spans="1:80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354"/>
      <c r="CB51" s="50"/>
    </row>
    <row r="52" spans="1:80" s="38" customFormat="1" x14ac:dyDescent="0.3">
      <c r="A52" s="147"/>
      <c r="B52" s="39" t="s">
        <v>37</v>
      </c>
      <c r="C52" s="40">
        <v>13529008.91</v>
      </c>
      <c r="D52" s="41">
        <v>14005236.9</v>
      </c>
      <c r="E52" s="41">
        <v>14062762.99</v>
      </c>
      <c r="F52" s="41">
        <v>11575573.17</v>
      </c>
      <c r="G52" s="41">
        <v>9621083.0899999999</v>
      </c>
      <c r="H52" s="41">
        <v>9752712.2400000002</v>
      </c>
      <c r="I52" s="41">
        <v>11848421.08</v>
      </c>
      <c r="J52" s="41">
        <v>15099039.119999999</v>
      </c>
      <c r="K52" s="41">
        <v>13499429.720000001</v>
      </c>
      <c r="L52" s="42">
        <v>11139592.24</v>
      </c>
      <c r="M52" s="41">
        <v>12567436.869999999</v>
      </c>
      <c r="N52" s="41">
        <v>15428529.49</v>
      </c>
      <c r="O52" s="41">
        <v>19949321.850000001</v>
      </c>
      <c r="P52" s="41">
        <v>21806945</v>
      </c>
      <c r="Q52" s="41">
        <v>20531025</v>
      </c>
      <c r="R52" s="41">
        <v>20092960</v>
      </c>
      <c r="S52" s="41">
        <v>16788675</v>
      </c>
      <c r="T52" s="41">
        <v>16512163</v>
      </c>
      <c r="U52" s="205">
        <v>22429362</v>
      </c>
      <c r="V52" s="205">
        <v>28643592</v>
      </c>
      <c r="W52" s="205">
        <v>22824603</v>
      </c>
      <c r="X52" s="42">
        <v>17545242</v>
      </c>
      <c r="Y52" s="205">
        <v>16473145</v>
      </c>
      <c r="Z52" s="205">
        <v>19811257</v>
      </c>
      <c r="AA52" s="205">
        <v>24453599</v>
      </c>
      <c r="AB52" s="205">
        <v>24085714</v>
      </c>
      <c r="AC52" s="205">
        <v>21509328</v>
      </c>
      <c r="AD52" s="205">
        <v>17832902</v>
      </c>
      <c r="AE52" s="205">
        <v>12796980</v>
      </c>
      <c r="AF52" s="205">
        <v>13792061</v>
      </c>
      <c r="AG52" s="205">
        <v>16920993</v>
      </c>
      <c r="AH52" s="205">
        <v>18107559</v>
      </c>
      <c r="AI52" s="205">
        <v>20652856</v>
      </c>
      <c r="AJ52" s="42">
        <v>15136091</v>
      </c>
      <c r="AK52" s="298">
        <v>14400480</v>
      </c>
      <c r="AL52" s="298">
        <v>18886217</v>
      </c>
      <c r="AM52" s="298">
        <v>19686285</v>
      </c>
      <c r="AN52" s="298">
        <v>21694004</v>
      </c>
      <c r="AO52" s="298">
        <v>19119289</v>
      </c>
      <c r="AP52" s="298">
        <v>16662732</v>
      </c>
      <c r="AQ52" s="64">
        <v>13212321</v>
      </c>
      <c r="AR52" s="298">
        <v>13086658</v>
      </c>
      <c r="AS52" s="298"/>
      <c r="AT52" s="298"/>
      <c r="AU52" s="298"/>
      <c r="AV52" s="315"/>
      <c r="AW52" s="43">
        <f t="shared" ref="AW52:BF56" si="90">O52-C52</f>
        <v>6420312.9400000013</v>
      </c>
      <c r="AX52" s="44">
        <f t="shared" si="90"/>
        <v>7801708.0999999996</v>
      </c>
      <c r="AY52" s="44">
        <f t="shared" si="90"/>
        <v>6468262.0099999998</v>
      </c>
      <c r="AZ52" s="44">
        <f t="shared" si="90"/>
        <v>8517386.8300000001</v>
      </c>
      <c r="BA52" s="44">
        <f t="shared" si="90"/>
        <v>7167591.9100000001</v>
      </c>
      <c r="BB52" s="44">
        <f t="shared" si="90"/>
        <v>6759450.7599999998</v>
      </c>
      <c r="BC52" s="44">
        <f t="shared" si="90"/>
        <v>10580940.92</v>
      </c>
      <c r="BD52" s="44">
        <f t="shared" si="90"/>
        <v>13544552.880000001</v>
      </c>
      <c r="BE52" s="44">
        <f t="shared" si="90"/>
        <v>9325173.2799999993</v>
      </c>
      <c r="BF52" s="44">
        <f t="shared" si="90"/>
        <v>6405649.7599999998</v>
      </c>
      <c r="BG52" s="44">
        <f t="shared" ref="BG52:BP56" si="91">Y52-M52</f>
        <v>3905708.1300000008</v>
      </c>
      <c r="BH52" s="44">
        <f t="shared" si="91"/>
        <v>4382727.51</v>
      </c>
      <c r="BI52" s="44">
        <f t="shared" si="91"/>
        <v>4504277.1499999985</v>
      </c>
      <c r="BJ52" s="44">
        <f t="shared" si="91"/>
        <v>2278769</v>
      </c>
      <c r="BK52" s="44">
        <f t="shared" si="91"/>
        <v>978303</v>
      </c>
      <c r="BL52" s="248">
        <f t="shared" si="91"/>
        <v>-2260058</v>
      </c>
      <c r="BM52" s="248">
        <f t="shared" si="91"/>
        <v>-3991695</v>
      </c>
      <c r="BN52" s="248">
        <f t="shared" si="91"/>
        <v>-2720102</v>
      </c>
      <c r="BO52" s="248">
        <f t="shared" si="91"/>
        <v>-5508369</v>
      </c>
      <c r="BP52" s="274">
        <f t="shared" si="91"/>
        <v>-10536033</v>
      </c>
      <c r="BQ52" s="274">
        <f t="shared" ref="BQ52:BZ56" si="92">AI52-W52</f>
        <v>-2171747</v>
      </c>
      <c r="BR52" s="274">
        <f t="shared" si="92"/>
        <v>-2409151</v>
      </c>
      <c r="BS52" s="274">
        <f t="shared" si="92"/>
        <v>-2072665</v>
      </c>
      <c r="BT52" s="274">
        <f t="shared" si="92"/>
        <v>-925040</v>
      </c>
      <c r="BU52" s="274">
        <f t="shared" si="92"/>
        <v>-4767314</v>
      </c>
      <c r="BV52" s="274">
        <f t="shared" si="92"/>
        <v>-2391710</v>
      </c>
      <c r="BW52" s="274">
        <f t="shared" si="92"/>
        <v>-2390039</v>
      </c>
      <c r="BX52" s="274">
        <f t="shared" si="92"/>
        <v>-1170170</v>
      </c>
      <c r="BY52" s="274">
        <f t="shared" si="92"/>
        <v>415341</v>
      </c>
      <c r="BZ52" s="274">
        <f t="shared" si="92"/>
        <v>-705403</v>
      </c>
      <c r="CA52" s="354"/>
      <c r="CB52" s="64">
        <f>IF(ISERROR(GETPIVOTDATA("VALUE",'CSS WK pvt'!$I$2,"DT_FILE",CB$8,"CD_CO",CB$6,"TRIM_CAT",TRIM(B52),"TRIM_LINE",A51))=TRUE,0,GETPIVOTDATA("VALUE",'CSS WK pvt'!$I$2,"DT_FILE",CB$8,"CD_CO",CB$6,"TRIM_CAT",TRIM(B52),"TRIM_LINE",A51))</f>
        <v>13086658</v>
      </c>
    </row>
    <row r="53" spans="1:80" s="38" customFormat="1" x14ac:dyDescent="0.3">
      <c r="A53" s="147"/>
      <c r="B53" s="39" t="s">
        <v>38</v>
      </c>
      <c r="C53" s="40">
        <v>5008351.6399999997</v>
      </c>
      <c r="D53" s="41">
        <v>5173545.12</v>
      </c>
      <c r="E53" s="41">
        <v>5036751.9400000004</v>
      </c>
      <c r="F53" s="41">
        <v>4149411.88</v>
      </c>
      <c r="G53" s="41">
        <v>3426413.16</v>
      </c>
      <c r="H53" s="41">
        <v>3438818.31</v>
      </c>
      <c r="I53" s="41">
        <v>3988327.72</v>
      </c>
      <c r="J53" s="41">
        <v>4878670.92</v>
      </c>
      <c r="K53" s="41">
        <v>4288061.7</v>
      </c>
      <c r="L53" s="42">
        <v>3559424.65</v>
      </c>
      <c r="M53" s="41">
        <v>4061255.34</v>
      </c>
      <c r="N53" s="41">
        <v>5007822.62</v>
      </c>
      <c r="O53" s="41">
        <v>5738502.3200000003</v>
      </c>
      <c r="P53" s="41">
        <v>6119578</v>
      </c>
      <c r="Q53" s="41">
        <v>5436548</v>
      </c>
      <c r="R53" s="41">
        <v>5038283</v>
      </c>
      <c r="S53" s="41">
        <v>4776532</v>
      </c>
      <c r="T53" s="41">
        <v>4488400</v>
      </c>
      <c r="U53" s="205">
        <v>5461884</v>
      </c>
      <c r="V53" s="205">
        <v>6406352</v>
      </c>
      <c r="W53" s="205">
        <v>5556105</v>
      </c>
      <c r="X53" s="42">
        <v>4483215</v>
      </c>
      <c r="Y53" s="205">
        <v>4361810</v>
      </c>
      <c r="Z53" s="205">
        <v>5556105</v>
      </c>
      <c r="AA53" s="205">
        <v>7325887</v>
      </c>
      <c r="AB53" s="205">
        <v>7110796</v>
      </c>
      <c r="AC53" s="205">
        <v>6844521</v>
      </c>
      <c r="AD53" s="205">
        <v>5948945</v>
      </c>
      <c r="AE53" s="205">
        <v>4739723</v>
      </c>
      <c r="AF53" s="205">
        <v>5037760</v>
      </c>
      <c r="AG53" s="205">
        <v>5900410</v>
      </c>
      <c r="AH53" s="205">
        <v>5502166</v>
      </c>
      <c r="AI53" s="205">
        <v>5116532</v>
      </c>
      <c r="AJ53" s="42">
        <v>4718894</v>
      </c>
      <c r="AK53" s="298">
        <v>4464873</v>
      </c>
      <c r="AL53" s="298">
        <v>5898732</v>
      </c>
      <c r="AM53" s="298">
        <v>6122212</v>
      </c>
      <c r="AN53" s="298">
        <v>7752048</v>
      </c>
      <c r="AO53" s="298">
        <v>7155521</v>
      </c>
      <c r="AP53" s="298">
        <v>6230657</v>
      </c>
      <c r="AQ53" s="64">
        <v>4853339</v>
      </c>
      <c r="AR53" s="298">
        <v>4657206</v>
      </c>
      <c r="AS53" s="298"/>
      <c r="AT53" s="298"/>
      <c r="AU53" s="298"/>
      <c r="AV53" s="315"/>
      <c r="AW53" s="43">
        <f t="shared" si="90"/>
        <v>730150.68000000063</v>
      </c>
      <c r="AX53" s="44">
        <f t="shared" si="90"/>
        <v>946032.87999999989</v>
      </c>
      <c r="AY53" s="44">
        <f t="shared" si="90"/>
        <v>399796.05999999959</v>
      </c>
      <c r="AZ53" s="44">
        <f t="shared" si="90"/>
        <v>888871.12000000011</v>
      </c>
      <c r="BA53" s="44">
        <f t="shared" si="90"/>
        <v>1350118.8399999999</v>
      </c>
      <c r="BB53" s="44">
        <f t="shared" si="90"/>
        <v>1049581.69</v>
      </c>
      <c r="BC53" s="44">
        <f t="shared" si="90"/>
        <v>1473556.2799999998</v>
      </c>
      <c r="BD53" s="44">
        <f t="shared" si="90"/>
        <v>1527681.08</v>
      </c>
      <c r="BE53" s="44">
        <f t="shared" si="90"/>
        <v>1268043.2999999998</v>
      </c>
      <c r="BF53" s="44">
        <f t="shared" si="90"/>
        <v>923790.35000000009</v>
      </c>
      <c r="BG53" s="44">
        <f t="shared" si="91"/>
        <v>300554.66000000015</v>
      </c>
      <c r="BH53" s="44">
        <f t="shared" si="91"/>
        <v>548282.37999999989</v>
      </c>
      <c r="BI53" s="44">
        <f t="shared" si="91"/>
        <v>1587384.6799999997</v>
      </c>
      <c r="BJ53" s="44">
        <f t="shared" si="91"/>
        <v>991218</v>
      </c>
      <c r="BK53" s="44">
        <f t="shared" si="91"/>
        <v>1407973</v>
      </c>
      <c r="BL53" s="248">
        <f t="shared" si="91"/>
        <v>910662</v>
      </c>
      <c r="BM53" s="248">
        <f t="shared" si="91"/>
        <v>-36809</v>
      </c>
      <c r="BN53" s="248">
        <f t="shared" si="91"/>
        <v>549360</v>
      </c>
      <c r="BO53" s="248">
        <f t="shared" si="91"/>
        <v>438526</v>
      </c>
      <c r="BP53" s="274">
        <f t="shared" si="91"/>
        <v>-904186</v>
      </c>
      <c r="BQ53" s="274">
        <f t="shared" si="92"/>
        <v>-439573</v>
      </c>
      <c r="BR53" s="274">
        <f t="shared" si="92"/>
        <v>235679</v>
      </c>
      <c r="BS53" s="274">
        <f t="shared" si="92"/>
        <v>103063</v>
      </c>
      <c r="BT53" s="274">
        <f t="shared" si="92"/>
        <v>342627</v>
      </c>
      <c r="BU53" s="274">
        <f t="shared" si="92"/>
        <v>-1203675</v>
      </c>
      <c r="BV53" s="274">
        <f t="shared" si="92"/>
        <v>641252</v>
      </c>
      <c r="BW53" s="274">
        <f t="shared" si="92"/>
        <v>311000</v>
      </c>
      <c r="BX53" s="274">
        <f t="shared" si="92"/>
        <v>281712</v>
      </c>
      <c r="BY53" s="274">
        <f t="shared" si="92"/>
        <v>113616</v>
      </c>
      <c r="BZ53" s="274">
        <f t="shared" si="92"/>
        <v>-380554</v>
      </c>
      <c r="CA53" s="354"/>
      <c r="CB53" s="64">
        <f>IF(ISERROR(GETPIVOTDATA("VALUE",'CSS WK pvt'!$I$2,"DT_FILE",CB$8,"CD_CO",CB$6,"TRIM_CAT",TRIM(B53),"TRIM_LINE",A51))=TRUE,0,GETPIVOTDATA("VALUE",'CSS WK pvt'!$I$2,"DT_FILE",CB$8,"CD_CO",CB$6,"TRIM_CAT",TRIM(B53),"TRIM_LINE",A51))</f>
        <v>4657206</v>
      </c>
    </row>
    <row r="54" spans="1:80" s="38" customFormat="1" x14ac:dyDescent="0.3">
      <c r="A54" s="147"/>
      <c r="B54" s="39" t="s">
        <v>39</v>
      </c>
      <c r="C54" s="40">
        <v>1590580.14</v>
      </c>
      <c r="D54" s="41">
        <v>1870235.11</v>
      </c>
      <c r="E54" s="41">
        <v>1875923.79</v>
      </c>
      <c r="F54" s="41">
        <v>1661052.13</v>
      </c>
      <c r="G54" s="41">
        <v>1369157.34</v>
      </c>
      <c r="H54" s="41">
        <v>1432198.37</v>
      </c>
      <c r="I54" s="41">
        <v>1567990.24</v>
      </c>
      <c r="J54" s="41">
        <v>1628409.25</v>
      </c>
      <c r="K54" s="41">
        <v>1793519.47</v>
      </c>
      <c r="L54" s="42">
        <v>1528789.72</v>
      </c>
      <c r="M54" s="41">
        <v>1645538.17</v>
      </c>
      <c r="N54" s="41">
        <v>1673377.11</v>
      </c>
      <c r="O54" s="41">
        <v>2353140.35</v>
      </c>
      <c r="P54" s="41">
        <v>3806647</v>
      </c>
      <c r="Q54" s="41">
        <v>4086924</v>
      </c>
      <c r="R54" s="41">
        <v>3135396</v>
      </c>
      <c r="S54" s="41">
        <v>2627809</v>
      </c>
      <c r="T54" s="41">
        <v>2547809</v>
      </c>
      <c r="U54" s="205">
        <v>2617953</v>
      </c>
      <c r="V54" s="205">
        <v>2635662</v>
      </c>
      <c r="W54" s="205">
        <v>2623968</v>
      </c>
      <c r="X54" s="42">
        <v>2334420</v>
      </c>
      <c r="Y54" s="205">
        <v>2313772</v>
      </c>
      <c r="Z54" s="205">
        <v>2579662</v>
      </c>
      <c r="AA54" s="205">
        <v>2736818</v>
      </c>
      <c r="AB54" s="205">
        <v>2756433</v>
      </c>
      <c r="AC54" s="205">
        <v>3115108</v>
      </c>
      <c r="AD54" s="205">
        <v>2777324</v>
      </c>
      <c r="AE54" s="205">
        <v>2235518</v>
      </c>
      <c r="AF54" s="205">
        <v>2346725</v>
      </c>
      <c r="AG54" s="205">
        <v>2626950</v>
      </c>
      <c r="AH54" s="205">
        <v>2864931</v>
      </c>
      <c r="AI54" s="205">
        <v>3409366</v>
      </c>
      <c r="AJ54" s="42">
        <v>2625249</v>
      </c>
      <c r="AK54" s="298">
        <v>2705509</v>
      </c>
      <c r="AL54" s="298">
        <v>2958966</v>
      </c>
      <c r="AM54" s="298">
        <v>3112384</v>
      </c>
      <c r="AN54" s="298">
        <v>3568316</v>
      </c>
      <c r="AO54" s="298">
        <v>3152742</v>
      </c>
      <c r="AP54" s="298">
        <v>2938033</v>
      </c>
      <c r="AQ54" s="64">
        <v>2407968</v>
      </c>
      <c r="AR54" s="298">
        <v>2421326</v>
      </c>
      <c r="AS54" s="298"/>
      <c r="AT54" s="298"/>
      <c r="AU54" s="298"/>
      <c r="AV54" s="315"/>
      <c r="AW54" s="43">
        <f t="shared" si="90"/>
        <v>762560.2100000002</v>
      </c>
      <c r="AX54" s="44">
        <f t="shared" si="90"/>
        <v>1936411.89</v>
      </c>
      <c r="AY54" s="44">
        <f t="shared" si="90"/>
        <v>2211000.21</v>
      </c>
      <c r="AZ54" s="44">
        <f t="shared" si="90"/>
        <v>1474343.87</v>
      </c>
      <c r="BA54" s="44">
        <f t="shared" si="90"/>
        <v>1258651.6599999999</v>
      </c>
      <c r="BB54" s="44">
        <f t="shared" si="90"/>
        <v>1115610.6299999999</v>
      </c>
      <c r="BC54" s="44">
        <f t="shared" si="90"/>
        <v>1049962.76</v>
      </c>
      <c r="BD54" s="44">
        <f t="shared" si="90"/>
        <v>1007252.75</v>
      </c>
      <c r="BE54" s="44">
        <f t="shared" si="90"/>
        <v>830448.53</v>
      </c>
      <c r="BF54" s="44">
        <f t="shared" si="90"/>
        <v>805630.28</v>
      </c>
      <c r="BG54" s="44">
        <f t="shared" si="91"/>
        <v>668233.83000000007</v>
      </c>
      <c r="BH54" s="44">
        <f t="shared" si="91"/>
        <v>906284.8899999999</v>
      </c>
      <c r="BI54" s="44">
        <f t="shared" si="91"/>
        <v>383677.64999999991</v>
      </c>
      <c r="BJ54" s="44">
        <f t="shared" si="91"/>
        <v>-1050214</v>
      </c>
      <c r="BK54" s="44">
        <f t="shared" si="91"/>
        <v>-971816</v>
      </c>
      <c r="BL54" s="248">
        <f t="shared" si="91"/>
        <v>-358072</v>
      </c>
      <c r="BM54" s="248">
        <f t="shared" si="91"/>
        <v>-392291</v>
      </c>
      <c r="BN54" s="248">
        <f t="shared" si="91"/>
        <v>-201084</v>
      </c>
      <c r="BO54" s="248">
        <f t="shared" si="91"/>
        <v>8997</v>
      </c>
      <c r="BP54" s="274">
        <f t="shared" si="91"/>
        <v>229269</v>
      </c>
      <c r="BQ54" s="274">
        <f t="shared" si="92"/>
        <v>785398</v>
      </c>
      <c r="BR54" s="274">
        <f t="shared" si="92"/>
        <v>290829</v>
      </c>
      <c r="BS54" s="274">
        <f t="shared" si="92"/>
        <v>391737</v>
      </c>
      <c r="BT54" s="274">
        <f t="shared" si="92"/>
        <v>379304</v>
      </c>
      <c r="BU54" s="274">
        <f t="shared" si="92"/>
        <v>375566</v>
      </c>
      <c r="BV54" s="274">
        <f t="shared" si="92"/>
        <v>811883</v>
      </c>
      <c r="BW54" s="274">
        <f t="shared" si="92"/>
        <v>37634</v>
      </c>
      <c r="BX54" s="274">
        <f t="shared" si="92"/>
        <v>160709</v>
      </c>
      <c r="BY54" s="274">
        <f t="shared" si="92"/>
        <v>172450</v>
      </c>
      <c r="BZ54" s="274">
        <f t="shared" si="92"/>
        <v>74601</v>
      </c>
      <c r="CA54" s="354"/>
      <c r="CB54" s="64">
        <f>IF(ISERROR(GETPIVOTDATA("VALUE",'CSS WK pvt'!$I$2,"DT_FILE",CB$8,"CD_CO",CB$6,"TRIM_CAT",TRIM(B54),"TRIM_LINE",A51))=TRUE,0,GETPIVOTDATA("VALUE",'CSS WK pvt'!$I$2,"DT_FILE",CB$8,"CD_CO",CB$6,"TRIM_CAT",TRIM(B54),"TRIM_LINE",A51))</f>
        <v>2421326</v>
      </c>
    </row>
    <row r="55" spans="1:80" s="38" customFormat="1" x14ac:dyDescent="0.3">
      <c r="A55" s="147"/>
      <c r="B55" s="39" t="s">
        <v>40</v>
      </c>
      <c r="C55" s="40">
        <v>1008350.49</v>
      </c>
      <c r="D55" s="41">
        <v>1045428.42</v>
      </c>
      <c r="E55" s="41">
        <v>1095008.0900000001</v>
      </c>
      <c r="F55" s="41">
        <v>1058928.1399999999</v>
      </c>
      <c r="G55" s="41">
        <v>1018092.04</v>
      </c>
      <c r="H55" s="41">
        <v>1096380.17</v>
      </c>
      <c r="I55" s="41">
        <v>1067408.19</v>
      </c>
      <c r="J55" s="41">
        <v>1148538.2</v>
      </c>
      <c r="K55" s="41">
        <v>1222366.1599999999</v>
      </c>
      <c r="L55" s="42">
        <v>1095585.31</v>
      </c>
      <c r="M55" s="41">
        <v>1032662.73</v>
      </c>
      <c r="N55" s="41">
        <v>1115713.54</v>
      </c>
      <c r="O55" s="41">
        <v>1454146.51</v>
      </c>
      <c r="P55" s="41">
        <v>2448647</v>
      </c>
      <c r="Q55" s="41">
        <v>2919905</v>
      </c>
      <c r="R55" s="41">
        <v>2407260</v>
      </c>
      <c r="S55" s="41">
        <v>1970504</v>
      </c>
      <c r="T55" s="41">
        <v>1894777</v>
      </c>
      <c r="U55" s="205">
        <v>1938869</v>
      </c>
      <c r="V55" s="205">
        <v>1983688</v>
      </c>
      <c r="W55" s="205">
        <v>1828936</v>
      </c>
      <c r="X55" s="42">
        <v>1641040</v>
      </c>
      <c r="Y55" s="205">
        <v>1658440</v>
      </c>
      <c r="Z55" s="205">
        <v>1876468</v>
      </c>
      <c r="AA55" s="205">
        <v>2027135</v>
      </c>
      <c r="AB55" s="205">
        <v>1961378</v>
      </c>
      <c r="AC55" s="205">
        <v>1805625</v>
      </c>
      <c r="AD55" s="205">
        <v>1971464</v>
      </c>
      <c r="AE55" s="205">
        <v>1933240</v>
      </c>
      <c r="AF55" s="205">
        <v>1684910</v>
      </c>
      <c r="AG55" s="205">
        <v>1923402</v>
      </c>
      <c r="AH55" s="205">
        <v>2172916</v>
      </c>
      <c r="AI55" s="205">
        <v>2887790</v>
      </c>
      <c r="AJ55" s="42">
        <v>2209885</v>
      </c>
      <c r="AK55" s="298">
        <v>2913458</v>
      </c>
      <c r="AL55" s="298">
        <v>2255292</v>
      </c>
      <c r="AM55" s="298">
        <v>2249184</v>
      </c>
      <c r="AN55" s="298">
        <v>2144727</v>
      </c>
      <c r="AO55" s="298">
        <v>2253411</v>
      </c>
      <c r="AP55" s="298">
        <v>2197803</v>
      </c>
      <c r="AQ55" s="64">
        <v>1755795</v>
      </c>
      <c r="AR55" s="298">
        <v>1844764</v>
      </c>
      <c r="AS55" s="298"/>
      <c r="AT55" s="298"/>
      <c r="AU55" s="298"/>
      <c r="AV55" s="315"/>
      <c r="AW55" s="43">
        <f t="shared" si="90"/>
        <v>445796.02</v>
      </c>
      <c r="AX55" s="44">
        <f t="shared" si="90"/>
        <v>1403218.58</v>
      </c>
      <c r="AY55" s="44">
        <f t="shared" si="90"/>
        <v>1824896.91</v>
      </c>
      <c r="AZ55" s="44">
        <f t="shared" si="90"/>
        <v>1348331.86</v>
      </c>
      <c r="BA55" s="44">
        <f t="shared" si="90"/>
        <v>952411.96</v>
      </c>
      <c r="BB55" s="44">
        <f t="shared" si="90"/>
        <v>798396.83000000007</v>
      </c>
      <c r="BC55" s="44">
        <f t="shared" si="90"/>
        <v>871460.81</v>
      </c>
      <c r="BD55" s="44">
        <f t="shared" si="90"/>
        <v>835149.8</v>
      </c>
      <c r="BE55" s="44">
        <f t="shared" si="90"/>
        <v>606569.84000000008</v>
      </c>
      <c r="BF55" s="44">
        <f t="shared" si="90"/>
        <v>545454.68999999994</v>
      </c>
      <c r="BG55" s="44">
        <f t="shared" si="91"/>
        <v>625777.27</v>
      </c>
      <c r="BH55" s="44">
        <f t="shared" si="91"/>
        <v>760754.46</v>
      </c>
      <c r="BI55" s="44">
        <f t="shared" si="91"/>
        <v>572988.49</v>
      </c>
      <c r="BJ55" s="44">
        <f t="shared" si="91"/>
        <v>-487269</v>
      </c>
      <c r="BK55" s="44">
        <f t="shared" si="91"/>
        <v>-1114280</v>
      </c>
      <c r="BL55" s="248">
        <f t="shared" si="91"/>
        <v>-435796</v>
      </c>
      <c r="BM55" s="248">
        <f t="shared" si="91"/>
        <v>-37264</v>
      </c>
      <c r="BN55" s="248">
        <f t="shared" si="91"/>
        <v>-209867</v>
      </c>
      <c r="BO55" s="248">
        <f t="shared" si="91"/>
        <v>-15467</v>
      </c>
      <c r="BP55" s="274">
        <f t="shared" si="91"/>
        <v>189228</v>
      </c>
      <c r="BQ55" s="274">
        <f t="shared" si="92"/>
        <v>1058854</v>
      </c>
      <c r="BR55" s="274">
        <f t="shared" si="92"/>
        <v>568845</v>
      </c>
      <c r="BS55" s="274">
        <f t="shared" si="92"/>
        <v>1255018</v>
      </c>
      <c r="BT55" s="274">
        <f t="shared" si="92"/>
        <v>378824</v>
      </c>
      <c r="BU55" s="274">
        <f t="shared" si="92"/>
        <v>222049</v>
      </c>
      <c r="BV55" s="274">
        <f t="shared" si="92"/>
        <v>183349</v>
      </c>
      <c r="BW55" s="274">
        <f t="shared" si="92"/>
        <v>447786</v>
      </c>
      <c r="BX55" s="274">
        <f t="shared" si="92"/>
        <v>226339</v>
      </c>
      <c r="BY55" s="274">
        <f t="shared" si="92"/>
        <v>-177445</v>
      </c>
      <c r="BZ55" s="274">
        <f t="shared" si="92"/>
        <v>159854</v>
      </c>
      <c r="CA55" s="354"/>
      <c r="CB55" s="64">
        <f>IF(ISERROR(GETPIVOTDATA("VALUE",'CSS WK pvt'!$I$2,"DT_FILE",CB$8,"CD_CO",CB$6,"TRIM_CAT",TRIM(B55),"TRIM_LINE",A51))=TRUE,0,GETPIVOTDATA("VALUE",'CSS WK pvt'!$I$2,"DT_FILE",CB$8,"CD_CO",CB$6,"TRIM_CAT",TRIM(B55),"TRIM_LINE",A51))</f>
        <v>1844764</v>
      </c>
    </row>
    <row r="56" spans="1:80" s="38" customFormat="1" x14ac:dyDescent="0.3">
      <c r="A56" s="147"/>
      <c r="B56" s="39" t="s">
        <v>41</v>
      </c>
      <c r="C56" s="40">
        <v>1652771.46</v>
      </c>
      <c r="D56" s="41">
        <v>2241081.04</v>
      </c>
      <c r="E56" s="41">
        <v>1208550.46</v>
      </c>
      <c r="F56" s="41">
        <v>1738157.34</v>
      </c>
      <c r="G56" s="41">
        <v>1131917.3</v>
      </c>
      <c r="H56" s="41">
        <v>1341349.0900000001</v>
      </c>
      <c r="I56" s="41">
        <v>1337702.56</v>
      </c>
      <c r="J56" s="41">
        <v>755845.08</v>
      </c>
      <c r="K56" s="41">
        <v>1149839.6200000001</v>
      </c>
      <c r="L56" s="42">
        <v>1227444.95</v>
      </c>
      <c r="M56" s="41">
        <v>1522992.65</v>
      </c>
      <c r="N56" s="41">
        <v>2453700.75</v>
      </c>
      <c r="O56" s="41">
        <v>1417448.22</v>
      </c>
      <c r="P56" s="41">
        <v>2799168</v>
      </c>
      <c r="Q56" s="41">
        <v>2856627</v>
      </c>
      <c r="R56" s="41">
        <v>3303053</v>
      </c>
      <c r="S56" s="41">
        <v>2290925</v>
      </c>
      <c r="T56" s="41">
        <v>2078161</v>
      </c>
      <c r="U56" s="205">
        <v>2118361</v>
      </c>
      <c r="V56" s="205">
        <v>2144130</v>
      </c>
      <c r="W56" s="205">
        <v>1990728</v>
      </c>
      <c r="X56" s="42">
        <v>2086631</v>
      </c>
      <c r="Y56" s="205">
        <v>1941457</v>
      </c>
      <c r="Z56" s="205">
        <v>1914915</v>
      </c>
      <c r="AA56" s="205">
        <v>1953044</v>
      </c>
      <c r="AB56" s="205">
        <v>1845084</v>
      </c>
      <c r="AC56" s="205">
        <v>1678799</v>
      </c>
      <c r="AD56" s="205">
        <v>1680352</v>
      </c>
      <c r="AE56" s="205">
        <v>1682458</v>
      </c>
      <c r="AF56" s="205">
        <v>1771168</v>
      </c>
      <c r="AG56" s="205">
        <v>2041281</v>
      </c>
      <c r="AH56" s="205">
        <v>2890408</v>
      </c>
      <c r="AI56" s="205">
        <v>3978603</v>
      </c>
      <c r="AJ56" s="42">
        <v>2974425</v>
      </c>
      <c r="AK56" s="298">
        <v>4557064</v>
      </c>
      <c r="AL56" s="298">
        <v>4069856</v>
      </c>
      <c r="AM56" s="298">
        <v>3134832</v>
      </c>
      <c r="AN56" s="298">
        <v>3434974</v>
      </c>
      <c r="AO56" s="298">
        <v>2685792</v>
      </c>
      <c r="AP56" s="298">
        <v>2711983</v>
      </c>
      <c r="AQ56" s="64">
        <v>2602255</v>
      </c>
      <c r="AR56" s="298">
        <v>2465516</v>
      </c>
      <c r="AS56" s="298"/>
      <c r="AT56" s="298"/>
      <c r="AU56" s="298"/>
      <c r="AV56" s="315"/>
      <c r="AW56" s="43">
        <f t="shared" si="90"/>
        <v>-235323.24</v>
      </c>
      <c r="AX56" s="44">
        <f t="shared" si="90"/>
        <v>558086.96</v>
      </c>
      <c r="AY56" s="44">
        <f t="shared" si="90"/>
        <v>1648076.54</v>
      </c>
      <c r="AZ56" s="44">
        <f t="shared" si="90"/>
        <v>1564895.66</v>
      </c>
      <c r="BA56" s="44">
        <f t="shared" si="90"/>
        <v>1159007.7</v>
      </c>
      <c r="BB56" s="44">
        <f t="shared" si="90"/>
        <v>736811.90999999992</v>
      </c>
      <c r="BC56" s="44">
        <f t="shared" si="90"/>
        <v>780658.44</v>
      </c>
      <c r="BD56" s="44">
        <f t="shared" si="90"/>
        <v>1388284.92</v>
      </c>
      <c r="BE56" s="44">
        <f t="shared" si="90"/>
        <v>840888.37999999989</v>
      </c>
      <c r="BF56" s="44">
        <f t="shared" si="90"/>
        <v>859186.05</v>
      </c>
      <c r="BG56" s="44">
        <f t="shared" si="91"/>
        <v>418464.35000000009</v>
      </c>
      <c r="BH56" s="44">
        <f t="shared" si="91"/>
        <v>-538785.75</v>
      </c>
      <c r="BI56" s="44">
        <f t="shared" si="91"/>
        <v>535595.78</v>
      </c>
      <c r="BJ56" s="44">
        <f t="shared" si="91"/>
        <v>-954084</v>
      </c>
      <c r="BK56" s="44">
        <f t="shared" si="91"/>
        <v>-1177828</v>
      </c>
      <c r="BL56" s="248">
        <f t="shared" si="91"/>
        <v>-1622701</v>
      </c>
      <c r="BM56" s="248">
        <f t="shared" si="91"/>
        <v>-608467</v>
      </c>
      <c r="BN56" s="248">
        <f t="shared" si="91"/>
        <v>-306993</v>
      </c>
      <c r="BO56" s="248">
        <f t="shared" si="91"/>
        <v>-77080</v>
      </c>
      <c r="BP56" s="274">
        <f t="shared" si="91"/>
        <v>746278</v>
      </c>
      <c r="BQ56" s="274">
        <f t="shared" si="92"/>
        <v>1987875</v>
      </c>
      <c r="BR56" s="274">
        <f t="shared" si="92"/>
        <v>887794</v>
      </c>
      <c r="BS56" s="274">
        <f t="shared" si="92"/>
        <v>2615607</v>
      </c>
      <c r="BT56" s="274">
        <f t="shared" si="92"/>
        <v>2154941</v>
      </c>
      <c r="BU56" s="274">
        <f t="shared" si="92"/>
        <v>1181788</v>
      </c>
      <c r="BV56" s="274">
        <f t="shared" si="92"/>
        <v>1589890</v>
      </c>
      <c r="BW56" s="274">
        <f t="shared" si="92"/>
        <v>1006993</v>
      </c>
      <c r="BX56" s="274">
        <f t="shared" si="92"/>
        <v>1031631</v>
      </c>
      <c r="BY56" s="274">
        <f t="shared" si="92"/>
        <v>919797</v>
      </c>
      <c r="BZ56" s="274">
        <f t="shared" si="92"/>
        <v>694348</v>
      </c>
      <c r="CA56" s="354"/>
      <c r="CB56" s="64">
        <f>IF(ISERROR(GETPIVOTDATA("VALUE",'CSS WK pvt'!$I$2,"DT_FILE",CB$8,"CD_CO",CB$6,"TRIM_CAT",TRIM(B56),"TRIM_LINE",A51))=TRUE,0,GETPIVOTDATA("VALUE",'CSS WK pvt'!$I$2,"DT_FILE",CB$8,"CD_CO",CB$6,"TRIM_CAT",TRIM(B56),"TRIM_LINE",A51))</f>
        <v>2465516</v>
      </c>
    </row>
    <row r="57" spans="1:80" s="131" customFormat="1" x14ac:dyDescent="0.3">
      <c r="A57" s="148"/>
      <c r="B57" s="39" t="s">
        <v>42</v>
      </c>
      <c r="C57" s="141">
        <f t="shared" ref="C57:Q57" si="93">SUM(C52:C56)</f>
        <v>22789062.640000001</v>
      </c>
      <c r="D57" s="142">
        <f t="shared" si="93"/>
        <v>24335526.59</v>
      </c>
      <c r="E57" s="142">
        <f t="shared" si="93"/>
        <v>23278997.27</v>
      </c>
      <c r="F57" s="142">
        <f t="shared" si="93"/>
        <v>20183122.66</v>
      </c>
      <c r="G57" s="142">
        <f t="shared" si="93"/>
        <v>16566662.93</v>
      </c>
      <c r="H57" s="142">
        <f t="shared" si="93"/>
        <v>17061458.180000003</v>
      </c>
      <c r="I57" s="142">
        <f t="shared" si="93"/>
        <v>19809849.789999999</v>
      </c>
      <c r="J57" s="142">
        <f t="shared" si="93"/>
        <v>23510502.569999997</v>
      </c>
      <c r="K57" s="142">
        <f t="shared" si="93"/>
        <v>21953216.670000002</v>
      </c>
      <c r="L57" s="143">
        <f t="shared" si="93"/>
        <v>18550836.870000001</v>
      </c>
      <c r="M57" s="142">
        <f t="shared" si="93"/>
        <v>20829885.759999998</v>
      </c>
      <c r="N57" s="142">
        <f t="shared" si="93"/>
        <v>25679143.509999998</v>
      </c>
      <c r="O57" s="142">
        <f t="shared" si="93"/>
        <v>30912559.250000004</v>
      </c>
      <c r="P57" s="142">
        <f t="shared" si="93"/>
        <v>36980985</v>
      </c>
      <c r="Q57" s="142">
        <f t="shared" si="93"/>
        <v>35831029</v>
      </c>
      <c r="R57" s="142">
        <v>33976952</v>
      </c>
      <c r="S57" s="142">
        <v>28454445</v>
      </c>
      <c r="T57" s="142">
        <v>27521310</v>
      </c>
      <c r="U57" s="206">
        <v>34566429</v>
      </c>
      <c r="V57" s="206">
        <v>41813424</v>
      </c>
      <c r="W57" s="206">
        <f>SUM(W52+W53+W54+W55+W56)</f>
        <v>34824340</v>
      </c>
      <c r="X57" s="143">
        <f>SUM(X52+X53+X54+X55+X56)</f>
        <v>28090548</v>
      </c>
      <c r="Y57" s="206">
        <v>26748624</v>
      </c>
      <c r="Z57" s="206">
        <v>31738407</v>
      </c>
      <c r="AA57" s="206">
        <v>38496483</v>
      </c>
      <c r="AB57" s="206">
        <v>37759405</v>
      </c>
      <c r="AC57" s="206">
        <v>34953381</v>
      </c>
      <c r="AD57" s="206">
        <v>30210987</v>
      </c>
      <c r="AE57" s="206">
        <v>23387919</v>
      </c>
      <c r="AF57" s="206">
        <v>24632624</v>
      </c>
      <c r="AG57" s="206">
        <v>29413036</v>
      </c>
      <c r="AH57" s="206">
        <v>31537980</v>
      </c>
      <c r="AI57" s="206">
        <v>36045147</v>
      </c>
      <c r="AJ57" s="143">
        <v>27664544</v>
      </c>
      <c r="AK57" s="299">
        <v>29041384</v>
      </c>
      <c r="AL57" s="299">
        <v>34069063</v>
      </c>
      <c r="AM57" s="299">
        <v>34304897</v>
      </c>
      <c r="AN57" s="299">
        <v>38594069</v>
      </c>
      <c r="AO57" s="299">
        <v>34366755</v>
      </c>
      <c r="AP57" s="299">
        <v>30741208</v>
      </c>
      <c r="AQ57" s="45">
        <v>24831678</v>
      </c>
      <c r="AR57" s="299">
        <v>24475470</v>
      </c>
      <c r="AS57" s="299"/>
      <c r="AT57" s="299"/>
      <c r="AU57" s="299"/>
      <c r="AV57" s="316"/>
      <c r="AW57" s="45">
        <f t="shared" ref="AW57:BA57" si="94">SUM(AW52:AW56)</f>
        <v>8123496.6100000013</v>
      </c>
      <c r="AX57" s="144">
        <f t="shared" si="94"/>
        <v>12645458.41</v>
      </c>
      <c r="AY57" s="144">
        <f t="shared" si="94"/>
        <v>12552031.73</v>
      </c>
      <c r="AZ57" s="144">
        <f t="shared" si="94"/>
        <v>13793829.34</v>
      </c>
      <c r="BA57" s="144">
        <f t="shared" si="94"/>
        <v>11887782.07</v>
      </c>
      <c r="BB57" s="144">
        <f t="shared" ref="BB57:BJ57" si="95">SUM(BB52:BB56)</f>
        <v>10459851.819999998</v>
      </c>
      <c r="BC57" s="144">
        <f t="shared" si="95"/>
        <v>14756579.209999999</v>
      </c>
      <c r="BD57" s="144">
        <f t="shared" si="95"/>
        <v>18302921.43</v>
      </c>
      <c r="BE57" s="144">
        <f t="shared" si="95"/>
        <v>12871123.329999998</v>
      </c>
      <c r="BF57" s="144">
        <f t="shared" si="95"/>
        <v>9539711.1300000008</v>
      </c>
      <c r="BG57" s="144">
        <f t="shared" si="95"/>
        <v>5918738.2400000002</v>
      </c>
      <c r="BH57" s="144">
        <f t="shared" si="95"/>
        <v>6059263.4899999993</v>
      </c>
      <c r="BI57" s="144">
        <f t="shared" si="95"/>
        <v>7583923.7499999991</v>
      </c>
      <c r="BJ57" s="144">
        <f t="shared" si="95"/>
        <v>778420</v>
      </c>
      <c r="BK57" s="144">
        <f t="shared" ref="BK57:BL57" si="96">SUM(BK52:BK56)</f>
        <v>-877648</v>
      </c>
      <c r="BL57" s="249">
        <f t="shared" si="96"/>
        <v>-3765965</v>
      </c>
      <c r="BM57" s="249">
        <f t="shared" ref="BM57:BN57" si="97">SUM(BM52:BM56)</f>
        <v>-5066526</v>
      </c>
      <c r="BN57" s="249">
        <f t="shared" si="97"/>
        <v>-2888686</v>
      </c>
      <c r="BO57" s="249">
        <f t="shared" ref="BO57:BP57" si="98">SUM(BO52:BO56)</f>
        <v>-5153393</v>
      </c>
      <c r="BP57" s="275">
        <f t="shared" si="98"/>
        <v>-10275444</v>
      </c>
      <c r="BQ57" s="275">
        <f t="shared" ref="BQ57:BS57" si="99">SUM(BQ52:BQ56)</f>
        <v>1220807</v>
      </c>
      <c r="BR57" s="275">
        <f t="shared" si="99"/>
        <v>-426004</v>
      </c>
      <c r="BS57" s="275">
        <f t="shared" si="99"/>
        <v>2292760</v>
      </c>
      <c r="BT57" s="275">
        <f t="shared" ref="BT57:BU57" si="100">SUM(BT52:BT56)</f>
        <v>2330656</v>
      </c>
      <c r="BU57" s="275">
        <f t="shared" si="100"/>
        <v>-4191586</v>
      </c>
      <c r="BV57" s="275">
        <f t="shared" ref="BV57" si="101">SUM(BV52:BV56)</f>
        <v>834664</v>
      </c>
      <c r="BW57" s="275">
        <f t="shared" ref="BW57" si="102">SUM(BW52:BW56)</f>
        <v>-586626</v>
      </c>
      <c r="BX57" s="275">
        <f t="shared" ref="BX57" si="103">SUM(BX52:BX56)</f>
        <v>530221</v>
      </c>
      <c r="BY57" s="275">
        <f t="shared" ref="BY57:BZ57" si="104">SUM(BY52:BY56)</f>
        <v>1443759</v>
      </c>
      <c r="BZ57" s="275">
        <f t="shared" si="104"/>
        <v>-157154</v>
      </c>
      <c r="CA57" s="355"/>
      <c r="CB57" s="45">
        <f>SUM(CB52:CB56)</f>
        <v>24475470</v>
      </c>
    </row>
    <row r="58" spans="1:80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354"/>
      <c r="CB58" s="50"/>
    </row>
    <row r="59" spans="1:80" s="38" customFormat="1" x14ac:dyDescent="0.3">
      <c r="A59" s="147"/>
      <c r="B59" s="39" t="s">
        <v>37</v>
      </c>
      <c r="C59" s="40">
        <v>80571582.540000007</v>
      </c>
      <c r="D59" s="41">
        <v>82416163.75</v>
      </c>
      <c r="E59" s="41">
        <v>84747811.599999994</v>
      </c>
      <c r="F59" s="41">
        <v>88320427</v>
      </c>
      <c r="G59" s="41">
        <v>89683721.269999996</v>
      </c>
      <c r="H59" s="41">
        <v>89769945.739999995</v>
      </c>
      <c r="I59" s="41">
        <v>89966691.790000007</v>
      </c>
      <c r="J59" s="41">
        <v>92144941.099999994</v>
      </c>
      <c r="K59" s="41">
        <v>98414985.75</v>
      </c>
      <c r="L59" s="42">
        <v>101864981.69</v>
      </c>
      <c r="M59" s="41">
        <v>105263605.42</v>
      </c>
      <c r="N59" s="41">
        <v>107640835.63</v>
      </c>
      <c r="O59" s="41">
        <v>113976785.5</v>
      </c>
      <c r="P59" s="41">
        <v>119558526</v>
      </c>
      <c r="Q59" s="41">
        <v>131698315</v>
      </c>
      <c r="R59" s="41">
        <v>139402057</v>
      </c>
      <c r="S59" s="41">
        <v>143820941</v>
      </c>
      <c r="T59" s="41">
        <v>149423267</v>
      </c>
      <c r="U59" s="205">
        <v>155349004</v>
      </c>
      <c r="V59" s="205">
        <v>172187529</v>
      </c>
      <c r="W59" s="205">
        <v>180502673</v>
      </c>
      <c r="X59" s="42">
        <v>186797999</v>
      </c>
      <c r="Y59" s="205">
        <v>190920944</v>
      </c>
      <c r="Z59" s="205">
        <v>188910949</v>
      </c>
      <c r="AA59" s="205">
        <v>188307775</v>
      </c>
      <c r="AB59" s="205">
        <v>201513171</v>
      </c>
      <c r="AC59" s="205">
        <v>203574755</v>
      </c>
      <c r="AD59" s="205">
        <v>202179399</v>
      </c>
      <c r="AE59" s="205">
        <v>190860775</v>
      </c>
      <c r="AF59" s="205">
        <v>178630047</v>
      </c>
      <c r="AG59" s="205">
        <v>169314231</v>
      </c>
      <c r="AH59" s="205">
        <v>169139087</v>
      </c>
      <c r="AI59" s="205">
        <v>176671709</v>
      </c>
      <c r="AJ59" s="42">
        <v>169833089</v>
      </c>
      <c r="AK59" s="298">
        <v>173140328</v>
      </c>
      <c r="AL59" s="298">
        <v>172835892</v>
      </c>
      <c r="AM59" s="298">
        <v>170295492</v>
      </c>
      <c r="AN59" s="298">
        <v>161468821</v>
      </c>
      <c r="AO59" s="298">
        <v>159664239</v>
      </c>
      <c r="AP59" s="298">
        <v>154659952</v>
      </c>
      <c r="AQ59" s="64">
        <v>154353739</v>
      </c>
      <c r="AR59" s="298">
        <v>147244201</v>
      </c>
      <c r="AS59" s="298"/>
      <c r="AT59" s="298"/>
      <c r="AU59" s="298"/>
      <c r="AV59" s="315"/>
      <c r="AW59" s="43">
        <f t="shared" ref="AW59:BF63" si="105">O59-C59</f>
        <v>33405202.959999993</v>
      </c>
      <c r="AX59" s="44">
        <f t="shared" si="105"/>
        <v>37142362.25</v>
      </c>
      <c r="AY59" s="44">
        <f t="shared" si="105"/>
        <v>46950503.400000006</v>
      </c>
      <c r="AZ59" s="44">
        <f t="shared" si="105"/>
        <v>51081630</v>
      </c>
      <c r="BA59" s="44">
        <f t="shared" si="105"/>
        <v>54137219.730000004</v>
      </c>
      <c r="BB59" s="44">
        <f t="shared" si="105"/>
        <v>59653321.260000005</v>
      </c>
      <c r="BC59" s="44">
        <f t="shared" si="105"/>
        <v>65382312.209999993</v>
      </c>
      <c r="BD59" s="44">
        <f t="shared" si="105"/>
        <v>80042587.900000006</v>
      </c>
      <c r="BE59" s="44">
        <f t="shared" si="105"/>
        <v>82087687.25</v>
      </c>
      <c r="BF59" s="44">
        <f t="shared" si="105"/>
        <v>84933017.310000002</v>
      </c>
      <c r="BG59" s="44">
        <f t="shared" ref="BG59:BP63" si="106">Y59-M59</f>
        <v>85657338.579999998</v>
      </c>
      <c r="BH59" s="44">
        <f t="shared" si="106"/>
        <v>81270113.370000005</v>
      </c>
      <c r="BI59" s="44">
        <f t="shared" si="106"/>
        <v>74330989.5</v>
      </c>
      <c r="BJ59" s="44">
        <f t="shared" si="106"/>
        <v>81954645</v>
      </c>
      <c r="BK59" s="44">
        <f t="shared" si="106"/>
        <v>71876440</v>
      </c>
      <c r="BL59" s="248">
        <f t="shared" si="106"/>
        <v>62777342</v>
      </c>
      <c r="BM59" s="248">
        <f t="shared" si="106"/>
        <v>47039834</v>
      </c>
      <c r="BN59" s="248">
        <f t="shared" si="106"/>
        <v>29206780</v>
      </c>
      <c r="BO59" s="248">
        <f t="shared" si="106"/>
        <v>13965227</v>
      </c>
      <c r="BP59" s="274">
        <f t="shared" si="106"/>
        <v>-3048442</v>
      </c>
      <c r="BQ59" s="274">
        <f t="shared" ref="BQ59:BZ63" si="107">AI59-W59</f>
        <v>-3830964</v>
      </c>
      <c r="BR59" s="274">
        <f t="shared" si="107"/>
        <v>-16964910</v>
      </c>
      <c r="BS59" s="274">
        <f t="shared" si="107"/>
        <v>-17780616</v>
      </c>
      <c r="BT59" s="274">
        <f t="shared" si="107"/>
        <v>-16075057</v>
      </c>
      <c r="BU59" s="274">
        <f t="shared" si="107"/>
        <v>-18012283</v>
      </c>
      <c r="BV59" s="274">
        <f t="shared" si="107"/>
        <v>-40044350</v>
      </c>
      <c r="BW59" s="274">
        <f t="shared" si="107"/>
        <v>-43910516</v>
      </c>
      <c r="BX59" s="274">
        <f t="shared" si="107"/>
        <v>-47519447</v>
      </c>
      <c r="BY59" s="274">
        <f t="shared" si="107"/>
        <v>-36507036</v>
      </c>
      <c r="BZ59" s="274">
        <f t="shared" si="107"/>
        <v>-31385846</v>
      </c>
      <c r="CA59" s="354"/>
      <c r="CB59" s="64">
        <f>IF(ISERROR(GETPIVOTDATA("VALUE",'CSS WK pvt'!$I$2,"DT_FILE",CB$8,"CD_CO",CB$6,"TRIM_CAT",TRIM(B59),"TRIM_LINE",A58))=TRUE,0,GETPIVOTDATA("VALUE",'CSS WK pvt'!$I$2,"DT_FILE",CB$8,"CD_CO",CB$6,"TRIM_CAT",TRIM(B59),"TRIM_LINE",A58))</f>
        <v>147244201</v>
      </c>
    </row>
    <row r="60" spans="1:80" s="38" customFormat="1" x14ac:dyDescent="0.3">
      <c r="A60" s="147"/>
      <c r="B60" s="39" t="s">
        <v>38</v>
      </c>
      <c r="C60" s="40">
        <v>44835864.729999997</v>
      </c>
      <c r="D60" s="41">
        <v>46436215.200000003</v>
      </c>
      <c r="E60" s="41">
        <v>47771367.880000003</v>
      </c>
      <c r="F60" s="41">
        <v>49491358.770000003</v>
      </c>
      <c r="G60" s="41">
        <v>50295339.609999999</v>
      </c>
      <c r="H60" s="41">
        <v>50740767.600000001</v>
      </c>
      <c r="I60" s="41">
        <v>51180413.359999999</v>
      </c>
      <c r="J60" s="41">
        <v>52008906.840000004</v>
      </c>
      <c r="K60" s="41">
        <v>54325832.18</v>
      </c>
      <c r="L60" s="42">
        <v>55567977.030000001</v>
      </c>
      <c r="M60" s="41">
        <v>56842978.810000002</v>
      </c>
      <c r="N60" s="41">
        <v>57756925.109999999</v>
      </c>
      <c r="O60" s="41">
        <v>59661631.729999997</v>
      </c>
      <c r="P60" s="41">
        <v>67021112</v>
      </c>
      <c r="Q60" s="41">
        <v>67772825</v>
      </c>
      <c r="R60" s="41">
        <v>68654194</v>
      </c>
      <c r="S60" s="41">
        <v>74299521</v>
      </c>
      <c r="T60" s="41">
        <v>74503288</v>
      </c>
      <c r="U60" s="205">
        <v>73584855</v>
      </c>
      <c r="V60" s="205">
        <v>70310919</v>
      </c>
      <c r="W60" s="205">
        <v>78569783</v>
      </c>
      <c r="X60" s="42">
        <v>83664223</v>
      </c>
      <c r="Y60" s="205">
        <v>82884266</v>
      </c>
      <c r="Z60" s="205">
        <v>87357717</v>
      </c>
      <c r="AA60" s="205">
        <v>90358946</v>
      </c>
      <c r="AB60" s="205">
        <v>89030571</v>
      </c>
      <c r="AC60" s="205">
        <v>92853157</v>
      </c>
      <c r="AD60" s="205">
        <v>95055678</v>
      </c>
      <c r="AE60" s="205">
        <v>97409894</v>
      </c>
      <c r="AF60" s="205">
        <v>97467967</v>
      </c>
      <c r="AG60" s="205">
        <v>93539017</v>
      </c>
      <c r="AH60" s="205">
        <v>87895274</v>
      </c>
      <c r="AI60" s="205">
        <v>76771043</v>
      </c>
      <c r="AJ60" s="42">
        <v>89015703</v>
      </c>
      <c r="AK60" s="298">
        <v>83898074</v>
      </c>
      <c r="AL60" s="298">
        <v>80981518</v>
      </c>
      <c r="AM60" s="298">
        <v>82151340</v>
      </c>
      <c r="AN60" s="298">
        <v>88968070</v>
      </c>
      <c r="AO60" s="298">
        <v>91236269</v>
      </c>
      <c r="AP60" s="298">
        <v>88309980</v>
      </c>
      <c r="AQ60" s="64">
        <v>84054304</v>
      </c>
      <c r="AR60" s="298">
        <v>80119465</v>
      </c>
      <c r="AS60" s="298"/>
      <c r="AT60" s="298"/>
      <c r="AU60" s="298"/>
      <c r="AV60" s="315"/>
      <c r="AW60" s="43">
        <f t="shared" si="105"/>
        <v>14825767</v>
      </c>
      <c r="AX60" s="44">
        <f t="shared" si="105"/>
        <v>20584896.799999997</v>
      </c>
      <c r="AY60" s="44">
        <f t="shared" si="105"/>
        <v>20001457.119999997</v>
      </c>
      <c r="AZ60" s="44">
        <f t="shared" si="105"/>
        <v>19162835.229999997</v>
      </c>
      <c r="BA60" s="44">
        <f t="shared" si="105"/>
        <v>24004181.390000001</v>
      </c>
      <c r="BB60" s="44">
        <f t="shared" si="105"/>
        <v>23762520.399999999</v>
      </c>
      <c r="BC60" s="44">
        <f t="shared" si="105"/>
        <v>22404441.640000001</v>
      </c>
      <c r="BD60" s="44">
        <f t="shared" si="105"/>
        <v>18302012.159999996</v>
      </c>
      <c r="BE60" s="44">
        <f t="shared" si="105"/>
        <v>24243950.82</v>
      </c>
      <c r="BF60" s="44">
        <f t="shared" si="105"/>
        <v>28096245.969999999</v>
      </c>
      <c r="BG60" s="44">
        <f t="shared" si="106"/>
        <v>26041287.189999998</v>
      </c>
      <c r="BH60" s="44">
        <f t="shared" si="106"/>
        <v>29600791.890000001</v>
      </c>
      <c r="BI60" s="44">
        <f t="shared" si="106"/>
        <v>30697314.270000003</v>
      </c>
      <c r="BJ60" s="44">
        <f t="shared" si="106"/>
        <v>22009459</v>
      </c>
      <c r="BK60" s="44">
        <f t="shared" si="106"/>
        <v>25080332</v>
      </c>
      <c r="BL60" s="248">
        <f t="shared" si="106"/>
        <v>26401484</v>
      </c>
      <c r="BM60" s="248">
        <f t="shared" si="106"/>
        <v>23110373</v>
      </c>
      <c r="BN60" s="248">
        <f t="shared" si="106"/>
        <v>22964679</v>
      </c>
      <c r="BO60" s="248">
        <f t="shared" si="106"/>
        <v>19954162</v>
      </c>
      <c r="BP60" s="274">
        <f t="shared" si="106"/>
        <v>17584355</v>
      </c>
      <c r="BQ60" s="274">
        <f t="shared" si="107"/>
        <v>-1798740</v>
      </c>
      <c r="BR60" s="274">
        <f t="shared" si="107"/>
        <v>5351480</v>
      </c>
      <c r="BS60" s="274">
        <f t="shared" si="107"/>
        <v>1013808</v>
      </c>
      <c r="BT60" s="274">
        <f t="shared" si="107"/>
        <v>-6376199</v>
      </c>
      <c r="BU60" s="274">
        <f t="shared" si="107"/>
        <v>-8207606</v>
      </c>
      <c r="BV60" s="274">
        <f t="shared" si="107"/>
        <v>-62501</v>
      </c>
      <c r="BW60" s="274">
        <f t="shared" si="107"/>
        <v>-1616888</v>
      </c>
      <c r="BX60" s="274">
        <f t="shared" si="107"/>
        <v>-6745698</v>
      </c>
      <c r="BY60" s="274">
        <f t="shared" si="107"/>
        <v>-13355590</v>
      </c>
      <c r="BZ60" s="274">
        <f t="shared" si="107"/>
        <v>-17348502</v>
      </c>
      <c r="CA60" s="354"/>
      <c r="CB60" s="64">
        <f>IF(ISERROR(GETPIVOTDATA("VALUE",'CSS WK pvt'!$I$2,"DT_FILE",CB$8,"CD_CO",CB$6,"TRIM_CAT",TRIM(B60),"TRIM_LINE",A58))=TRUE,0,GETPIVOTDATA("VALUE",'CSS WK pvt'!$I$2,"DT_FILE",CB$8,"CD_CO",CB$6,"TRIM_CAT",TRIM(B60),"TRIM_LINE",A58))</f>
        <v>80119465</v>
      </c>
    </row>
    <row r="61" spans="1:80" s="38" customFormat="1" x14ac:dyDescent="0.3">
      <c r="A61" s="147"/>
      <c r="B61" s="39" t="s">
        <v>39</v>
      </c>
      <c r="C61" s="40">
        <v>2463607.14</v>
      </c>
      <c r="D61" s="41">
        <v>2576416.54</v>
      </c>
      <c r="E61" s="41">
        <v>2723289.36</v>
      </c>
      <c r="F61" s="41">
        <v>2877881.08</v>
      </c>
      <c r="G61" s="41">
        <v>3015062.53</v>
      </c>
      <c r="H61" s="41">
        <v>2931648.2</v>
      </c>
      <c r="I61" s="41">
        <v>2904869.52</v>
      </c>
      <c r="J61" s="41">
        <v>3008289.01</v>
      </c>
      <c r="K61" s="41">
        <v>3421460.22</v>
      </c>
      <c r="L61" s="42">
        <v>3512786.97</v>
      </c>
      <c r="M61" s="41">
        <v>3617163.18</v>
      </c>
      <c r="N61" s="41">
        <v>3589768.18</v>
      </c>
      <c r="O61" s="41">
        <v>3928977.94</v>
      </c>
      <c r="P61" s="41">
        <v>5352123</v>
      </c>
      <c r="Q61" s="41">
        <v>7246931</v>
      </c>
      <c r="R61" s="41">
        <v>8742538</v>
      </c>
      <c r="S61" s="41">
        <v>9578643</v>
      </c>
      <c r="T61" s="41">
        <v>9972199</v>
      </c>
      <c r="U61" s="205">
        <v>9703172</v>
      </c>
      <c r="V61" s="205">
        <v>9064336</v>
      </c>
      <c r="W61" s="205">
        <v>9747032</v>
      </c>
      <c r="X61" s="42">
        <v>10577216</v>
      </c>
      <c r="Y61" s="205">
        <v>10782620</v>
      </c>
      <c r="Z61" s="205">
        <v>10657047</v>
      </c>
      <c r="AA61" s="205">
        <v>10539492</v>
      </c>
      <c r="AB61" s="205">
        <v>11154165</v>
      </c>
      <c r="AC61" s="205">
        <v>11718981</v>
      </c>
      <c r="AD61" s="205">
        <v>12487076</v>
      </c>
      <c r="AE61" s="205">
        <v>13079999</v>
      </c>
      <c r="AF61" s="205">
        <v>12912031</v>
      </c>
      <c r="AG61" s="205">
        <v>12341890</v>
      </c>
      <c r="AH61" s="205">
        <v>11688279</v>
      </c>
      <c r="AI61" s="205">
        <v>12029366</v>
      </c>
      <c r="AJ61" s="42">
        <v>12158655</v>
      </c>
      <c r="AK61" s="298">
        <v>12258696</v>
      </c>
      <c r="AL61" s="298">
        <v>12228059</v>
      </c>
      <c r="AM61" s="298">
        <v>11815732</v>
      </c>
      <c r="AN61" s="298">
        <v>11777637</v>
      </c>
      <c r="AO61" s="298">
        <v>12011857</v>
      </c>
      <c r="AP61" s="298">
        <v>11814830</v>
      </c>
      <c r="AQ61" s="64">
        <v>11803102</v>
      </c>
      <c r="AR61" s="298">
        <v>11150389</v>
      </c>
      <c r="AS61" s="298"/>
      <c r="AT61" s="298"/>
      <c r="AU61" s="298"/>
      <c r="AV61" s="315"/>
      <c r="AW61" s="43">
        <f t="shared" si="105"/>
        <v>1465370.7999999998</v>
      </c>
      <c r="AX61" s="44">
        <f t="shared" si="105"/>
        <v>2775706.46</v>
      </c>
      <c r="AY61" s="44">
        <f t="shared" si="105"/>
        <v>4523641.6400000006</v>
      </c>
      <c r="AZ61" s="44">
        <f t="shared" si="105"/>
        <v>5864656.9199999999</v>
      </c>
      <c r="BA61" s="44">
        <f t="shared" si="105"/>
        <v>6563580.4700000007</v>
      </c>
      <c r="BB61" s="44">
        <f t="shared" si="105"/>
        <v>7040550.7999999998</v>
      </c>
      <c r="BC61" s="44">
        <f t="shared" si="105"/>
        <v>6798302.4800000004</v>
      </c>
      <c r="BD61" s="44">
        <f t="shared" si="105"/>
        <v>6056046.9900000002</v>
      </c>
      <c r="BE61" s="44">
        <f t="shared" si="105"/>
        <v>6325571.7799999993</v>
      </c>
      <c r="BF61" s="44">
        <f t="shared" si="105"/>
        <v>7064429.0299999993</v>
      </c>
      <c r="BG61" s="44">
        <f t="shared" si="106"/>
        <v>7165456.8200000003</v>
      </c>
      <c r="BH61" s="44">
        <f t="shared" si="106"/>
        <v>7067278.8200000003</v>
      </c>
      <c r="BI61" s="44">
        <f t="shared" si="106"/>
        <v>6610514.0600000005</v>
      </c>
      <c r="BJ61" s="44">
        <f t="shared" si="106"/>
        <v>5802042</v>
      </c>
      <c r="BK61" s="44">
        <f t="shared" si="106"/>
        <v>4472050</v>
      </c>
      <c r="BL61" s="248">
        <f t="shared" si="106"/>
        <v>3744538</v>
      </c>
      <c r="BM61" s="248">
        <f t="shared" si="106"/>
        <v>3501356</v>
      </c>
      <c r="BN61" s="248">
        <f t="shared" si="106"/>
        <v>2939832</v>
      </c>
      <c r="BO61" s="248">
        <f t="shared" si="106"/>
        <v>2638718</v>
      </c>
      <c r="BP61" s="274">
        <f t="shared" si="106"/>
        <v>2623943</v>
      </c>
      <c r="BQ61" s="274">
        <f t="shared" si="107"/>
        <v>2282334</v>
      </c>
      <c r="BR61" s="274">
        <f t="shared" si="107"/>
        <v>1581439</v>
      </c>
      <c r="BS61" s="274">
        <f t="shared" si="107"/>
        <v>1476076</v>
      </c>
      <c r="BT61" s="274">
        <f t="shared" si="107"/>
        <v>1571012</v>
      </c>
      <c r="BU61" s="274">
        <f t="shared" si="107"/>
        <v>1276240</v>
      </c>
      <c r="BV61" s="274">
        <f t="shared" si="107"/>
        <v>623472</v>
      </c>
      <c r="BW61" s="274">
        <f t="shared" si="107"/>
        <v>292876</v>
      </c>
      <c r="BX61" s="274">
        <f t="shared" si="107"/>
        <v>-672246</v>
      </c>
      <c r="BY61" s="274">
        <f t="shared" si="107"/>
        <v>-1276897</v>
      </c>
      <c r="BZ61" s="274">
        <f t="shared" si="107"/>
        <v>-1761642</v>
      </c>
      <c r="CA61" s="354"/>
      <c r="CB61" s="64">
        <f>IF(ISERROR(GETPIVOTDATA("VALUE",'CSS WK pvt'!$I$2,"DT_FILE",CB$8,"CD_CO",CB$6,"TRIM_CAT",TRIM(B61),"TRIM_LINE",A58))=TRUE,0,GETPIVOTDATA("VALUE",'CSS WK pvt'!$I$2,"DT_FILE",CB$8,"CD_CO",CB$6,"TRIM_CAT",TRIM(B61),"TRIM_LINE",A58))</f>
        <v>11150389</v>
      </c>
    </row>
    <row r="62" spans="1:80" s="38" customFormat="1" x14ac:dyDescent="0.3">
      <c r="A62" s="147"/>
      <c r="B62" s="39" t="s">
        <v>40</v>
      </c>
      <c r="C62" s="40">
        <v>1831658.12</v>
      </c>
      <c r="D62" s="41">
        <v>1844065.56</v>
      </c>
      <c r="E62" s="41">
        <v>1877161.6</v>
      </c>
      <c r="F62" s="41">
        <v>2138998.19</v>
      </c>
      <c r="G62" s="41">
        <v>2222817.33</v>
      </c>
      <c r="H62" s="41">
        <v>2335496.71</v>
      </c>
      <c r="I62" s="41">
        <v>2426775.84</v>
      </c>
      <c r="J62" s="41">
        <v>2537272.2799999998</v>
      </c>
      <c r="K62" s="41">
        <v>2379180.92</v>
      </c>
      <c r="L62" s="42">
        <v>2616830.71</v>
      </c>
      <c r="M62" s="41">
        <v>2537020.65</v>
      </c>
      <c r="N62" s="41">
        <v>2471963.62</v>
      </c>
      <c r="O62" s="41">
        <v>2732323.03</v>
      </c>
      <c r="P62" s="41">
        <v>3494269</v>
      </c>
      <c r="Q62" s="41">
        <v>4419492</v>
      </c>
      <c r="R62" s="41">
        <v>5346149</v>
      </c>
      <c r="S62" s="41">
        <v>5617390</v>
      </c>
      <c r="T62" s="41">
        <v>5905007</v>
      </c>
      <c r="U62" s="205">
        <v>5531746</v>
      </c>
      <c r="V62" s="205">
        <v>5573371</v>
      </c>
      <c r="W62" s="205">
        <v>5939060</v>
      </c>
      <c r="X62" s="42">
        <v>6321547</v>
      </c>
      <c r="Y62" s="205">
        <v>6168466</v>
      </c>
      <c r="Z62" s="205">
        <v>6342510</v>
      </c>
      <c r="AA62" s="205">
        <v>6228187</v>
      </c>
      <c r="AB62" s="205">
        <v>6584996</v>
      </c>
      <c r="AC62" s="205">
        <v>6737215</v>
      </c>
      <c r="AD62" s="205">
        <v>6979190</v>
      </c>
      <c r="AE62" s="205">
        <v>7309083</v>
      </c>
      <c r="AF62" s="205">
        <v>7065449</v>
      </c>
      <c r="AG62" s="205">
        <v>7153184</v>
      </c>
      <c r="AH62" s="205">
        <v>7731192</v>
      </c>
      <c r="AI62" s="205">
        <v>8087730</v>
      </c>
      <c r="AJ62" s="42">
        <v>8170344</v>
      </c>
      <c r="AK62" s="298">
        <v>8487228</v>
      </c>
      <c r="AL62" s="298">
        <v>8250002</v>
      </c>
      <c r="AM62" s="298">
        <v>7997674</v>
      </c>
      <c r="AN62" s="298">
        <v>7235811</v>
      </c>
      <c r="AO62" s="298">
        <v>7484429</v>
      </c>
      <c r="AP62" s="298">
        <v>7603726</v>
      </c>
      <c r="AQ62" s="64">
        <v>8008325</v>
      </c>
      <c r="AR62" s="298">
        <v>7740928</v>
      </c>
      <c r="AS62" s="298"/>
      <c r="AT62" s="298"/>
      <c r="AU62" s="298"/>
      <c r="AV62" s="315"/>
      <c r="AW62" s="43">
        <f t="shared" si="105"/>
        <v>900664.90999999968</v>
      </c>
      <c r="AX62" s="44">
        <f t="shared" si="105"/>
        <v>1650203.44</v>
      </c>
      <c r="AY62" s="44">
        <f t="shared" si="105"/>
        <v>2542330.4</v>
      </c>
      <c r="AZ62" s="44">
        <f t="shared" si="105"/>
        <v>3207150.81</v>
      </c>
      <c r="BA62" s="44">
        <f t="shared" si="105"/>
        <v>3394572.67</v>
      </c>
      <c r="BB62" s="44">
        <f t="shared" si="105"/>
        <v>3569510.29</v>
      </c>
      <c r="BC62" s="44">
        <f t="shared" si="105"/>
        <v>3104970.16</v>
      </c>
      <c r="BD62" s="44">
        <f t="shared" si="105"/>
        <v>3036098.72</v>
      </c>
      <c r="BE62" s="44">
        <f t="shared" si="105"/>
        <v>3559879.08</v>
      </c>
      <c r="BF62" s="44">
        <f t="shared" si="105"/>
        <v>3704716.29</v>
      </c>
      <c r="BG62" s="44">
        <f t="shared" si="106"/>
        <v>3631445.35</v>
      </c>
      <c r="BH62" s="44">
        <f t="shared" si="106"/>
        <v>3870546.38</v>
      </c>
      <c r="BI62" s="44">
        <f t="shared" si="106"/>
        <v>3495863.97</v>
      </c>
      <c r="BJ62" s="44">
        <f t="shared" si="106"/>
        <v>3090727</v>
      </c>
      <c r="BK62" s="44">
        <f t="shared" si="106"/>
        <v>2317723</v>
      </c>
      <c r="BL62" s="248">
        <f t="shared" si="106"/>
        <v>1633041</v>
      </c>
      <c r="BM62" s="248">
        <f t="shared" si="106"/>
        <v>1691693</v>
      </c>
      <c r="BN62" s="248">
        <f t="shared" si="106"/>
        <v>1160442</v>
      </c>
      <c r="BO62" s="248">
        <f t="shared" si="106"/>
        <v>1621438</v>
      </c>
      <c r="BP62" s="274">
        <f t="shared" si="106"/>
        <v>2157821</v>
      </c>
      <c r="BQ62" s="274">
        <f t="shared" si="107"/>
        <v>2148670</v>
      </c>
      <c r="BR62" s="274">
        <f t="shared" si="107"/>
        <v>1848797</v>
      </c>
      <c r="BS62" s="274">
        <f t="shared" si="107"/>
        <v>2318762</v>
      </c>
      <c r="BT62" s="274">
        <f t="shared" si="107"/>
        <v>1907492</v>
      </c>
      <c r="BU62" s="274">
        <f t="shared" si="107"/>
        <v>1769487</v>
      </c>
      <c r="BV62" s="274">
        <f t="shared" si="107"/>
        <v>650815</v>
      </c>
      <c r="BW62" s="274">
        <f t="shared" si="107"/>
        <v>747214</v>
      </c>
      <c r="BX62" s="274">
        <f t="shared" si="107"/>
        <v>624536</v>
      </c>
      <c r="BY62" s="274">
        <f t="shared" si="107"/>
        <v>699242</v>
      </c>
      <c r="BZ62" s="274">
        <f t="shared" si="107"/>
        <v>675479</v>
      </c>
      <c r="CA62" s="354"/>
      <c r="CB62" s="64">
        <f>IF(ISERROR(GETPIVOTDATA("VALUE",'CSS WK pvt'!$I$2,"DT_FILE",CB$8,"CD_CO",CB$6,"TRIM_CAT",TRIM(B62),"TRIM_LINE",A58))=TRUE,0,GETPIVOTDATA("VALUE",'CSS WK pvt'!$I$2,"DT_FILE",CB$8,"CD_CO",CB$6,"TRIM_CAT",TRIM(B62),"TRIM_LINE",A58))</f>
        <v>7740928</v>
      </c>
    </row>
    <row r="63" spans="1:80" s="38" customFormat="1" x14ac:dyDescent="0.3">
      <c r="A63" s="147"/>
      <c r="B63" s="39" t="s">
        <v>41</v>
      </c>
      <c r="C63" s="40">
        <v>1307571.8400000001</v>
      </c>
      <c r="D63" s="41">
        <v>1964987.26</v>
      </c>
      <c r="E63" s="41">
        <v>3316022.81</v>
      </c>
      <c r="F63" s="41">
        <v>3728908.89</v>
      </c>
      <c r="G63" s="41">
        <v>3718037.54</v>
      </c>
      <c r="H63" s="41">
        <v>4003186.67</v>
      </c>
      <c r="I63" s="41">
        <v>4360143.99</v>
      </c>
      <c r="J63" s="41">
        <v>4373359.72</v>
      </c>
      <c r="K63" s="41">
        <v>4150661.31</v>
      </c>
      <c r="L63" s="42">
        <v>4181575.06</v>
      </c>
      <c r="M63" s="41">
        <v>4552157.82</v>
      </c>
      <c r="N63" s="41">
        <v>4950308.12</v>
      </c>
      <c r="O63" s="41">
        <v>6478131.04</v>
      </c>
      <c r="P63" s="41">
        <v>7011256</v>
      </c>
      <c r="Q63" s="41">
        <v>8027768</v>
      </c>
      <c r="R63" s="41">
        <v>8638868</v>
      </c>
      <c r="S63" s="41">
        <v>9429938</v>
      </c>
      <c r="T63" s="41">
        <v>8632266</v>
      </c>
      <c r="U63" s="205">
        <v>8031137</v>
      </c>
      <c r="V63" s="205">
        <v>8168291</v>
      </c>
      <c r="W63" s="205">
        <v>8583024</v>
      </c>
      <c r="X63" s="42">
        <v>8282387</v>
      </c>
      <c r="Y63" s="205">
        <v>8563687</v>
      </c>
      <c r="Z63" s="205">
        <v>7670101</v>
      </c>
      <c r="AA63" s="205">
        <v>7350250</v>
      </c>
      <c r="AB63" s="205">
        <v>7884205</v>
      </c>
      <c r="AC63" s="205">
        <v>8122043</v>
      </c>
      <c r="AD63" s="205">
        <v>8579444</v>
      </c>
      <c r="AE63" s="205">
        <v>7759491</v>
      </c>
      <c r="AF63" s="205">
        <v>7867693</v>
      </c>
      <c r="AG63" s="205">
        <v>7432841</v>
      </c>
      <c r="AH63" s="205">
        <v>8351633</v>
      </c>
      <c r="AI63" s="205">
        <v>8835033</v>
      </c>
      <c r="AJ63" s="42">
        <v>9312771</v>
      </c>
      <c r="AK63" s="298">
        <v>10328782</v>
      </c>
      <c r="AL63" s="298">
        <v>10164841</v>
      </c>
      <c r="AM63" s="298">
        <v>10372327</v>
      </c>
      <c r="AN63" s="298">
        <v>10822108</v>
      </c>
      <c r="AO63" s="298">
        <v>11587784</v>
      </c>
      <c r="AP63" s="298">
        <v>11181070</v>
      </c>
      <c r="AQ63" s="64">
        <v>11422702</v>
      </c>
      <c r="AR63" s="298">
        <v>11835886</v>
      </c>
      <c r="AS63" s="298"/>
      <c r="AT63" s="298"/>
      <c r="AU63" s="298"/>
      <c r="AV63" s="315"/>
      <c r="AW63" s="43">
        <f t="shared" si="105"/>
        <v>5170559.2</v>
      </c>
      <c r="AX63" s="44">
        <f t="shared" si="105"/>
        <v>5046268.74</v>
      </c>
      <c r="AY63" s="44">
        <f t="shared" si="105"/>
        <v>4711745.1899999995</v>
      </c>
      <c r="AZ63" s="44">
        <f t="shared" si="105"/>
        <v>4909959.1099999994</v>
      </c>
      <c r="BA63" s="44">
        <f t="shared" si="105"/>
        <v>5711900.46</v>
      </c>
      <c r="BB63" s="44">
        <f t="shared" si="105"/>
        <v>4629079.33</v>
      </c>
      <c r="BC63" s="44">
        <f t="shared" si="105"/>
        <v>3670993.01</v>
      </c>
      <c r="BD63" s="44">
        <f t="shared" si="105"/>
        <v>3794931.2800000003</v>
      </c>
      <c r="BE63" s="44">
        <f t="shared" si="105"/>
        <v>4432362.6899999995</v>
      </c>
      <c r="BF63" s="44">
        <f t="shared" si="105"/>
        <v>4100811.94</v>
      </c>
      <c r="BG63" s="44">
        <f t="shared" si="106"/>
        <v>4011529.1799999997</v>
      </c>
      <c r="BH63" s="44">
        <f t="shared" si="106"/>
        <v>2719792.88</v>
      </c>
      <c r="BI63" s="44">
        <f t="shared" si="106"/>
        <v>872118.96</v>
      </c>
      <c r="BJ63" s="44">
        <f t="shared" si="106"/>
        <v>872949</v>
      </c>
      <c r="BK63" s="44">
        <f t="shared" si="106"/>
        <v>94275</v>
      </c>
      <c r="BL63" s="248">
        <f t="shared" si="106"/>
        <v>-59424</v>
      </c>
      <c r="BM63" s="248">
        <f t="shared" si="106"/>
        <v>-1670447</v>
      </c>
      <c r="BN63" s="248">
        <f t="shared" si="106"/>
        <v>-764573</v>
      </c>
      <c r="BO63" s="248">
        <f t="shared" si="106"/>
        <v>-598296</v>
      </c>
      <c r="BP63" s="274">
        <f t="shared" si="106"/>
        <v>183342</v>
      </c>
      <c r="BQ63" s="274">
        <f t="shared" si="107"/>
        <v>252009</v>
      </c>
      <c r="BR63" s="274">
        <f t="shared" si="107"/>
        <v>1030384</v>
      </c>
      <c r="BS63" s="274">
        <f t="shared" si="107"/>
        <v>1765095</v>
      </c>
      <c r="BT63" s="274">
        <f t="shared" si="107"/>
        <v>2494740</v>
      </c>
      <c r="BU63" s="274">
        <f t="shared" si="107"/>
        <v>3022077</v>
      </c>
      <c r="BV63" s="274">
        <f t="shared" si="107"/>
        <v>2937903</v>
      </c>
      <c r="BW63" s="274">
        <f t="shared" si="107"/>
        <v>3465741</v>
      </c>
      <c r="BX63" s="274">
        <f t="shared" si="107"/>
        <v>2601626</v>
      </c>
      <c r="BY63" s="274">
        <f t="shared" si="107"/>
        <v>3663211</v>
      </c>
      <c r="BZ63" s="274">
        <f t="shared" si="107"/>
        <v>3968193</v>
      </c>
      <c r="CA63" s="354"/>
      <c r="CB63" s="64">
        <f>IF(ISERROR(GETPIVOTDATA("VALUE",'CSS WK pvt'!$I$2,"DT_FILE",CB$8,"CD_CO",CB$6,"TRIM_CAT",TRIM(B63),"TRIM_LINE",A58))=TRUE,0,GETPIVOTDATA("VALUE",'CSS WK pvt'!$I$2,"DT_FILE",CB$8,"CD_CO",CB$6,"TRIM_CAT",TRIM(B63),"TRIM_LINE",A58))</f>
        <v>11835886</v>
      </c>
    </row>
    <row r="64" spans="1:80" s="131" customFormat="1" x14ac:dyDescent="0.3">
      <c r="A64" s="148"/>
      <c r="B64" s="39" t="s">
        <v>42</v>
      </c>
      <c r="C64" s="141">
        <f t="shared" ref="C64:Q64" si="108">SUM(C59:C63)</f>
        <v>131010284.37000002</v>
      </c>
      <c r="D64" s="142">
        <f t="shared" si="108"/>
        <v>135237848.31</v>
      </c>
      <c r="E64" s="142">
        <f t="shared" si="108"/>
        <v>140435653.25</v>
      </c>
      <c r="F64" s="142">
        <f t="shared" si="108"/>
        <v>146557573.93000001</v>
      </c>
      <c r="G64" s="142">
        <f t="shared" si="108"/>
        <v>148934978.28</v>
      </c>
      <c r="H64" s="142">
        <f t="shared" si="108"/>
        <v>149781044.91999999</v>
      </c>
      <c r="I64" s="142">
        <f t="shared" si="108"/>
        <v>150838894.50000003</v>
      </c>
      <c r="J64" s="142">
        <f t="shared" si="108"/>
        <v>154072768.94999999</v>
      </c>
      <c r="K64" s="142">
        <f t="shared" si="108"/>
        <v>162692120.38</v>
      </c>
      <c r="L64" s="143">
        <f t="shared" si="108"/>
        <v>167744151.46000001</v>
      </c>
      <c r="M64" s="142">
        <f t="shared" si="108"/>
        <v>172812925.88000003</v>
      </c>
      <c r="N64" s="142">
        <f t="shared" si="108"/>
        <v>176409800.66000003</v>
      </c>
      <c r="O64" s="142">
        <f t="shared" si="108"/>
        <v>186777849.23999998</v>
      </c>
      <c r="P64" s="142">
        <f t="shared" si="108"/>
        <v>202437286</v>
      </c>
      <c r="Q64" s="142">
        <f t="shared" si="108"/>
        <v>219165331</v>
      </c>
      <c r="R64" s="142">
        <v>230783806</v>
      </c>
      <c r="S64" s="142">
        <v>242746433</v>
      </c>
      <c r="T64" s="142">
        <v>248436027</v>
      </c>
      <c r="U64" s="206">
        <v>252199914</v>
      </c>
      <c r="V64" s="206">
        <v>265304446</v>
      </c>
      <c r="W64" s="206">
        <f>SUM(W59+W60+W61+W62+W63)</f>
        <v>283341572</v>
      </c>
      <c r="X64" s="143">
        <f>SUM(X59+X60+X61+X62+X63)</f>
        <v>295643372</v>
      </c>
      <c r="Y64" s="206">
        <v>299319983</v>
      </c>
      <c r="Z64" s="206">
        <v>300938324</v>
      </c>
      <c r="AA64" s="206">
        <v>302784650</v>
      </c>
      <c r="AB64" s="206">
        <v>316167108</v>
      </c>
      <c r="AC64" s="206">
        <v>323006151</v>
      </c>
      <c r="AD64" s="206">
        <v>325280787</v>
      </c>
      <c r="AE64" s="206">
        <v>316419242</v>
      </c>
      <c r="AF64" s="206">
        <v>303943187</v>
      </c>
      <c r="AG64" s="206">
        <v>289781163</v>
      </c>
      <c r="AH64" s="206">
        <v>284805465</v>
      </c>
      <c r="AI64" s="206">
        <v>282394881</v>
      </c>
      <c r="AJ64" s="143">
        <v>288490562</v>
      </c>
      <c r="AK64" s="299">
        <v>288113108</v>
      </c>
      <c r="AL64" s="299">
        <v>284460312</v>
      </c>
      <c r="AM64" s="299">
        <v>282632565</v>
      </c>
      <c r="AN64" s="299">
        <v>280272447</v>
      </c>
      <c r="AO64" s="299">
        <v>281984578</v>
      </c>
      <c r="AP64" s="299">
        <v>273569558</v>
      </c>
      <c r="AQ64" s="45">
        <v>269642172</v>
      </c>
      <c r="AR64" s="299">
        <v>258090869</v>
      </c>
      <c r="AS64" s="299"/>
      <c r="AT64" s="299"/>
      <c r="AU64" s="299"/>
      <c r="AV64" s="316"/>
      <c r="AW64" s="45">
        <f t="shared" ref="AW64:BA64" si="109">SUM(AW59:AW63)</f>
        <v>55767564.86999999</v>
      </c>
      <c r="AX64" s="144">
        <f t="shared" si="109"/>
        <v>67199437.689999998</v>
      </c>
      <c r="AY64" s="144">
        <f t="shared" si="109"/>
        <v>78729677.75</v>
      </c>
      <c r="AZ64" s="144">
        <f t="shared" si="109"/>
        <v>84226232.069999993</v>
      </c>
      <c r="BA64" s="144">
        <f t="shared" si="109"/>
        <v>93811454.719999999</v>
      </c>
      <c r="BB64" s="144">
        <f t="shared" ref="BB64:BJ64" si="110">SUM(BB59:BB63)</f>
        <v>98654982.079999998</v>
      </c>
      <c r="BC64" s="144">
        <f t="shared" si="110"/>
        <v>101361019.5</v>
      </c>
      <c r="BD64" s="144">
        <f t="shared" si="110"/>
        <v>111231677.05</v>
      </c>
      <c r="BE64" s="144">
        <f t="shared" si="110"/>
        <v>120649451.61999999</v>
      </c>
      <c r="BF64" s="144">
        <f t="shared" si="110"/>
        <v>127899220.54000001</v>
      </c>
      <c r="BG64" s="144">
        <f t="shared" si="110"/>
        <v>126507057.12</v>
      </c>
      <c r="BH64" s="144">
        <f t="shared" si="110"/>
        <v>124528523.34</v>
      </c>
      <c r="BI64" s="144">
        <f t="shared" si="110"/>
        <v>116006800.76000001</v>
      </c>
      <c r="BJ64" s="144">
        <f t="shared" si="110"/>
        <v>113729822</v>
      </c>
      <c r="BK64" s="144">
        <f t="shared" ref="BK64:BL64" si="111">SUM(BK59:BK63)</f>
        <v>103840820</v>
      </c>
      <c r="BL64" s="249">
        <f t="shared" si="111"/>
        <v>94496981</v>
      </c>
      <c r="BM64" s="249">
        <f t="shared" ref="BM64:BN64" si="112">SUM(BM59:BM63)</f>
        <v>73672809</v>
      </c>
      <c r="BN64" s="249">
        <f t="shared" si="112"/>
        <v>55507160</v>
      </c>
      <c r="BO64" s="249">
        <f t="shared" ref="BO64:BP64" si="113">SUM(BO59:BO63)</f>
        <v>37581249</v>
      </c>
      <c r="BP64" s="275">
        <f t="shared" si="113"/>
        <v>19501019</v>
      </c>
      <c r="BQ64" s="275">
        <f t="shared" ref="BQ64:BS64" si="114">SUM(BQ59:BQ63)</f>
        <v>-946691</v>
      </c>
      <c r="BR64" s="275">
        <f t="shared" si="114"/>
        <v>-7152810</v>
      </c>
      <c r="BS64" s="275">
        <f t="shared" si="114"/>
        <v>-11206875</v>
      </c>
      <c r="BT64" s="275">
        <f t="shared" ref="BT64:BU64" si="115">SUM(BT59:BT63)</f>
        <v>-16478012</v>
      </c>
      <c r="BU64" s="275">
        <f t="shared" si="115"/>
        <v>-20152085</v>
      </c>
      <c r="BV64" s="275">
        <f t="shared" ref="BV64" si="116">SUM(BV59:BV63)</f>
        <v>-35894661</v>
      </c>
      <c r="BW64" s="275">
        <f t="shared" ref="BW64" si="117">SUM(BW59:BW63)</f>
        <v>-41021573</v>
      </c>
      <c r="BX64" s="275">
        <f t="shared" ref="BX64" si="118">SUM(BX59:BX63)</f>
        <v>-51711229</v>
      </c>
      <c r="BY64" s="275">
        <f t="shared" ref="BY64:BZ64" si="119">SUM(BY59:BY63)</f>
        <v>-46777070</v>
      </c>
      <c r="BZ64" s="275">
        <f t="shared" si="119"/>
        <v>-45852318</v>
      </c>
      <c r="CA64" s="355"/>
      <c r="CB64" s="45">
        <f>SUM(CB59:CB63)</f>
        <v>258090869</v>
      </c>
    </row>
    <row r="65" spans="1:80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354"/>
      <c r="CB65" s="50"/>
    </row>
    <row r="66" spans="1:80" s="38" customFormat="1" x14ac:dyDescent="0.3">
      <c r="A66" s="147"/>
      <c r="B66" s="39" t="s">
        <v>37</v>
      </c>
      <c r="C66" s="40">
        <v>119404259.34999999</v>
      </c>
      <c r="D66" s="41">
        <v>122618015.81</v>
      </c>
      <c r="E66" s="41">
        <v>120178670.33</v>
      </c>
      <c r="F66" s="41">
        <v>117019842.14</v>
      </c>
      <c r="G66" s="41">
        <v>118016743.7</v>
      </c>
      <c r="H66" s="41">
        <v>124783032.17</v>
      </c>
      <c r="I66" s="41">
        <v>131291576.03</v>
      </c>
      <c r="J66" s="41">
        <v>132340171.08</v>
      </c>
      <c r="K66" s="41">
        <v>133031206.42</v>
      </c>
      <c r="L66" s="42">
        <v>135467180.53</v>
      </c>
      <c r="M66" s="41">
        <v>143928404.41999999</v>
      </c>
      <c r="N66" s="41">
        <v>157074044.71000001</v>
      </c>
      <c r="O66" s="41">
        <v>167240594.28999999</v>
      </c>
      <c r="P66" s="41">
        <v>172986642</v>
      </c>
      <c r="Q66" s="41">
        <v>182851534</v>
      </c>
      <c r="R66" s="41">
        <v>186312334</v>
      </c>
      <c r="S66" s="41">
        <v>187893207</v>
      </c>
      <c r="T66" s="41">
        <v>200536921</v>
      </c>
      <c r="U66" s="205">
        <v>219708035</v>
      </c>
      <c r="V66" s="205">
        <v>232177548</v>
      </c>
      <c r="W66" s="205">
        <v>229191157</v>
      </c>
      <c r="X66" s="42">
        <v>231683287</v>
      </c>
      <c r="Y66" s="205">
        <v>238242366</v>
      </c>
      <c r="Z66" s="205">
        <v>245748855</v>
      </c>
      <c r="AA66" s="205">
        <v>246836415</v>
      </c>
      <c r="AB66" s="205">
        <v>258632441</v>
      </c>
      <c r="AC66" s="205">
        <v>251122904</v>
      </c>
      <c r="AD66" s="205">
        <v>242585567</v>
      </c>
      <c r="AE66" s="205">
        <v>228250439</v>
      </c>
      <c r="AF66" s="205">
        <v>221128152</v>
      </c>
      <c r="AG66" s="205">
        <v>215501328</v>
      </c>
      <c r="AH66" s="205">
        <v>219383498</v>
      </c>
      <c r="AI66" s="205">
        <v>221091595</v>
      </c>
      <c r="AJ66" s="42">
        <v>208598990</v>
      </c>
      <c r="AK66" s="298">
        <v>218753012</v>
      </c>
      <c r="AL66" s="298">
        <v>226017548</v>
      </c>
      <c r="AM66" s="298">
        <v>226464483</v>
      </c>
      <c r="AN66" s="298">
        <v>213594609</v>
      </c>
      <c r="AO66" s="298">
        <v>205613353</v>
      </c>
      <c r="AP66" s="298">
        <v>194301531</v>
      </c>
      <c r="AQ66" s="64">
        <v>191872526</v>
      </c>
      <c r="AR66" s="298">
        <v>189565375</v>
      </c>
      <c r="AS66" s="298"/>
      <c r="AT66" s="298"/>
      <c r="AU66" s="298"/>
      <c r="AV66" s="315"/>
      <c r="AW66" s="43">
        <f t="shared" ref="AW66:BF70" si="120">O66-C66</f>
        <v>47836334.939999998</v>
      </c>
      <c r="AX66" s="44">
        <f t="shared" si="120"/>
        <v>50368626.189999998</v>
      </c>
      <c r="AY66" s="44">
        <f t="shared" si="120"/>
        <v>62672863.670000002</v>
      </c>
      <c r="AZ66" s="44">
        <f t="shared" si="120"/>
        <v>69292491.859999999</v>
      </c>
      <c r="BA66" s="44">
        <f t="shared" si="120"/>
        <v>69876463.299999997</v>
      </c>
      <c r="BB66" s="44">
        <f t="shared" si="120"/>
        <v>75753888.829999998</v>
      </c>
      <c r="BC66" s="44">
        <f t="shared" si="120"/>
        <v>88416458.969999999</v>
      </c>
      <c r="BD66" s="44">
        <f t="shared" si="120"/>
        <v>99837376.920000002</v>
      </c>
      <c r="BE66" s="44">
        <f t="shared" si="120"/>
        <v>96159950.579999998</v>
      </c>
      <c r="BF66" s="44">
        <f t="shared" si="120"/>
        <v>96216106.469999999</v>
      </c>
      <c r="BG66" s="44">
        <f t="shared" ref="BG66:BP70" si="121">Y66-M66</f>
        <v>94313961.580000013</v>
      </c>
      <c r="BH66" s="44">
        <f t="shared" si="121"/>
        <v>88674810.289999992</v>
      </c>
      <c r="BI66" s="44">
        <f t="shared" si="121"/>
        <v>79595820.710000008</v>
      </c>
      <c r="BJ66" s="44">
        <f t="shared" si="121"/>
        <v>85645799</v>
      </c>
      <c r="BK66" s="44">
        <f t="shared" si="121"/>
        <v>68271370</v>
      </c>
      <c r="BL66" s="248">
        <f t="shared" si="121"/>
        <v>56273233</v>
      </c>
      <c r="BM66" s="248">
        <f t="shared" si="121"/>
        <v>40357232</v>
      </c>
      <c r="BN66" s="248">
        <f t="shared" si="121"/>
        <v>20591231</v>
      </c>
      <c r="BO66" s="248">
        <f t="shared" si="121"/>
        <v>-4206707</v>
      </c>
      <c r="BP66" s="274">
        <f t="shared" si="121"/>
        <v>-12794050</v>
      </c>
      <c r="BQ66" s="274">
        <f t="shared" ref="BQ66:BZ70" si="122">AI66-W66</f>
        <v>-8099562</v>
      </c>
      <c r="BR66" s="274">
        <f t="shared" si="122"/>
        <v>-23084297</v>
      </c>
      <c r="BS66" s="274">
        <f t="shared" si="122"/>
        <v>-19489354</v>
      </c>
      <c r="BT66" s="274">
        <f t="shared" si="122"/>
        <v>-19731307</v>
      </c>
      <c r="BU66" s="274">
        <f t="shared" si="122"/>
        <v>-20371932</v>
      </c>
      <c r="BV66" s="274">
        <f t="shared" si="122"/>
        <v>-45037832</v>
      </c>
      <c r="BW66" s="274">
        <f t="shared" si="122"/>
        <v>-45509551</v>
      </c>
      <c r="BX66" s="274">
        <f t="shared" si="122"/>
        <v>-48284036</v>
      </c>
      <c r="BY66" s="274">
        <f t="shared" si="122"/>
        <v>-36377913</v>
      </c>
      <c r="BZ66" s="274">
        <f t="shared" si="122"/>
        <v>-31562777</v>
      </c>
      <c r="CA66" s="354"/>
      <c r="CB66" s="64">
        <f>IF(ISERROR(GETPIVOTDATA("VALUE",'CSS WK pvt'!$I$2,"DT_FILE",CB$8,"CD_CO",CB$6,"TRIM_CAT",TRIM(B66),"TRIM_LINE",A65))=TRUE,0,GETPIVOTDATA("VALUE",'CSS WK pvt'!$I$2,"DT_FILE",CB$8,"CD_CO",CB$6,"TRIM_CAT",TRIM(B66),"TRIM_LINE",A65))</f>
        <v>189565375</v>
      </c>
    </row>
    <row r="67" spans="1:80" s="38" customFormat="1" x14ac:dyDescent="0.3">
      <c r="A67" s="147"/>
      <c r="B67" s="39" t="s">
        <v>38</v>
      </c>
      <c r="C67" s="40">
        <v>56288068.009999998</v>
      </c>
      <c r="D67" s="41">
        <v>58280350.289999999</v>
      </c>
      <c r="E67" s="41">
        <v>58198935.960000001</v>
      </c>
      <c r="F67" s="41">
        <v>57928751.5</v>
      </c>
      <c r="G67" s="41">
        <v>58232496.539999999</v>
      </c>
      <c r="H67" s="41">
        <v>59683333.630000003</v>
      </c>
      <c r="I67" s="41">
        <v>61585821.539999999</v>
      </c>
      <c r="J67" s="41">
        <v>62434554.159999996</v>
      </c>
      <c r="K67" s="41">
        <v>63191215.789999999</v>
      </c>
      <c r="L67" s="42">
        <v>64159602.780000001</v>
      </c>
      <c r="M67" s="41">
        <v>66904909.619999997</v>
      </c>
      <c r="N67" s="41">
        <v>70256822.959999993</v>
      </c>
      <c r="O67" s="41">
        <v>72040251.150000006</v>
      </c>
      <c r="P67" s="41">
        <v>79971671</v>
      </c>
      <c r="Q67" s="41">
        <v>79263075</v>
      </c>
      <c r="R67" s="41">
        <v>78884352</v>
      </c>
      <c r="S67" s="41">
        <v>84833720</v>
      </c>
      <c r="T67" s="41">
        <v>85715214</v>
      </c>
      <c r="U67" s="205">
        <v>86298812</v>
      </c>
      <c r="V67" s="205">
        <v>82384708</v>
      </c>
      <c r="W67" s="205">
        <v>89091307</v>
      </c>
      <c r="X67" s="42">
        <v>93736275</v>
      </c>
      <c r="Y67" s="205">
        <v>93858665</v>
      </c>
      <c r="Z67" s="205">
        <v>101288344</v>
      </c>
      <c r="AA67" s="205">
        <v>105909902</v>
      </c>
      <c r="AB67" s="205">
        <v>103901627</v>
      </c>
      <c r="AC67" s="205">
        <v>106219035</v>
      </c>
      <c r="AD67" s="205">
        <v>106797223</v>
      </c>
      <c r="AE67" s="205">
        <v>108483245</v>
      </c>
      <c r="AF67" s="205">
        <v>109713978</v>
      </c>
      <c r="AG67" s="205">
        <v>106227564</v>
      </c>
      <c r="AH67" s="205">
        <v>100195061</v>
      </c>
      <c r="AI67" s="205">
        <v>86078774</v>
      </c>
      <c r="AJ67" s="42">
        <v>99213778</v>
      </c>
      <c r="AK67" s="298">
        <v>95358227</v>
      </c>
      <c r="AL67" s="298">
        <v>94051977</v>
      </c>
      <c r="AM67" s="298">
        <v>96684211</v>
      </c>
      <c r="AN67" s="298">
        <v>104946482</v>
      </c>
      <c r="AO67" s="298">
        <v>105621965</v>
      </c>
      <c r="AP67" s="298">
        <v>100845012</v>
      </c>
      <c r="AQ67" s="64">
        <v>94928594</v>
      </c>
      <c r="AR67" s="298">
        <v>92055383</v>
      </c>
      <c r="AS67" s="298"/>
      <c r="AT67" s="298"/>
      <c r="AU67" s="298"/>
      <c r="AV67" s="315"/>
      <c r="AW67" s="43">
        <f t="shared" si="120"/>
        <v>15752183.140000008</v>
      </c>
      <c r="AX67" s="44">
        <f t="shared" si="120"/>
        <v>21691320.710000001</v>
      </c>
      <c r="AY67" s="44">
        <f t="shared" si="120"/>
        <v>21064139.039999999</v>
      </c>
      <c r="AZ67" s="44">
        <f t="shared" si="120"/>
        <v>20955600.5</v>
      </c>
      <c r="BA67" s="44">
        <f t="shared" si="120"/>
        <v>26601223.460000001</v>
      </c>
      <c r="BB67" s="44">
        <f t="shared" si="120"/>
        <v>26031880.369999997</v>
      </c>
      <c r="BC67" s="44">
        <f t="shared" si="120"/>
        <v>24712990.460000001</v>
      </c>
      <c r="BD67" s="44">
        <f t="shared" si="120"/>
        <v>19950153.840000004</v>
      </c>
      <c r="BE67" s="44">
        <f t="shared" si="120"/>
        <v>25900091.210000001</v>
      </c>
      <c r="BF67" s="44">
        <f t="shared" si="120"/>
        <v>29576672.219999999</v>
      </c>
      <c r="BG67" s="44">
        <f t="shared" si="121"/>
        <v>26953755.380000003</v>
      </c>
      <c r="BH67" s="44">
        <f t="shared" si="121"/>
        <v>31031521.040000007</v>
      </c>
      <c r="BI67" s="44">
        <f t="shared" si="121"/>
        <v>33869650.849999994</v>
      </c>
      <c r="BJ67" s="44">
        <f t="shared" si="121"/>
        <v>23929956</v>
      </c>
      <c r="BK67" s="44">
        <f t="shared" si="121"/>
        <v>26955960</v>
      </c>
      <c r="BL67" s="248">
        <f t="shared" si="121"/>
        <v>27912871</v>
      </c>
      <c r="BM67" s="248">
        <f t="shared" si="121"/>
        <v>23649525</v>
      </c>
      <c r="BN67" s="248">
        <f t="shared" si="121"/>
        <v>23998764</v>
      </c>
      <c r="BO67" s="248">
        <f t="shared" si="121"/>
        <v>19928752</v>
      </c>
      <c r="BP67" s="274">
        <f t="shared" si="121"/>
        <v>17810353</v>
      </c>
      <c r="BQ67" s="274">
        <f t="shared" si="122"/>
        <v>-3012533</v>
      </c>
      <c r="BR67" s="274">
        <f t="shared" si="122"/>
        <v>5477503</v>
      </c>
      <c r="BS67" s="274">
        <f t="shared" si="122"/>
        <v>1499562</v>
      </c>
      <c r="BT67" s="274">
        <f t="shared" si="122"/>
        <v>-7236367</v>
      </c>
      <c r="BU67" s="274">
        <f t="shared" si="122"/>
        <v>-9225691</v>
      </c>
      <c r="BV67" s="274">
        <f t="shared" si="122"/>
        <v>1044855</v>
      </c>
      <c r="BW67" s="274">
        <f t="shared" si="122"/>
        <v>-597070</v>
      </c>
      <c r="BX67" s="274">
        <f t="shared" si="122"/>
        <v>-5952211</v>
      </c>
      <c r="BY67" s="274">
        <f t="shared" si="122"/>
        <v>-13554651</v>
      </c>
      <c r="BZ67" s="274">
        <f t="shared" si="122"/>
        <v>-17658595</v>
      </c>
      <c r="CA67" s="354"/>
      <c r="CB67" s="64">
        <f>IF(ISERROR(GETPIVOTDATA("VALUE",'CSS WK pvt'!$I$2,"DT_FILE",CB$8,"CD_CO",CB$6,"TRIM_CAT",TRIM(B67),"TRIM_LINE",A65))=TRUE,0,GETPIVOTDATA("VALUE",'CSS WK pvt'!$I$2,"DT_FILE",CB$8,"CD_CO",CB$6,"TRIM_CAT",TRIM(B67),"TRIM_LINE",A65))</f>
        <v>92055383</v>
      </c>
    </row>
    <row r="68" spans="1:80" s="38" customFormat="1" x14ac:dyDescent="0.3">
      <c r="A68" s="147"/>
      <c r="B68" s="39" t="s">
        <v>39</v>
      </c>
      <c r="C68" s="40">
        <v>9539022.4700000007</v>
      </c>
      <c r="D68" s="41">
        <v>10363096.42</v>
      </c>
      <c r="E68" s="41">
        <v>9004776.6600000001</v>
      </c>
      <c r="F68" s="41">
        <v>8024282.9699999997</v>
      </c>
      <c r="G68" s="41">
        <v>8418727.0700000003</v>
      </c>
      <c r="H68" s="41">
        <v>8960496.0299999993</v>
      </c>
      <c r="I68" s="41">
        <v>9391462.25</v>
      </c>
      <c r="J68" s="41">
        <v>9124641.9499999993</v>
      </c>
      <c r="K68" s="41">
        <v>9638383.5399999991</v>
      </c>
      <c r="L68" s="42">
        <v>9895416.7699999996</v>
      </c>
      <c r="M68" s="41">
        <v>10046559.609999999</v>
      </c>
      <c r="N68" s="41">
        <v>10931865.199999999</v>
      </c>
      <c r="O68" s="41">
        <v>12699241.199999999</v>
      </c>
      <c r="P68" s="41">
        <v>17651787</v>
      </c>
      <c r="Q68" s="41">
        <v>17443616</v>
      </c>
      <c r="R68" s="41">
        <v>17100010</v>
      </c>
      <c r="S68" s="41">
        <v>17188945</v>
      </c>
      <c r="T68" s="41">
        <v>18032285</v>
      </c>
      <c r="U68" s="205">
        <v>17663568</v>
      </c>
      <c r="V68" s="205">
        <v>16461415</v>
      </c>
      <c r="W68" s="205">
        <v>17477211</v>
      </c>
      <c r="X68" s="42">
        <v>18181252</v>
      </c>
      <c r="Y68" s="205">
        <v>19006331</v>
      </c>
      <c r="Z68" s="205">
        <v>19939264</v>
      </c>
      <c r="AA68" s="205">
        <v>18993247</v>
      </c>
      <c r="AB68" s="205">
        <v>20201647</v>
      </c>
      <c r="AC68" s="205">
        <v>20113934</v>
      </c>
      <c r="AD68" s="205">
        <v>20473836</v>
      </c>
      <c r="AE68" s="205">
        <v>20726566</v>
      </c>
      <c r="AF68" s="205">
        <v>20817632</v>
      </c>
      <c r="AG68" s="205">
        <v>20894065</v>
      </c>
      <c r="AH68" s="205">
        <v>21626908</v>
      </c>
      <c r="AI68" s="205">
        <v>21863285</v>
      </c>
      <c r="AJ68" s="42">
        <v>20752810</v>
      </c>
      <c r="AK68" s="298">
        <v>23815715</v>
      </c>
      <c r="AL68" s="298">
        <v>23342148</v>
      </c>
      <c r="AM68" s="298">
        <v>22848802</v>
      </c>
      <c r="AN68" s="298">
        <v>21898137</v>
      </c>
      <c r="AO68" s="298">
        <v>21319692</v>
      </c>
      <c r="AP68" s="298">
        <v>20369277</v>
      </c>
      <c r="AQ68" s="64">
        <v>19782759</v>
      </c>
      <c r="AR68" s="298">
        <v>19706937</v>
      </c>
      <c r="AS68" s="298"/>
      <c r="AT68" s="298"/>
      <c r="AU68" s="298"/>
      <c r="AV68" s="315"/>
      <c r="AW68" s="43">
        <f t="shared" si="120"/>
        <v>3160218.7299999986</v>
      </c>
      <c r="AX68" s="44">
        <f t="shared" si="120"/>
        <v>7288690.5800000001</v>
      </c>
      <c r="AY68" s="44">
        <f t="shared" si="120"/>
        <v>8438839.3399999999</v>
      </c>
      <c r="AZ68" s="44">
        <f t="shared" si="120"/>
        <v>9075727.0300000012</v>
      </c>
      <c r="BA68" s="44">
        <f t="shared" si="120"/>
        <v>8770217.9299999997</v>
      </c>
      <c r="BB68" s="44">
        <f t="shared" si="120"/>
        <v>9071788.9700000007</v>
      </c>
      <c r="BC68" s="44">
        <f t="shared" si="120"/>
        <v>8272105.75</v>
      </c>
      <c r="BD68" s="44">
        <f t="shared" si="120"/>
        <v>7336773.0500000007</v>
      </c>
      <c r="BE68" s="44">
        <f t="shared" si="120"/>
        <v>7838827.4600000009</v>
      </c>
      <c r="BF68" s="44">
        <f t="shared" si="120"/>
        <v>8285835.2300000004</v>
      </c>
      <c r="BG68" s="44">
        <f t="shared" si="121"/>
        <v>8959771.3900000006</v>
      </c>
      <c r="BH68" s="44">
        <f t="shared" si="121"/>
        <v>9007398.8000000007</v>
      </c>
      <c r="BI68" s="44">
        <f t="shared" si="121"/>
        <v>6294005.8000000007</v>
      </c>
      <c r="BJ68" s="44">
        <f t="shared" si="121"/>
        <v>2549860</v>
      </c>
      <c r="BK68" s="44">
        <f t="shared" si="121"/>
        <v>2670318</v>
      </c>
      <c r="BL68" s="248">
        <f t="shared" si="121"/>
        <v>3373826</v>
      </c>
      <c r="BM68" s="248">
        <f t="shared" si="121"/>
        <v>3537621</v>
      </c>
      <c r="BN68" s="248">
        <f t="shared" si="121"/>
        <v>2785347</v>
      </c>
      <c r="BO68" s="248">
        <f t="shared" si="121"/>
        <v>3230497</v>
      </c>
      <c r="BP68" s="274">
        <f t="shared" si="121"/>
        <v>5165493</v>
      </c>
      <c r="BQ68" s="274">
        <f t="shared" si="122"/>
        <v>4386074</v>
      </c>
      <c r="BR68" s="274">
        <f t="shared" si="122"/>
        <v>2571558</v>
      </c>
      <c r="BS68" s="274">
        <f t="shared" si="122"/>
        <v>4809384</v>
      </c>
      <c r="BT68" s="274">
        <f t="shared" si="122"/>
        <v>3402884</v>
      </c>
      <c r="BU68" s="274">
        <f t="shared" si="122"/>
        <v>3855555</v>
      </c>
      <c r="BV68" s="274">
        <f t="shared" si="122"/>
        <v>1696490</v>
      </c>
      <c r="BW68" s="274">
        <f t="shared" si="122"/>
        <v>1205758</v>
      </c>
      <c r="BX68" s="274">
        <f t="shared" si="122"/>
        <v>-104559</v>
      </c>
      <c r="BY68" s="274">
        <f t="shared" si="122"/>
        <v>-943807</v>
      </c>
      <c r="BZ68" s="274">
        <f t="shared" si="122"/>
        <v>-1110695</v>
      </c>
      <c r="CA68" s="354"/>
      <c r="CB68" s="64">
        <f>IF(ISERROR(GETPIVOTDATA("VALUE",'CSS WK pvt'!$I$2,"DT_FILE",CB$8,"CD_CO",CB$6,"TRIM_CAT",TRIM(B68),"TRIM_LINE",A65))=TRUE,0,GETPIVOTDATA("VALUE",'CSS WK pvt'!$I$2,"DT_FILE",CB$8,"CD_CO",CB$6,"TRIM_CAT",TRIM(B68),"TRIM_LINE",A65))</f>
        <v>19706937</v>
      </c>
    </row>
    <row r="69" spans="1:80" s="38" customFormat="1" x14ac:dyDescent="0.3">
      <c r="A69" s="147"/>
      <c r="B69" s="39" t="s">
        <v>40</v>
      </c>
      <c r="C69" s="40">
        <v>6774621.2300000004</v>
      </c>
      <c r="D69" s="41">
        <v>7448257.9500000002</v>
      </c>
      <c r="E69" s="41">
        <v>5936984.1500000004</v>
      </c>
      <c r="F69" s="41">
        <v>6273726.1799999997</v>
      </c>
      <c r="G69" s="41">
        <v>6650831.4800000004</v>
      </c>
      <c r="H69" s="41">
        <v>7106875.5499999998</v>
      </c>
      <c r="I69" s="41">
        <v>7265095.2199999997</v>
      </c>
      <c r="J69" s="41">
        <v>7374875.0599999996</v>
      </c>
      <c r="K69" s="41">
        <v>7300270.1200000001</v>
      </c>
      <c r="L69" s="42">
        <v>7834804.8300000001</v>
      </c>
      <c r="M69" s="41">
        <v>7300573.9500000002</v>
      </c>
      <c r="N69" s="41">
        <v>8074488.4699999997</v>
      </c>
      <c r="O69" s="41">
        <v>9126143.9700000007</v>
      </c>
      <c r="P69" s="41">
        <v>13506510</v>
      </c>
      <c r="Q69" s="41">
        <v>12894165</v>
      </c>
      <c r="R69" s="41">
        <v>12575225</v>
      </c>
      <c r="S69" s="41">
        <v>11669525</v>
      </c>
      <c r="T69" s="41">
        <v>12559507</v>
      </c>
      <c r="U69" s="205">
        <v>12309881</v>
      </c>
      <c r="V69" s="205">
        <v>11987430</v>
      </c>
      <c r="W69" s="205">
        <v>12234816</v>
      </c>
      <c r="X69" s="42">
        <v>12508758</v>
      </c>
      <c r="Y69" s="205">
        <v>13083826</v>
      </c>
      <c r="Z69" s="205">
        <v>14450018</v>
      </c>
      <c r="AA69" s="205">
        <v>13346156</v>
      </c>
      <c r="AB69" s="205">
        <v>13107804</v>
      </c>
      <c r="AC69" s="205">
        <v>12714965</v>
      </c>
      <c r="AD69" s="205">
        <v>13668920</v>
      </c>
      <c r="AE69" s="205">
        <v>14406748</v>
      </c>
      <c r="AF69" s="205">
        <v>13162131</v>
      </c>
      <c r="AG69" s="205">
        <v>13801335</v>
      </c>
      <c r="AH69" s="205">
        <v>17355019</v>
      </c>
      <c r="AI69" s="205">
        <v>18143437</v>
      </c>
      <c r="AJ69" s="42">
        <v>16420263</v>
      </c>
      <c r="AK69" s="298">
        <v>19277812</v>
      </c>
      <c r="AL69" s="298">
        <v>17584433</v>
      </c>
      <c r="AM69" s="298">
        <v>16966090</v>
      </c>
      <c r="AN69" s="298">
        <v>14702328</v>
      </c>
      <c r="AO69" s="298">
        <v>14909715</v>
      </c>
      <c r="AP69" s="298">
        <v>14559724</v>
      </c>
      <c r="AQ69" s="64">
        <v>14778492</v>
      </c>
      <c r="AR69" s="298">
        <v>14737105</v>
      </c>
      <c r="AS69" s="298"/>
      <c r="AT69" s="298"/>
      <c r="AU69" s="298"/>
      <c r="AV69" s="315"/>
      <c r="AW69" s="43">
        <f t="shared" si="120"/>
        <v>2351522.7400000002</v>
      </c>
      <c r="AX69" s="44">
        <f t="shared" si="120"/>
        <v>6058252.0499999998</v>
      </c>
      <c r="AY69" s="44">
        <f t="shared" si="120"/>
        <v>6957180.8499999996</v>
      </c>
      <c r="AZ69" s="44">
        <f t="shared" si="120"/>
        <v>6301498.8200000003</v>
      </c>
      <c r="BA69" s="44">
        <f t="shared" si="120"/>
        <v>5018693.5199999996</v>
      </c>
      <c r="BB69" s="44">
        <f t="shared" si="120"/>
        <v>5452631.4500000002</v>
      </c>
      <c r="BC69" s="44">
        <f t="shared" si="120"/>
        <v>5044785.78</v>
      </c>
      <c r="BD69" s="44">
        <f t="shared" si="120"/>
        <v>4612554.9400000004</v>
      </c>
      <c r="BE69" s="44">
        <f t="shared" si="120"/>
        <v>4934545.88</v>
      </c>
      <c r="BF69" s="44">
        <f t="shared" si="120"/>
        <v>4673953.17</v>
      </c>
      <c r="BG69" s="44">
        <f t="shared" si="121"/>
        <v>5783252.0499999998</v>
      </c>
      <c r="BH69" s="44">
        <f t="shared" si="121"/>
        <v>6375529.5300000003</v>
      </c>
      <c r="BI69" s="44">
        <f t="shared" si="121"/>
        <v>4220012.0299999993</v>
      </c>
      <c r="BJ69" s="44">
        <f t="shared" si="121"/>
        <v>-398706</v>
      </c>
      <c r="BK69" s="44">
        <f t="shared" si="121"/>
        <v>-179200</v>
      </c>
      <c r="BL69" s="248">
        <f t="shared" si="121"/>
        <v>1093695</v>
      </c>
      <c r="BM69" s="248">
        <f t="shared" si="121"/>
        <v>2737223</v>
      </c>
      <c r="BN69" s="248">
        <f t="shared" si="121"/>
        <v>602624</v>
      </c>
      <c r="BO69" s="248">
        <f t="shared" si="121"/>
        <v>1491454</v>
      </c>
      <c r="BP69" s="274">
        <f t="shared" si="121"/>
        <v>5367589</v>
      </c>
      <c r="BQ69" s="274">
        <f t="shared" si="122"/>
        <v>5908621</v>
      </c>
      <c r="BR69" s="274">
        <f t="shared" si="122"/>
        <v>3911505</v>
      </c>
      <c r="BS69" s="274">
        <f t="shared" si="122"/>
        <v>6193986</v>
      </c>
      <c r="BT69" s="274">
        <f t="shared" si="122"/>
        <v>3134415</v>
      </c>
      <c r="BU69" s="274">
        <f t="shared" si="122"/>
        <v>3619934</v>
      </c>
      <c r="BV69" s="274">
        <f t="shared" si="122"/>
        <v>1594524</v>
      </c>
      <c r="BW69" s="274">
        <f t="shared" si="122"/>
        <v>2194750</v>
      </c>
      <c r="BX69" s="274">
        <f t="shared" si="122"/>
        <v>890804</v>
      </c>
      <c r="BY69" s="274">
        <f t="shared" si="122"/>
        <v>371744</v>
      </c>
      <c r="BZ69" s="274">
        <f t="shared" si="122"/>
        <v>1574974</v>
      </c>
      <c r="CA69" s="354"/>
      <c r="CB69" s="64">
        <f>IF(ISERROR(GETPIVOTDATA("VALUE",'CSS WK pvt'!$I$2,"DT_FILE",CB$8,"CD_CO",CB$6,"TRIM_CAT",TRIM(B69),"TRIM_LINE",A65))=TRUE,0,GETPIVOTDATA("VALUE",'CSS WK pvt'!$I$2,"DT_FILE",CB$8,"CD_CO",CB$6,"TRIM_CAT",TRIM(B69),"TRIM_LINE",A65))</f>
        <v>14737105</v>
      </c>
    </row>
    <row r="70" spans="1:80" s="38" customFormat="1" x14ac:dyDescent="0.3">
      <c r="A70" s="147"/>
      <c r="B70" s="39" t="s">
        <v>41</v>
      </c>
      <c r="C70" s="40">
        <v>9247364.5299999993</v>
      </c>
      <c r="D70" s="41">
        <v>9776317.4600000009</v>
      </c>
      <c r="E70" s="41">
        <v>9574519.4900000002</v>
      </c>
      <c r="F70" s="41">
        <v>9135016.6199999992</v>
      </c>
      <c r="G70" s="41">
        <v>9567587.4900000002</v>
      </c>
      <c r="H70" s="41">
        <v>10210767.18</v>
      </c>
      <c r="I70" s="41">
        <v>11016938.18</v>
      </c>
      <c r="J70" s="41">
        <v>9212058.3699999992</v>
      </c>
      <c r="K70" s="41">
        <v>11179813.32</v>
      </c>
      <c r="L70" s="42">
        <v>10516667.35</v>
      </c>
      <c r="M70" s="41">
        <v>12534109.49</v>
      </c>
      <c r="N70" s="41">
        <v>12995745.68</v>
      </c>
      <c r="O70" s="41">
        <v>15414193.16</v>
      </c>
      <c r="P70" s="41">
        <v>17022790</v>
      </c>
      <c r="Q70" s="41">
        <v>18990712</v>
      </c>
      <c r="R70" s="41">
        <v>18729319</v>
      </c>
      <c r="S70" s="41">
        <v>17545230</v>
      </c>
      <c r="T70" s="41">
        <v>18258337</v>
      </c>
      <c r="U70" s="205">
        <v>16755487</v>
      </c>
      <c r="V70" s="205">
        <v>16581098</v>
      </c>
      <c r="W70" s="205">
        <v>18565790</v>
      </c>
      <c r="X70" s="42">
        <v>16987818</v>
      </c>
      <c r="Y70" s="205">
        <v>19174886</v>
      </c>
      <c r="Z70" s="205">
        <v>18584726</v>
      </c>
      <c r="AA70" s="205">
        <v>15021115</v>
      </c>
      <c r="AB70" s="205">
        <v>16139414</v>
      </c>
      <c r="AC70" s="205">
        <v>15284936</v>
      </c>
      <c r="AD70" s="205">
        <v>16545028</v>
      </c>
      <c r="AE70" s="205">
        <v>17449662</v>
      </c>
      <c r="AF70" s="205">
        <v>16051403</v>
      </c>
      <c r="AG70" s="205">
        <v>16532429</v>
      </c>
      <c r="AH70" s="205">
        <v>25354122</v>
      </c>
      <c r="AI70" s="205">
        <v>27123089</v>
      </c>
      <c r="AJ70" s="42">
        <v>21726109</v>
      </c>
      <c r="AK70" s="298">
        <v>29803793</v>
      </c>
      <c r="AL70" s="298">
        <v>27303198</v>
      </c>
      <c r="AM70" s="298">
        <v>25395963</v>
      </c>
      <c r="AN70" s="298">
        <v>22013410</v>
      </c>
      <c r="AO70" s="298">
        <v>21028208</v>
      </c>
      <c r="AP70" s="298">
        <v>20678206</v>
      </c>
      <c r="AQ70" s="64">
        <v>22602568</v>
      </c>
      <c r="AR70" s="298">
        <v>21820870</v>
      </c>
      <c r="AS70" s="298"/>
      <c r="AT70" s="298"/>
      <c r="AU70" s="298"/>
      <c r="AV70" s="315"/>
      <c r="AW70" s="43">
        <f t="shared" si="120"/>
        <v>6166828.6300000008</v>
      </c>
      <c r="AX70" s="44">
        <f t="shared" si="120"/>
        <v>7246472.5399999991</v>
      </c>
      <c r="AY70" s="44">
        <f t="shared" si="120"/>
        <v>9416192.5099999998</v>
      </c>
      <c r="AZ70" s="44">
        <f t="shared" si="120"/>
        <v>9594302.3800000008</v>
      </c>
      <c r="BA70" s="44">
        <f t="shared" si="120"/>
        <v>7977642.5099999998</v>
      </c>
      <c r="BB70" s="44">
        <f t="shared" si="120"/>
        <v>8047569.8200000003</v>
      </c>
      <c r="BC70" s="44">
        <f t="shared" si="120"/>
        <v>5738548.8200000003</v>
      </c>
      <c r="BD70" s="44">
        <f t="shared" si="120"/>
        <v>7369039.6300000008</v>
      </c>
      <c r="BE70" s="44">
        <f t="shared" si="120"/>
        <v>7385976.6799999997</v>
      </c>
      <c r="BF70" s="44">
        <f t="shared" si="120"/>
        <v>6471150.6500000004</v>
      </c>
      <c r="BG70" s="44">
        <f t="shared" si="121"/>
        <v>6640776.5099999998</v>
      </c>
      <c r="BH70" s="44">
        <f t="shared" si="121"/>
        <v>5588980.3200000003</v>
      </c>
      <c r="BI70" s="44">
        <f t="shared" si="121"/>
        <v>-393078.16000000015</v>
      </c>
      <c r="BJ70" s="44">
        <f t="shared" si="121"/>
        <v>-883376</v>
      </c>
      <c r="BK70" s="44">
        <f t="shared" si="121"/>
        <v>-3705776</v>
      </c>
      <c r="BL70" s="248">
        <f t="shared" si="121"/>
        <v>-2184291</v>
      </c>
      <c r="BM70" s="248">
        <f t="shared" si="121"/>
        <v>-95568</v>
      </c>
      <c r="BN70" s="248">
        <f t="shared" si="121"/>
        <v>-2206934</v>
      </c>
      <c r="BO70" s="248">
        <f t="shared" si="121"/>
        <v>-223058</v>
      </c>
      <c r="BP70" s="274">
        <f t="shared" si="121"/>
        <v>8773024</v>
      </c>
      <c r="BQ70" s="274">
        <f t="shared" si="122"/>
        <v>8557299</v>
      </c>
      <c r="BR70" s="274">
        <f t="shared" si="122"/>
        <v>4738291</v>
      </c>
      <c r="BS70" s="274">
        <f t="shared" si="122"/>
        <v>10628907</v>
      </c>
      <c r="BT70" s="274">
        <f t="shared" si="122"/>
        <v>8718472</v>
      </c>
      <c r="BU70" s="274">
        <f t="shared" si="122"/>
        <v>10374848</v>
      </c>
      <c r="BV70" s="274">
        <f t="shared" si="122"/>
        <v>5873996</v>
      </c>
      <c r="BW70" s="274">
        <f t="shared" si="122"/>
        <v>5743272</v>
      </c>
      <c r="BX70" s="274">
        <f t="shared" si="122"/>
        <v>4133178</v>
      </c>
      <c r="BY70" s="274">
        <f t="shared" si="122"/>
        <v>5152906</v>
      </c>
      <c r="BZ70" s="274">
        <f t="shared" si="122"/>
        <v>5769467</v>
      </c>
      <c r="CA70" s="354"/>
      <c r="CB70" s="64">
        <f>IF(ISERROR(GETPIVOTDATA("VALUE",'CSS WK pvt'!$I$2,"DT_FILE",CB$8,"CD_CO",CB$6,"TRIM_CAT",TRIM(B70),"TRIM_LINE",A65))=TRUE,0,GETPIVOTDATA("VALUE",'CSS WK pvt'!$I$2,"DT_FILE",CB$8,"CD_CO",CB$6,"TRIM_CAT",TRIM(B70),"TRIM_LINE",A65))</f>
        <v>21820870</v>
      </c>
    </row>
    <row r="71" spans="1:80" s="131" customFormat="1" ht="15" thickBot="1" x14ac:dyDescent="0.35">
      <c r="A71" s="148"/>
      <c r="B71" s="52" t="s">
        <v>42</v>
      </c>
      <c r="C71" s="127">
        <f t="shared" ref="C71:Q71" si="123">SUM(C66:C70)</f>
        <v>201253335.58999997</v>
      </c>
      <c r="D71" s="128">
        <f t="shared" si="123"/>
        <v>208486037.92999998</v>
      </c>
      <c r="E71" s="128">
        <f t="shared" si="123"/>
        <v>202893886.59</v>
      </c>
      <c r="F71" s="128">
        <f t="shared" si="123"/>
        <v>198381619.41</v>
      </c>
      <c r="G71" s="128">
        <f t="shared" si="123"/>
        <v>200886386.28</v>
      </c>
      <c r="H71" s="128">
        <f t="shared" si="123"/>
        <v>210744504.56000003</v>
      </c>
      <c r="I71" s="128">
        <f t="shared" si="123"/>
        <v>220550893.22</v>
      </c>
      <c r="J71" s="128">
        <f t="shared" si="123"/>
        <v>220486300.62</v>
      </c>
      <c r="K71" s="128">
        <f t="shared" si="123"/>
        <v>224340889.19</v>
      </c>
      <c r="L71" s="129">
        <f t="shared" si="123"/>
        <v>227873672.26000002</v>
      </c>
      <c r="M71" s="128">
        <f t="shared" si="123"/>
        <v>240714557.08999997</v>
      </c>
      <c r="N71" s="128">
        <f t="shared" si="123"/>
        <v>259332967.02000001</v>
      </c>
      <c r="O71" s="128">
        <f t="shared" si="123"/>
        <v>276520423.76999998</v>
      </c>
      <c r="P71" s="128">
        <f t="shared" si="123"/>
        <v>301139400</v>
      </c>
      <c r="Q71" s="128">
        <f t="shared" si="123"/>
        <v>311443102</v>
      </c>
      <c r="R71" s="128">
        <v>313601240</v>
      </c>
      <c r="S71" s="128">
        <v>319130627</v>
      </c>
      <c r="T71" s="128">
        <v>335102264</v>
      </c>
      <c r="U71" s="208">
        <v>352735783</v>
      </c>
      <c r="V71" s="208">
        <v>359592199</v>
      </c>
      <c r="W71" s="208">
        <f>SUM(W66+W67+W68+W69+W70)</f>
        <v>366560281</v>
      </c>
      <c r="X71" s="129">
        <f>SUM(X66+X67+X68+X69+X70)</f>
        <v>373097390</v>
      </c>
      <c r="Y71" s="208">
        <v>383366074</v>
      </c>
      <c r="Z71" s="208">
        <v>400011207</v>
      </c>
      <c r="AA71" s="208">
        <v>400106835</v>
      </c>
      <c r="AB71" s="208">
        <v>411982933</v>
      </c>
      <c r="AC71" s="208">
        <v>405455774</v>
      </c>
      <c r="AD71" s="208">
        <v>400070574</v>
      </c>
      <c r="AE71" s="208">
        <v>389316660</v>
      </c>
      <c r="AF71" s="208">
        <v>380873296</v>
      </c>
      <c r="AG71" s="208">
        <v>372956721</v>
      </c>
      <c r="AH71" s="208">
        <v>383914608</v>
      </c>
      <c r="AI71" s="208">
        <v>374300180</v>
      </c>
      <c r="AJ71" s="129">
        <v>366711950</v>
      </c>
      <c r="AK71" s="219">
        <v>387008559</v>
      </c>
      <c r="AL71" s="219">
        <v>388299304</v>
      </c>
      <c r="AM71" s="219">
        <v>388359549</v>
      </c>
      <c r="AN71" s="219">
        <v>377154966</v>
      </c>
      <c r="AO71" s="219">
        <v>368492933</v>
      </c>
      <c r="AP71" s="219">
        <v>350753750</v>
      </c>
      <c r="AQ71" s="36">
        <v>343964939</v>
      </c>
      <c r="AR71" s="219">
        <v>337885670</v>
      </c>
      <c r="AS71" s="219"/>
      <c r="AT71" s="219"/>
      <c r="AU71" s="219"/>
      <c r="AV71" s="318"/>
      <c r="AW71" s="36">
        <f t="shared" ref="AW71:BA71" si="124">SUM(AW66:AW70)</f>
        <v>75267088.179999992</v>
      </c>
      <c r="AX71" s="130">
        <f t="shared" si="124"/>
        <v>92653362.069999993</v>
      </c>
      <c r="AY71" s="130">
        <f t="shared" si="124"/>
        <v>108549215.41000001</v>
      </c>
      <c r="AZ71" s="130">
        <f t="shared" si="124"/>
        <v>115219620.59</v>
      </c>
      <c r="BA71" s="130">
        <f t="shared" si="124"/>
        <v>118244240.72</v>
      </c>
      <c r="BB71" s="130">
        <f t="shared" ref="BB71:BJ71" si="125">SUM(BB66:BB70)</f>
        <v>124357759.44</v>
      </c>
      <c r="BC71" s="130">
        <f t="shared" si="125"/>
        <v>132184889.78</v>
      </c>
      <c r="BD71" s="130">
        <f t="shared" si="125"/>
        <v>139105898.38</v>
      </c>
      <c r="BE71" s="130">
        <f t="shared" si="125"/>
        <v>142219391.81</v>
      </c>
      <c r="BF71" s="130">
        <f t="shared" si="125"/>
        <v>145223717.74000001</v>
      </c>
      <c r="BG71" s="130">
        <f t="shared" si="125"/>
        <v>142651516.91</v>
      </c>
      <c r="BH71" s="130">
        <f t="shared" si="125"/>
        <v>140678239.97999999</v>
      </c>
      <c r="BI71" s="130">
        <f t="shared" si="125"/>
        <v>123586411.23</v>
      </c>
      <c r="BJ71" s="130">
        <f t="shared" si="125"/>
        <v>110843533</v>
      </c>
      <c r="BK71" s="130">
        <f t="shared" ref="BK71:BL71" si="126">SUM(BK66:BK70)</f>
        <v>94012672</v>
      </c>
      <c r="BL71" s="251">
        <f t="shared" si="126"/>
        <v>86469334</v>
      </c>
      <c r="BM71" s="251">
        <f t="shared" ref="BM71:BN71" si="127">SUM(BM66:BM70)</f>
        <v>70186033</v>
      </c>
      <c r="BN71" s="251">
        <f t="shared" si="127"/>
        <v>45771032</v>
      </c>
      <c r="BO71" s="251">
        <f t="shared" ref="BO71:BP71" si="128">SUM(BO66:BO70)</f>
        <v>20220938</v>
      </c>
      <c r="BP71" s="277">
        <f t="shared" si="128"/>
        <v>24322409</v>
      </c>
      <c r="BQ71" s="277">
        <f t="shared" ref="BQ71:BS71" si="129">SUM(BQ66:BQ70)</f>
        <v>7739899</v>
      </c>
      <c r="BR71" s="277">
        <f t="shared" si="129"/>
        <v>-6385440</v>
      </c>
      <c r="BS71" s="277">
        <f t="shared" si="129"/>
        <v>3642485</v>
      </c>
      <c r="BT71" s="277">
        <f t="shared" ref="BT71:BU71" si="130">SUM(BT66:BT70)</f>
        <v>-11711903</v>
      </c>
      <c r="BU71" s="277">
        <f t="shared" si="130"/>
        <v>-11747286</v>
      </c>
      <c r="BV71" s="277">
        <f t="shared" ref="BV71" si="131">SUM(BV66:BV70)</f>
        <v>-34827967</v>
      </c>
      <c r="BW71" s="277">
        <f t="shared" ref="BW71" si="132">SUM(BW66:BW70)</f>
        <v>-36962841</v>
      </c>
      <c r="BX71" s="277">
        <f t="shared" ref="BX71" si="133">SUM(BX66:BX70)</f>
        <v>-49316824</v>
      </c>
      <c r="BY71" s="277">
        <f t="shared" ref="BY71:BZ71" si="134">SUM(BY66:BY70)</f>
        <v>-45351721</v>
      </c>
      <c r="BZ71" s="277">
        <f t="shared" si="134"/>
        <v>-42987626</v>
      </c>
      <c r="CA71" s="355"/>
      <c r="CB71" s="36">
        <f>SUM(CB66:CB70)</f>
        <v>337885670</v>
      </c>
    </row>
    <row r="72" spans="1:80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352"/>
      <c r="CB72" s="78"/>
    </row>
    <row r="73" spans="1:80" s="59" customFormat="1" x14ac:dyDescent="0.3">
      <c r="A73" s="147"/>
      <c r="B73" s="60" t="s">
        <v>37</v>
      </c>
      <c r="C73" s="80">
        <v>631349066</v>
      </c>
      <c r="D73" s="81">
        <v>502797024</v>
      </c>
      <c r="E73" s="81">
        <v>466285229</v>
      </c>
      <c r="F73" s="81">
        <v>481750719</v>
      </c>
      <c r="G73" s="81">
        <v>681841101</v>
      </c>
      <c r="H73" s="81">
        <v>789135854</v>
      </c>
      <c r="I73" s="81">
        <v>591004499</v>
      </c>
      <c r="J73" s="81">
        <v>449274611</v>
      </c>
      <c r="K73" s="81">
        <v>482297892</v>
      </c>
      <c r="L73" s="82">
        <v>624308211</v>
      </c>
      <c r="M73" s="81">
        <v>703388673</v>
      </c>
      <c r="N73" s="81">
        <v>589882936</v>
      </c>
      <c r="O73" s="191">
        <v>555629617</v>
      </c>
      <c r="P73" s="81">
        <v>559203829</v>
      </c>
      <c r="Q73" s="191">
        <v>489243902</v>
      </c>
      <c r="R73" s="159">
        <v>545934262</v>
      </c>
      <c r="S73" s="191">
        <v>780251146</v>
      </c>
      <c r="T73" s="191">
        <v>880449104</v>
      </c>
      <c r="U73" s="191">
        <v>648847902</v>
      </c>
      <c r="V73" s="218">
        <v>500311448</v>
      </c>
      <c r="W73" s="218">
        <v>507877242</v>
      </c>
      <c r="X73" s="82">
        <v>597984004</v>
      </c>
      <c r="Y73" s="218">
        <v>751994055</v>
      </c>
      <c r="Z73" s="218">
        <v>666244657</v>
      </c>
      <c r="AA73" s="218">
        <v>624617460</v>
      </c>
      <c r="AB73" s="218">
        <v>512313688</v>
      </c>
      <c r="AC73" s="218">
        <v>438966805</v>
      </c>
      <c r="AD73" s="218">
        <v>586233814</v>
      </c>
      <c r="AE73" s="218">
        <v>714504470</v>
      </c>
      <c r="AF73" s="218">
        <v>707700429</v>
      </c>
      <c r="AG73" s="218">
        <v>723649424</v>
      </c>
      <c r="AH73" s="218">
        <v>477923121</v>
      </c>
      <c r="AI73" s="218">
        <v>495100679</v>
      </c>
      <c r="AJ73" s="195">
        <v>605854456</v>
      </c>
      <c r="AK73" s="294">
        <v>682305605</v>
      </c>
      <c r="AL73" s="153">
        <v>688911908.01999998</v>
      </c>
      <c r="AM73" s="294">
        <v>611921449</v>
      </c>
      <c r="AN73" s="294">
        <v>526010999</v>
      </c>
      <c r="AO73" s="294">
        <v>413047700</v>
      </c>
      <c r="AP73" s="294">
        <v>530935688</v>
      </c>
      <c r="AQ73" s="159">
        <v>666025660</v>
      </c>
      <c r="AR73" s="294">
        <v>839588723</v>
      </c>
      <c r="AS73" s="294"/>
      <c r="AT73" s="294"/>
      <c r="AU73" s="294"/>
      <c r="AV73" s="311"/>
      <c r="AW73" s="83">
        <f t="shared" ref="AW73:BF77" si="135">O73-C73</f>
        <v>-75719449</v>
      </c>
      <c r="AX73" s="84">
        <f t="shared" si="135"/>
        <v>56406805</v>
      </c>
      <c r="AY73" s="84">
        <f t="shared" si="135"/>
        <v>22958673</v>
      </c>
      <c r="AZ73" s="84">
        <f t="shared" si="135"/>
        <v>64183543</v>
      </c>
      <c r="BA73" s="84">
        <f t="shared" si="135"/>
        <v>98410045</v>
      </c>
      <c r="BB73" s="84">
        <f t="shared" si="135"/>
        <v>91313250</v>
      </c>
      <c r="BC73" s="84">
        <f t="shared" si="135"/>
        <v>57843403</v>
      </c>
      <c r="BD73" s="84">
        <f t="shared" si="135"/>
        <v>51036837</v>
      </c>
      <c r="BE73" s="84">
        <f t="shared" si="135"/>
        <v>25579350</v>
      </c>
      <c r="BF73" s="84">
        <f t="shared" si="135"/>
        <v>-26324207</v>
      </c>
      <c r="BG73" s="84">
        <f t="shared" ref="BG73:BP77" si="136">Y73-M73</f>
        <v>48605382</v>
      </c>
      <c r="BH73" s="84">
        <f t="shared" si="136"/>
        <v>76361721</v>
      </c>
      <c r="BI73" s="84">
        <f t="shared" si="136"/>
        <v>68987843</v>
      </c>
      <c r="BJ73" s="84">
        <f t="shared" si="136"/>
        <v>-46890141</v>
      </c>
      <c r="BK73" s="84">
        <f t="shared" si="136"/>
        <v>-50277097</v>
      </c>
      <c r="BL73" s="244">
        <f t="shared" si="136"/>
        <v>40299552</v>
      </c>
      <c r="BM73" s="244">
        <f t="shared" si="136"/>
        <v>-65746676</v>
      </c>
      <c r="BN73" s="244">
        <f t="shared" si="136"/>
        <v>-172748675</v>
      </c>
      <c r="BO73" s="244">
        <f t="shared" si="136"/>
        <v>74801522</v>
      </c>
      <c r="BP73" s="270">
        <f t="shared" si="136"/>
        <v>-22388327</v>
      </c>
      <c r="BQ73" s="270">
        <f t="shared" ref="BQ73:BZ77" si="137">AI73-W73</f>
        <v>-12776563</v>
      </c>
      <c r="BR73" s="270">
        <f t="shared" si="137"/>
        <v>7870452</v>
      </c>
      <c r="BS73" s="270">
        <f t="shared" si="137"/>
        <v>-69688450</v>
      </c>
      <c r="BT73" s="270">
        <f t="shared" si="137"/>
        <v>22667251.019999981</v>
      </c>
      <c r="BU73" s="270">
        <f t="shared" si="137"/>
        <v>-12696011</v>
      </c>
      <c r="BV73" s="270">
        <f t="shared" si="137"/>
        <v>13697311</v>
      </c>
      <c r="BW73" s="270">
        <f t="shared" si="137"/>
        <v>-25919105</v>
      </c>
      <c r="BX73" s="270">
        <f t="shared" si="137"/>
        <v>-55298126</v>
      </c>
      <c r="BY73" s="270">
        <f t="shared" si="137"/>
        <v>-48478810</v>
      </c>
      <c r="BZ73" s="270">
        <f t="shared" si="137"/>
        <v>131888294</v>
      </c>
      <c r="CA73" s="352"/>
      <c r="CB73" s="159" t="s">
        <v>212</v>
      </c>
    </row>
    <row r="74" spans="1:80" s="59" customFormat="1" x14ac:dyDescent="0.3">
      <c r="A74" s="147"/>
      <c r="B74" s="60" t="s">
        <v>38</v>
      </c>
      <c r="C74" s="80">
        <v>89390862</v>
      </c>
      <c r="D74" s="81">
        <v>69176419</v>
      </c>
      <c r="E74" s="81">
        <v>60659866</v>
      </c>
      <c r="F74" s="81">
        <v>57126469</v>
      </c>
      <c r="G74" s="81">
        <v>78376783</v>
      </c>
      <c r="H74" s="81">
        <v>89488989</v>
      </c>
      <c r="I74" s="81">
        <v>67131313</v>
      </c>
      <c r="J74" s="81">
        <v>54451576</v>
      </c>
      <c r="K74" s="81">
        <v>61177851</v>
      </c>
      <c r="L74" s="82">
        <v>78498613</v>
      </c>
      <c r="M74" s="81">
        <v>86428875</v>
      </c>
      <c r="N74" s="81">
        <v>76521188</v>
      </c>
      <c r="O74" s="191">
        <v>70248652</v>
      </c>
      <c r="P74" s="81">
        <v>71960434</v>
      </c>
      <c r="Q74" s="191">
        <v>62314957</v>
      </c>
      <c r="R74" s="159">
        <v>63939933</v>
      </c>
      <c r="S74" s="191">
        <v>90470277</v>
      </c>
      <c r="T74" s="191">
        <v>103748994</v>
      </c>
      <c r="U74" s="191">
        <v>79438752</v>
      </c>
      <c r="V74" s="218">
        <v>61274571</v>
      </c>
      <c r="W74" s="218">
        <v>64478973</v>
      </c>
      <c r="X74" s="82">
        <v>78586831</v>
      </c>
      <c r="Y74" s="218">
        <v>100223425</v>
      </c>
      <c r="Z74" s="218">
        <v>93049302</v>
      </c>
      <c r="AA74" s="218">
        <v>90271944</v>
      </c>
      <c r="AB74" s="218">
        <v>75232272</v>
      </c>
      <c r="AC74" s="218">
        <v>62180775</v>
      </c>
      <c r="AD74" s="218">
        <v>76371687</v>
      </c>
      <c r="AE74" s="218">
        <v>95352796</v>
      </c>
      <c r="AF74" s="218">
        <v>92219737</v>
      </c>
      <c r="AG74" s="218">
        <v>91618351</v>
      </c>
      <c r="AH74" s="218">
        <v>62006340</v>
      </c>
      <c r="AI74" s="218">
        <v>60690624</v>
      </c>
      <c r="AJ74" s="195">
        <v>73790741</v>
      </c>
      <c r="AK74" s="294">
        <v>90961050</v>
      </c>
      <c r="AL74" s="153">
        <v>92319757</v>
      </c>
      <c r="AM74" s="294">
        <v>84818787</v>
      </c>
      <c r="AN74" s="294">
        <v>75664353</v>
      </c>
      <c r="AO74" s="294">
        <v>58005668</v>
      </c>
      <c r="AP74" s="294">
        <v>71045400</v>
      </c>
      <c r="AQ74" s="159">
        <v>88332465</v>
      </c>
      <c r="AR74" s="294">
        <v>107390860</v>
      </c>
      <c r="AS74" s="294"/>
      <c r="AT74" s="294"/>
      <c r="AU74" s="294"/>
      <c r="AV74" s="311"/>
      <c r="AW74" s="83">
        <f t="shared" si="135"/>
        <v>-19142210</v>
      </c>
      <c r="AX74" s="84">
        <f t="shared" si="135"/>
        <v>2784015</v>
      </c>
      <c r="AY74" s="84">
        <f t="shared" si="135"/>
        <v>1655091</v>
      </c>
      <c r="AZ74" s="84">
        <f t="shared" si="135"/>
        <v>6813464</v>
      </c>
      <c r="BA74" s="84">
        <f t="shared" si="135"/>
        <v>12093494</v>
      </c>
      <c r="BB74" s="84">
        <f t="shared" si="135"/>
        <v>14260005</v>
      </c>
      <c r="BC74" s="84">
        <f t="shared" si="135"/>
        <v>12307439</v>
      </c>
      <c r="BD74" s="84">
        <f t="shared" si="135"/>
        <v>6822995</v>
      </c>
      <c r="BE74" s="84">
        <f t="shared" si="135"/>
        <v>3301122</v>
      </c>
      <c r="BF74" s="84">
        <f t="shared" si="135"/>
        <v>88218</v>
      </c>
      <c r="BG74" s="84">
        <f t="shared" si="136"/>
        <v>13794550</v>
      </c>
      <c r="BH74" s="84">
        <f t="shared" si="136"/>
        <v>16528114</v>
      </c>
      <c r="BI74" s="84">
        <f t="shared" si="136"/>
        <v>20023292</v>
      </c>
      <c r="BJ74" s="84">
        <f t="shared" si="136"/>
        <v>3271838</v>
      </c>
      <c r="BK74" s="84">
        <f t="shared" si="136"/>
        <v>-134182</v>
      </c>
      <c r="BL74" s="244">
        <f t="shared" si="136"/>
        <v>12431754</v>
      </c>
      <c r="BM74" s="244">
        <f t="shared" si="136"/>
        <v>4882519</v>
      </c>
      <c r="BN74" s="244">
        <f t="shared" si="136"/>
        <v>-11529257</v>
      </c>
      <c r="BO74" s="244">
        <f t="shared" si="136"/>
        <v>12179599</v>
      </c>
      <c r="BP74" s="270">
        <f t="shared" si="136"/>
        <v>731769</v>
      </c>
      <c r="BQ74" s="270">
        <f t="shared" si="137"/>
        <v>-3788349</v>
      </c>
      <c r="BR74" s="270">
        <f t="shared" si="137"/>
        <v>-4796090</v>
      </c>
      <c r="BS74" s="270">
        <f t="shared" si="137"/>
        <v>-9262375</v>
      </c>
      <c r="BT74" s="270">
        <f t="shared" si="137"/>
        <v>-729545</v>
      </c>
      <c r="BU74" s="270">
        <f t="shared" si="137"/>
        <v>-5453157</v>
      </c>
      <c r="BV74" s="270">
        <f t="shared" si="137"/>
        <v>432081</v>
      </c>
      <c r="BW74" s="270">
        <f t="shared" si="137"/>
        <v>-4175107</v>
      </c>
      <c r="BX74" s="270">
        <f t="shared" si="137"/>
        <v>-5326287</v>
      </c>
      <c r="BY74" s="270">
        <f t="shared" si="137"/>
        <v>-7020331</v>
      </c>
      <c r="BZ74" s="270">
        <f t="shared" si="137"/>
        <v>15171123</v>
      </c>
      <c r="CA74" s="352"/>
      <c r="CB74" s="159" t="s">
        <v>212</v>
      </c>
    </row>
    <row r="75" spans="1:80" s="59" customFormat="1" x14ac:dyDescent="0.3">
      <c r="A75" s="147"/>
      <c r="B75" s="60" t="s">
        <v>39</v>
      </c>
      <c r="C75" s="80">
        <v>194345760</v>
      </c>
      <c r="D75" s="81">
        <v>163597487</v>
      </c>
      <c r="E75" s="81">
        <v>157339204</v>
      </c>
      <c r="F75" s="81">
        <v>158966915</v>
      </c>
      <c r="G75" s="81">
        <v>186322355</v>
      </c>
      <c r="H75" s="81">
        <v>208323997</v>
      </c>
      <c r="I75" s="81">
        <v>177226781</v>
      </c>
      <c r="J75" s="81">
        <v>150128344</v>
      </c>
      <c r="K75" s="81">
        <v>149556437</v>
      </c>
      <c r="L75" s="82">
        <v>177468910</v>
      </c>
      <c r="M75" s="81">
        <v>194655037</v>
      </c>
      <c r="N75" s="81">
        <v>179692973</v>
      </c>
      <c r="O75" s="191">
        <v>172346262</v>
      </c>
      <c r="P75" s="81">
        <v>151637299</v>
      </c>
      <c r="Q75" s="191">
        <v>130904386</v>
      </c>
      <c r="R75" s="159">
        <v>137389661</v>
      </c>
      <c r="S75" s="191">
        <v>177728505</v>
      </c>
      <c r="T75" s="191">
        <v>188944571</v>
      </c>
      <c r="U75" s="191">
        <v>167235489</v>
      </c>
      <c r="V75" s="218">
        <v>144166838</v>
      </c>
      <c r="W75" s="218">
        <v>144537177</v>
      </c>
      <c r="X75" s="82">
        <v>157570793</v>
      </c>
      <c r="Y75" s="218">
        <v>186560928</v>
      </c>
      <c r="Z75" s="218">
        <v>176714912</v>
      </c>
      <c r="AA75" s="218">
        <v>177965091</v>
      </c>
      <c r="AB75" s="218">
        <v>158885279</v>
      </c>
      <c r="AC75" s="218">
        <v>141431820</v>
      </c>
      <c r="AD75" s="218">
        <v>165766969</v>
      </c>
      <c r="AE75" s="218">
        <v>185410580</v>
      </c>
      <c r="AF75" s="218">
        <v>185125774</v>
      </c>
      <c r="AG75" s="218">
        <v>184943461</v>
      </c>
      <c r="AH75" s="218">
        <v>146316970</v>
      </c>
      <c r="AI75" s="218">
        <v>148919609</v>
      </c>
      <c r="AJ75" s="195">
        <v>164490680</v>
      </c>
      <c r="AK75" s="294">
        <v>178121139</v>
      </c>
      <c r="AL75" s="153">
        <v>188991771</v>
      </c>
      <c r="AM75" s="294">
        <v>184336701</v>
      </c>
      <c r="AN75" s="294">
        <v>170423682</v>
      </c>
      <c r="AO75" s="294">
        <v>149695336</v>
      </c>
      <c r="AP75" s="294">
        <v>157617087</v>
      </c>
      <c r="AQ75" s="159">
        <v>180354506</v>
      </c>
      <c r="AR75" s="294">
        <v>212323081</v>
      </c>
      <c r="AS75" s="294"/>
      <c r="AT75" s="294"/>
      <c r="AU75" s="294"/>
      <c r="AV75" s="311"/>
      <c r="AW75" s="83">
        <f t="shared" si="135"/>
        <v>-21999498</v>
      </c>
      <c r="AX75" s="84">
        <f t="shared" si="135"/>
        <v>-11960188</v>
      </c>
      <c r="AY75" s="84">
        <f t="shared" si="135"/>
        <v>-26434818</v>
      </c>
      <c r="AZ75" s="84">
        <f t="shared" si="135"/>
        <v>-21577254</v>
      </c>
      <c r="BA75" s="84">
        <f t="shared" si="135"/>
        <v>-8593850</v>
      </c>
      <c r="BB75" s="84">
        <f t="shared" si="135"/>
        <v>-19379426</v>
      </c>
      <c r="BC75" s="84">
        <f t="shared" si="135"/>
        <v>-9991292</v>
      </c>
      <c r="BD75" s="84">
        <f t="shared" si="135"/>
        <v>-5961506</v>
      </c>
      <c r="BE75" s="84">
        <f t="shared" si="135"/>
        <v>-5019260</v>
      </c>
      <c r="BF75" s="84">
        <f t="shared" si="135"/>
        <v>-19898117</v>
      </c>
      <c r="BG75" s="84">
        <f t="shared" si="136"/>
        <v>-8094109</v>
      </c>
      <c r="BH75" s="84">
        <f t="shared" si="136"/>
        <v>-2978061</v>
      </c>
      <c r="BI75" s="84">
        <f t="shared" si="136"/>
        <v>5618829</v>
      </c>
      <c r="BJ75" s="84">
        <f t="shared" si="136"/>
        <v>7247980</v>
      </c>
      <c r="BK75" s="84">
        <f t="shared" si="136"/>
        <v>10527434</v>
      </c>
      <c r="BL75" s="244">
        <f t="shared" si="136"/>
        <v>28377308</v>
      </c>
      <c r="BM75" s="244">
        <f t="shared" si="136"/>
        <v>7682075</v>
      </c>
      <c r="BN75" s="244">
        <f t="shared" si="136"/>
        <v>-3818797</v>
      </c>
      <c r="BO75" s="244">
        <f t="shared" si="136"/>
        <v>17707972</v>
      </c>
      <c r="BP75" s="270">
        <f t="shared" si="136"/>
        <v>2150132</v>
      </c>
      <c r="BQ75" s="270">
        <f t="shared" si="137"/>
        <v>4382432</v>
      </c>
      <c r="BR75" s="270">
        <f t="shared" si="137"/>
        <v>6919887</v>
      </c>
      <c r="BS75" s="270">
        <f t="shared" si="137"/>
        <v>-8439789</v>
      </c>
      <c r="BT75" s="270">
        <f t="shared" si="137"/>
        <v>12276859</v>
      </c>
      <c r="BU75" s="270">
        <f t="shared" si="137"/>
        <v>6371610</v>
      </c>
      <c r="BV75" s="270">
        <f t="shared" si="137"/>
        <v>11538403</v>
      </c>
      <c r="BW75" s="270">
        <f t="shared" si="137"/>
        <v>8263516</v>
      </c>
      <c r="BX75" s="270">
        <f t="shared" si="137"/>
        <v>-8149882</v>
      </c>
      <c r="BY75" s="270">
        <f t="shared" si="137"/>
        <v>-5056074</v>
      </c>
      <c r="BZ75" s="270">
        <f t="shared" si="137"/>
        <v>27197307</v>
      </c>
      <c r="CA75" s="352"/>
      <c r="CB75" s="159" t="s">
        <v>212</v>
      </c>
    </row>
    <row r="76" spans="1:80" s="59" customFormat="1" x14ac:dyDescent="0.3">
      <c r="A76" s="147"/>
      <c r="B76" s="60" t="s">
        <v>40</v>
      </c>
      <c r="C76" s="80">
        <v>230667272</v>
      </c>
      <c r="D76" s="81">
        <v>201765218</v>
      </c>
      <c r="E76" s="81">
        <v>200047574</v>
      </c>
      <c r="F76" s="81">
        <v>210901243</v>
      </c>
      <c r="G76" s="81">
        <v>236491702</v>
      </c>
      <c r="H76" s="81">
        <v>266099719</v>
      </c>
      <c r="I76" s="81">
        <v>224433504</v>
      </c>
      <c r="J76" s="81">
        <v>202936334</v>
      </c>
      <c r="K76" s="81">
        <v>192318459</v>
      </c>
      <c r="L76" s="82">
        <v>220613416</v>
      </c>
      <c r="M76" s="81">
        <v>239641780</v>
      </c>
      <c r="N76" s="81">
        <v>217282025</v>
      </c>
      <c r="O76" s="191">
        <v>209848598</v>
      </c>
      <c r="P76" s="81">
        <v>192360616</v>
      </c>
      <c r="Q76" s="191">
        <v>170674522</v>
      </c>
      <c r="R76" s="159">
        <v>179943782</v>
      </c>
      <c r="S76" s="191">
        <v>221946503</v>
      </c>
      <c r="T76" s="191">
        <v>342556627</v>
      </c>
      <c r="U76" s="191">
        <v>120227966</v>
      </c>
      <c r="V76" s="218">
        <v>183801137</v>
      </c>
      <c r="W76" s="218">
        <v>182144863</v>
      </c>
      <c r="X76" s="82">
        <v>192586463</v>
      </c>
      <c r="Y76" s="218">
        <v>226006069</v>
      </c>
      <c r="Z76" s="218">
        <v>219193869</v>
      </c>
      <c r="AA76" s="218">
        <v>213314578</v>
      </c>
      <c r="AB76" s="218">
        <v>201488745</v>
      </c>
      <c r="AC76" s="218">
        <v>181505945</v>
      </c>
      <c r="AD76" s="218">
        <v>218202793</v>
      </c>
      <c r="AE76" s="218">
        <v>234007097</v>
      </c>
      <c r="AF76" s="218">
        <v>230422500</v>
      </c>
      <c r="AG76" s="218">
        <v>229665397</v>
      </c>
      <c r="AH76" s="218">
        <v>205233528</v>
      </c>
      <c r="AI76" s="218">
        <v>183181435</v>
      </c>
      <c r="AJ76" s="195">
        <v>268521097</v>
      </c>
      <c r="AK76" s="294">
        <v>133890230</v>
      </c>
      <c r="AL76" s="153">
        <v>224802377</v>
      </c>
      <c r="AM76" s="294">
        <v>213149738</v>
      </c>
      <c r="AN76" s="294">
        <v>202109379</v>
      </c>
      <c r="AO76" s="294">
        <v>185428285</v>
      </c>
      <c r="AP76" s="294">
        <v>204600544</v>
      </c>
      <c r="AQ76" s="159">
        <v>218330351</v>
      </c>
      <c r="AR76" s="294">
        <v>236408461</v>
      </c>
      <c r="AS76" s="294"/>
      <c r="AT76" s="294"/>
      <c r="AU76" s="294"/>
      <c r="AV76" s="311"/>
      <c r="AW76" s="83">
        <f t="shared" si="135"/>
        <v>-20818674</v>
      </c>
      <c r="AX76" s="84">
        <f t="shared" si="135"/>
        <v>-9404602</v>
      </c>
      <c r="AY76" s="84">
        <f t="shared" si="135"/>
        <v>-29373052</v>
      </c>
      <c r="AZ76" s="84">
        <f t="shared" si="135"/>
        <v>-30957461</v>
      </c>
      <c r="BA76" s="84">
        <f t="shared" si="135"/>
        <v>-14545199</v>
      </c>
      <c r="BB76" s="84">
        <f t="shared" si="135"/>
        <v>76456908</v>
      </c>
      <c r="BC76" s="84">
        <f t="shared" si="135"/>
        <v>-104205538</v>
      </c>
      <c r="BD76" s="84">
        <f t="shared" si="135"/>
        <v>-19135197</v>
      </c>
      <c r="BE76" s="84">
        <f t="shared" si="135"/>
        <v>-10173596</v>
      </c>
      <c r="BF76" s="84">
        <f t="shared" si="135"/>
        <v>-28026953</v>
      </c>
      <c r="BG76" s="84">
        <f t="shared" si="136"/>
        <v>-13635711</v>
      </c>
      <c r="BH76" s="84">
        <f t="shared" si="136"/>
        <v>1911844</v>
      </c>
      <c r="BI76" s="84">
        <f t="shared" si="136"/>
        <v>3465980</v>
      </c>
      <c r="BJ76" s="84">
        <f t="shared" si="136"/>
        <v>9128129</v>
      </c>
      <c r="BK76" s="84">
        <f t="shared" si="136"/>
        <v>10831423</v>
      </c>
      <c r="BL76" s="244">
        <f t="shared" si="136"/>
        <v>38259011</v>
      </c>
      <c r="BM76" s="244">
        <f t="shared" si="136"/>
        <v>12060594</v>
      </c>
      <c r="BN76" s="244">
        <f t="shared" si="136"/>
        <v>-112134127</v>
      </c>
      <c r="BO76" s="244">
        <f t="shared" si="136"/>
        <v>109437431</v>
      </c>
      <c r="BP76" s="270">
        <f t="shared" si="136"/>
        <v>21432391</v>
      </c>
      <c r="BQ76" s="270">
        <f t="shared" si="137"/>
        <v>1036572</v>
      </c>
      <c r="BR76" s="270">
        <f t="shared" si="137"/>
        <v>75934634</v>
      </c>
      <c r="BS76" s="270">
        <f t="shared" si="137"/>
        <v>-92115839</v>
      </c>
      <c r="BT76" s="270">
        <f t="shared" si="137"/>
        <v>5608508</v>
      </c>
      <c r="BU76" s="270">
        <f t="shared" si="137"/>
        <v>-164840</v>
      </c>
      <c r="BV76" s="270">
        <f t="shared" si="137"/>
        <v>620634</v>
      </c>
      <c r="BW76" s="270">
        <f t="shared" si="137"/>
        <v>3922340</v>
      </c>
      <c r="BX76" s="270">
        <f t="shared" si="137"/>
        <v>-13602249</v>
      </c>
      <c r="BY76" s="270">
        <f t="shared" si="137"/>
        <v>-15676746</v>
      </c>
      <c r="BZ76" s="270">
        <f t="shared" si="137"/>
        <v>5985961</v>
      </c>
      <c r="CA76" s="352"/>
      <c r="CB76" s="159" t="s">
        <v>212</v>
      </c>
    </row>
    <row r="77" spans="1:80" s="59" customFormat="1" x14ac:dyDescent="0.3">
      <c r="A77" s="147"/>
      <c r="B77" s="60" t="s">
        <v>41</v>
      </c>
      <c r="C77" s="80">
        <v>523822600</v>
      </c>
      <c r="D77" s="81">
        <v>502424424</v>
      </c>
      <c r="E77" s="81">
        <v>515585342</v>
      </c>
      <c r="F77" s="81">
        <v>531717898</v>
      </c>
      <c r="G77" s="81">
        <v>558530206</v>
      </c>
      <c r="H77" s="81">
        <v>620023255</v>
      </c>
      <c r="I77" s="81">
        <v>554367242</v>
      </c>
      <c r="J77" s="81">
        <v>505237292</v>
      </c>
      <c r="K77" s="81">
        <v>483010445</v>
      </c>
      <c r="L77" s="82">
        <v>543893029</v>
      </c>
      <c r="M77" s="81">
        <v>565017550</v>
      </c>
      <c r="N77" s="81">
        <v>516599306</v>
      </c>
      <c r="O77" s="191">
        <v>497381719</v>
      </c>
      <c r="P77" s="81">
        <v>483282765</v>
      </c>
      <c r="Q77" s="191">
        <v>445097844</v>
      </c>
      <c r="R77" s="159">
        <v>482536676</v>
      </c>
      <c r="S77" s="191">
        <v>539768902</v>
      </c>
      <c r="T77" s="191">
        <v>555331080</v>
      </c>
      <c r="U77" s="191">
        <v>533241914</v>
      </c>
      <c r="V77" s="218">
        <v>488070169</v>
      </c>
      <c r="W77" s="218">
        <v>480234096</v>
      </c>
      <c r="X77" s="82">
        <v>507211843</v>
      </c>
      <c r="Y77" s="218">
        <v>537608032</v>
      </c>
      <c r="Z77" s="218">
        <v>501292481</v>
      </c>
      <c r="AA77" s="218">
        <v>504930928</v>
      </c>
      <c r="AB77" s="218">
        <v>486601619</v>
      </c>
      <c r="AC77" s="218">
        <v>480741962</v>
      </c>
      <c r="AD77" s="218">
        <v>536876584</v>
      </c>
      <c r="AE77" s="218">
        <v>555094270</v>
      </c>
      <c r="AF77" s="218">
        <v>565527804</v>
      </c>
      <c r="AG77" s="218">
        <v>577456096</v>
      </c>
      <c r="AH77" s="218">
        <v>498372741</v>
      </c>
      <c r="AI77" s="218">
        <v>497084391</v>
      </c>
      <c r="AJ77" s="195">
        <v>499549377</v>
      </c>
      <c r="AK77" s="294">
        <v>493422790</v>
      </c>
      <c r="AL77" s="153">
        <v>502122764</v>
      </c>
      <c r="AM77" s="294">
        <v>505999912</v>
      </c>
      <c r="AN77" s="294">
        <v>522937776</v>
      </c>
      <c r="AO77" s="294">
        <v>482176987</v>
      </c>
      <c r="AP77" s="294">
        <v>507085394</v>
      </c>
      <c r="AQ77" s="159">
        <v>569508223</v>
      </c>
      <c r="AR77" s="294">
        <v>592813154</v>
      </c>
      <c r="AS77" s="294"/>
      <c r="AT77" s="294"/>
      <c r="AU77" s="294"/>
      <c r="AV77" s="311"/>
      <c r="AW77" s="83">
        <f t="shared" si="135"/>
        <v>-26440881</v>
      </c>
      <c r="AX77" s="84">
        <f t="shared" si="135"/>
        <v>-19141659</v>
      </c>
      <c r="AY77" s="84">
        <f t="shared" si="135"/>
        <v>-70487498</v>
      </c>
      <c r="AZ77" s="84">
        <f t="shared" si="135"/>
        <v>-49181222</v>
      </c>
      <c r="BA77" s="84">
        <f t="shared" si="135"/>
        <v>-18761304</v>
      </c>
      <c r="BB77" s="84">
        <f t="shared" si="135"/>
        <v>-64692175</v>
      </c>
      <c r="BC77" s="84">
        <f t="shared" si="135"/>
        <v>-21125328</v>
      </c>
      <c r="BD77" s="84">
        <f t="shared" si="135"/>
        <v>-17167123</v>
      </c>
      <c r="BE77" s="84">
        <f t="shared" si="135"/>
        <v>-2776349</v>
      </c>
      <c r="BF77" s="84">
        <f t="shared" si="135"/>
        <v>-36681186</v>
      </c>
      <c r="BG77" s="84">
        <f t="shared" si="136"/>
        <v>-27409518</v>
      </c>
      <c r="BH77" s="84">
        <f t="shared" si="136"/>
        <v>-15306825</v>
      </c>
      <c r="BI77" s="84">
        <f t="shared" si="136"/>
        <v>7549209</v>
      </c>
      <c r="BJ77" s="84">
        <f t="shared" si="136"/>
        <v>3318854</v>
      </c>
      <c r="BK77" s="84">
        <f t="shared" si="136"/>
        <v>35644118</v>
      </c>
      <c r="BL77" s="244">
        <f t="shared" si="136"/>
        <v>54339908</v>
      </c>
      <c r="BM77" s="244">
        <f t="shared" si="136"/>
        <v>15325368</v>
      </c>
      <c r="BN77" s="244">
        <f t="shared" si="136"/>
        <v>10196724</v>
      </c>
      <c r="BO77" s="244">
        <f t="shared" si="136"/>
        <v>44214182</v>
      </c>
      <c r="BP77" s="270">
        <f t="shared" si="136"/>
        <v>10302572</v>
      </c>
      <c r="BQ77" s="270">
        <f t="shared" si="137"/>
        <v>16850295</v>
      </c>
      <c r="BR77" s="270">
        <f t="shared" si="137"/>
        <v>-7662466</v>
      </c>
      <c r="BS77" s="270">
        <f t="shared" si="137"/>
        <v>-44185242</v>
      </c>
      <c r="BT77" s="270">
        <f t="shared" si="137"/>
        <v>830283</v>
      </c>
      <c r="BU77" s="270">
        <f t="shared" si="137"/>
        <v>1068984</v>
      </c>
      <c r="BV77" s="270">
        <f t="shared" si="137"/>
        <v>36336157</v>
      </c>
      <c r="BW77" s="270">
        <f t="shared" si="137"/>
        <v>1435025</v>
      </c>
      <c r="BX77" s="270">
        <f t="shared" si="137"/>
        <v>-29791190</v>
      </c>
      <c r="BY77" s="270">
        <f t="shared" si="137"/>
        <v>14413953</v>
      </c>
      <c r="BZ77" s="270">
        <f t="shared" si="137"/>
        <v>27285350</v>
      </c>
      <c r="CA77" s="352"/>
      <c r="CB77" s="159" t="s">
        <v>212</v>
      </c>
    </row>
    <row r="78" spans="1:80" s="73" customFormat="1" x14ac:dyDescent="0.3">
      <c r="A78" s="148"/>
      <c r="B78" s="60" t="s">
        <v>42</v>
      </c>
      <c r="C78" s="137">
        <f>SUM(C73:C77)</f>
        <v>1669575560</v>
      </c>
      <c r="D78" s="138">
        <f t="shared" ref="D78:AH78" si="138">SUM(D73:D77)</f>
        <v>1439760572</v>
      </c>
      <c r="E78" s="138">
        <f t="shared" si="138"/>
        <v>1399917215</v>
      </c>
      <c r="F78" s="138">
        <f t="shared" si="138"/>
        <v>1440463244</v>
      </c>
      <c r="G78" s="138">
        <f t="shared" si="138"/>
        <v>1741562147</v>
      </c>
      <c r="H78" s="138">
        <f t="shared" si="138"/>
        <v>1973071814</v>
      </c>
      <c r="I78" s="138">
        <f t="shared" si="138"/>
        <v>1614163339</v>
      </c>
      <c r="J78" s="138">
        <f t="shared" si="138"/>
        <v>1362028157</v>
      </c>
      <c r="K78" s="138">
        <f t="shared" si="138"/>
        <v>1368361084</v>
      </c>
      <c r="L78" s="139">
        <f t="shared" si="138"/>
        <v>1644782179</v>
      </c>
      <c r="M78" s="138">
        <f t="shared" si="138"/>
        <v>1789131915</v>
      </c>
      <c r="N78" s="138">
        <f t="shared" si="138"/>
        <v>1579978428</v>
      </c>
      <c r="O78" s="138">
        <f t="shared" si="138"/>
        <v>1505454848</v>
      </c>
      <c r="P78" s="138">
        <f t="shared" si="138"/>
        <v>1458444943</v>
      </c>
      <c r="Q78" s="138">
        <f t="shared" si="138"/>
        <v>1298235611</v>
      </c>
      <c r="R78" s="138">
        <f t="shared" si="138"/>
        <v>1409744314</v>
      </c>
      <c r="S78" s="138">
        <f t="shared" si="138"/>
        <v>1810165333</v>
      </c>
      <c r="T78" s="138">
        <f t="shared" si="138"/>
        <v>2071030376</v>
      </c>
      <c r="U78" s="138">
        <f t="shared" si="138"/>
        <v>1548992023</v>
      </c>
      <c r="V78" s="138">
        <f t="shared" si="138"/>
        <v>1377624163</v>
      </c>
      <c r="W78" s="138">
        <f t="shared" si="138"/>
        <v>1379272351</v>
      </c>
      <c r="X78" s="139">
        <f t="shared" si="138"/>
        <v>1533939934</v>
      </c>
      <c r="Y78" s="138">
        <f t="shared" si="138"/>
        <v>1802392509</v>
      </c>
      <c r="Z78" s="138">
        <f t="shared" si="138"/>
        <v>1656495221</v>
      </c>
      <c r="AA78" s="138">
        <f t="shared" si="138"/>
        <v>1611100001</v>
      </c>
      <c r="AB78" s="138">
        <f t="shared" si="138"/>
        <v>1434521603</v>
      </c>
      <c r="AC78" s="138">
        <f t="shared" si="138"/>
        <v>1304827307</v>
      </c>
      <c r="AD78" s="138">
        <f t="shared" si="138"/>
        <v>1583451847</v>
      </c>
      <c r="AE78" s="138">
        <f t="shared" si="138"/>
        <v>1784369213</v>
      </c>
      <c r="AF78" s="138">
        <f t="shared" si="138"/>
        <v>1780996244</v>
      </c>
      <c r="AG78" s="138">
        <f t="shared" si="138"/>
        <v>1807332729</v>
      </c>
      <c r="AH78" s="138">
        <f t="shared" si="138"/>
        <v>1389852700</v>
      </c>
      <c r="AI78" s="138">
        <f t="shared" ref="AI78:AR78" si="139">SUM(AI73:AI77)</f>
        <v>1384976738</v>
      </c>
      <c r="AJ78" s="202">
        <f t="shared" si="139"/>
        <v>1612206351</v>
      </c>
      <c r="AK78" s="329">
        <f t="shared" si="139"/>
        <v>1578700814</v>
      </c>
      <c r="AL78" s="329">
        <f t="shared" si="139"/>
        <v>1697148577.02</v>
      </c>
      <c r="AM78" s="329">
        <f t="shared" si="139"/>
        <v>1600226587</v>
      </c>
      <c r="AN78" s="329">
        <f t="shared" si="139"/>
        <v>1497146189</v>
      </c>
      <c r="AO78" s="329">
        <f t="shared" si="139"/>
        <v>1288353976</v>
      </c>
      <c r="AP78" s="329">
        <f t="shared" si="139"/>
        <v>1471284113</v>
      </c>
      <c r="AQ78" s="329">
        <f t="shared" si="139"/>
        <v>1722551205</v>
      </c>
      <c r="AR78" s="329">
        <f t="shared" si="139"/>
        <v>1988524279</v>
      </c>
      <c r="AS78" s="295"/>
      <c r="AT78" s="295"/>
      <c r="AU78" s="295"/>
      <c r="AV78" s="312"/>
      <c r="AW78" s="85">
        <f t="shared" ref="AW78:CB85" si="140">SUM(AW73:AW77)</f>
        <v>-164120712</v>
      </c>
      <c r="AX78" s="140">
        <f t="shared" ref="AX78:AZ78" si="141">SUM(AX73:AX77)</f>
        <v>18684371</v>
      </c>
      <c r="AY78" s="140">
        <f t="shared" si="141"/>
        <v>-101681604</v>
      </c>
      <c r="AZ78" s="140">
        <f t="shared" si="141"/>
        <v>-30718930</v>
      </c>
      <c r="BA78" s="140">
        <f t="shared" ref="BA78" si="142">SUM(BA73:BA77)</f>
        <v>68603186</v>
      </c>
      <c r="BB78" s="140">
        <f t="shared" ref="BB78:BJ78" si="143">SUM(BB73:BB77)</f>
        <v>97958562</v>
      </c>
      <c r="BC78" s="140">
        <f t="shared" si="143"/>
        <v>-65171316</v>
      </c>
      <c r="BD78" s="140">
        <f t="shared" si="143"/>
        <v>15596006</v>
      </c>
      <c r="BE78" s="140">
        <f t="shared" si="143"/>
        <v>10911267</v>
      </c>
      <c r="BF78" s="140">
        <f t="shared" si="143"/>
        <v>-110842245</v>
      </c>
      <c r="BG78" s="140">
        <f t="shared" si="143"/>
        <v>13260594</v>
      </c>
      <c r="BH78" s="140">
        <f t="shared" si="143"/>
        <v>76516793</v>
      </c>
      <c r="BI78" s="140">
        <f t="shared" si="143"/>
        <v>105645153</v>
      </c>
      <c r="BJ78" s="140">
        <f t="shared" si="143"/>
        <v>-23923340</v>
      </c>
      <c r="BK78" s="140">
        <f t="shared" ref="BK78:BL78" si="144">SUM(BK73:BK77)</f>
        <v>6591696</v>
      </c>
      <c r="BL78" s="245">
        <f t="shared" si="144"/>
        <v>173707533</v>
      </c>
      <c r="BM78" s="245">
        <f t="shared" ref="BM78:BN78" si="145">SUM(BM73:BM77)</f>
        <v>-25796120</v>
      </c>
      <c r="BN78" s="245">
        <f t="shared" si="145"/>
        <v>-290034132</v>
      </c>
      <c r="BO78" s="245">
        <f t="shared" ref="BO78:BP78" si="146">SUM(BO73:BO77)</f>
        <v>258340706</v>
      </c>
      <c r="BP78" s="271">
        <f t="shared" si="146"/>
        <v>12228537</v>
      </c>
      <c r="BQ78" s="271">
        <f t="shared" ref="BQ78:BS78" si="147">SUM(BQ73:BQ77)</f>
        <v>5704387</v>
      </c>
      <c r="BR78" s="271">
        <f t="shared" si="147"/>
        <v>78266417</v>
      </c>
      <c r="BS78" s="271">
        <f t="shared" si="147"/>
        <v>-223691695</v>
      </c>
      <c r="BT78" s="271">
        <f t="shared" ref="BT78:BU78" si="148">SUM(BT73:BT77)</f>
        <v>40653356.019999981</v>
      </c>
      <c r="BU78" s="271">
        <f t="shared" si="148"/>
        <v>-10873414</v>
      </c>
      <c r="BV78" s="271">
        <f t="shared" ref="BV78" si="149">SUM(BV73:BV77)</f>
        <v>62624586</v>
      </c>
      <c r="BW78" s="271">
        <f t="shared" ref="BW78" si="150">SUM(BW73:BW77)</f>
        <v>-16473331</v>
      </c>
      <c r="BX78" s="271">
        <f t="shared" ref="BX78" si="151">SUM(BX73:BX77)</f>
        <v>-112167734</v>
      </c>
      <c r="BY78" s="271">
        <f t="shared" ref="BY78:BZ78" si="152">SUM(BY73:BY77)</f>
        <v>-61818008</v>
      </c>
      <c r="BZ78" s="271">
        <f t="shared" si="152"/>
        <v>207528035</v>
      </c>
      <c r="CA78" s="353"/>
      <c r="CB78" s="85">
        <f t="shared" si="140"/>
        <v>0</v>
      </c>
    </row>
    <row r="79" spans="1:80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61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354"/>
      <c r="CB79" s="50"/>
    </row>
    <row r="80" spans="1:80" s="38" customFormat="1" x14ac:dyDescent="0.3">
      <c r="A80" s="147"/>
      <c r="B80" s="39" t="s">
        <v>37</v>
      </c>
      <c r="C80" s="97">
        <f>C94-C87</f>
        <v>101654644.21000001</v>
      </c>
      <c r="D80" s="98">
        <f t="shared" ref="D80:P80" si="153">D94-D87</f>
        <v>85666264.879999995</v>
      </c>
      <c r="E80" s="98">
        <f t="shared" si="153"/>
        <v>80834927.359999999</v>
      </c>
      <c r="F80" s="98">
        <f t="shared" si="153"/>
        <v>80186481.939999998</v>
      </c>
      <c r="G80" s="98">
        <f t="shared" si="153"/>
        <v>113031806.05999999</v>
      </c>
      <c r="H80" s="98">
        <f t="shared" si="153"/>
        <v>122312549.53</v>
      </c>
      <c r="I80" s="98">
        <f t="shared" si="153"/>
        <v>100560841.35999998</v>
      </c>
      <c r="J80" s="98">
        <f t="shared" si="153"/>
        <v>89716680.61999999</v>
      </c>
      <c r="K80" s="98">
        <f t="shared" si="153"/>
        <v>83786459.780000001</v>
      </c>
      <c r="L80" s="99">
        <f t="shared" si="153"/>
        <v>115559661.09</v>
      </c>
      <c r="M80" s="98">
        <f t="shared" si="153"/>
        <v>138406198.63999999</v>
      </c>
      <c r="N80" s="181">
        <f t="shared" si="153"/>
        <v>112939367.49000001</v>
      </c>
      <c r="O80" s="181">
        <f t="shared" si="153"/>
        <v>112780419.95999999</v>
      </c>
      <c r="P80" s="181">
        <f t="shared" si="153"/>
        <v>111986096.47</v>
      </c>
      <c r="Q80" s="181">
        <f t="shared" ref="Q80:R80" si="154">Q94-Q87</f>
        <v>102703682.09</v>
      </c>
      <c r="R80" s="98">
        <f t="shared" si="154"/>
        <v>105470534.50999999</v>
      </c>
      <c r="S80" s="98">
        <f t="shared" ref="S80:T80" si="155">S94-S87</f>
        <v>143383603.80000001</v>
      </c>
      <c r="T80" s="98">
        <f t="shared" si="155"/>
        <v>157368188.34</v>
      </c>
      <c r="U80" s="98">
        <f t="shared" ref="U80:V80" si="156">U94-U87</f>
        <v>122800277.83999999</v>
      </c>
      <c r="V80" s="98">
        <f t="shared" si="156"/>
        <v>95616461.340000004</v>
      </c>
      <c r="W80" s="98">
        <f t="shared" ref="W80:X80" si="157">W94-W87</f>
        <v>132988895.17999999</v>
      </c>
      <c r="X80" s="99">
        <f t="shared" si="157"/>
        <v>119058195.58</v>
      </c>
      <c r="Y80" s="98">
        <f t="shared" ref="Y80:Z80" si="158">Y94-Y87</f>
        <v>132537998</v>
      </c>
      <c r="Z80" s="98">
        <f t="shared" si="158"/>
        <v>121013247.72</v>
      </c>
      <c r="AA80" s="98">
        <f t="shared" ref="AA80:AB80" si="159">AA94-AA87</f>
        <v>131080408.85000002</v>
      </c>
      <c r="AB80" s="98">
        <f t="shared" si="159"/>
        <v>108014866.73</v>
      </c>
      <c r="AC80" s="98">
        <f t="shared" ref="AC80:AD80" si="160">AC94-AC87</f>
        <v>96862727.400000006</v>
      </c>
      <c r="AD80" s="98">
        <f t="shared" si="160"/>
        <v>112103013.02000001</v>
      </c>
      <c r="AE80" s="98">
        <f t="shared" ref="AE80:AF80" si="161">AE94-AE87</f>
        <v>132394364</v>
      </c>
      <c r="AF80" s="98">
        <f t="shared" si="161"/>
        <v>134800884.65000001</v>
      </c>
      <c r="AG80" s="98">
        <f t="shared" ref="AG80:AH80" si="162">AG94-AG87</f>
        <v>139240192.07999998</v>
      </c>
      <c r="AH80" s="209">
        <f t="shared" si="162"/>
        <v>99506527.25</v>
      </c>
      <c r="AI80" s="209">
        <f t="shared" ref="AI80" si="163">AI94-AI87</f>
        <v>101339671.88</v>
      </c>
      <c r="AJ80" s="196">
        <f t="shared" ref="AJ80:AO80" si="164">AJ94-AJ87</f>
        <v>131338097.84999999</v>
      </c>
      <c r="AK80" s="327">
        <f t="shared" si="164"/>
        <v>141467551.97999999</v>
      </c>
      <c r="AL80" s="327">
        <f t="shared" si="164"/>
        <v>139249517.81</v>
      </c>
      <c r="AM80" s="301">
        <f t="shared" si="164"/>
        <v>133463308.16</v>
      </c>
      <c r="AN80" s="301">
        <f t="shared" si="164"/>
        <v>134625937.37</v>
      </c>
      <c r="AO80" s="301">
        <f t="shared" si="164"/>
        <v>92075868.460000008</v>
      </c>
      <c r="AP80" s="301">
        <f t="shared" ref="AP80:AQ80" si="165">AP94-AP87</f>
        <v>111206995.22999999</v>
      </c>
      <c r="AQ80" s="301">
        <f t="shared" si="165"/>
        <v>131838186.61</v>
      </c>
      <c r="AR80" s="301">
        <f t="shared" ref="AR80" si="166">AR94-AR87</f>
        <v>169936190.30000001</v>
      </c>
      <c r="AS80" s="301"/>
      <c r="AT80" s="301"/>
      <c r="AU80" s="301"/>
      <c r="AV80" s="319"/>
      <c r="AW80" s="35">
        <f t="shared" ref="AW80:BF84" si="167">O80-C80</f>
        <v>11125775.749999985</v>
      </c>
      <c r="AX80" s="100">
        <f t="shared" si="167"/>
        <v>26319831.590000004</v>
      </c>
      <c r="AY80" s="100">
        <f t="shared" si="167"/>
        <v>21868754.730000004</v>
      </c>
      <c r="AZ80" s="100">
        <f t="shared" si="167"/>
        <v>25284052.569999993</v>
      </c>
      <c r="BA80" s="100">
        <f t="shared" si="167"/>
        <v>30351797.740000024</v>
      </c>
      <c r="BB80" s="100">
        <f t="shared" si="167"/>
        <v>35055638.810000002</v>
      </c>
      <c r="BC80" s="100">
        <f t="shared" si="167"/>
        <v>22239436.480000004</v>
      </c>
      <c r="BD80" s="100">
        <f t="shared" si="167"/>
        <v>5899780.7200000137</v>
      </c>
      <c r="BE80" s="100">
        <f t="shared" si="167"/>
        <v>49202435.399999991</v>
      </c>
      <c r="BF80" s="100">
        <f t="shared" si="167"/>
        <v>3498534.4899999946</v>
      </c>
      <c r="BG80" s="100">
        <f t="shared" ref="BG80:BP84" si="168">Y80-M80</f>
        <v>-5868200.6399999857</v>
      </c>
      <c r="BH80" s="100">
        <f t="shared" si="168"/>
        <v>8073880.2299999893</v>
      </c>
      <c r="BI80" s="100">
        <f t="shared" si="168"/>
        <v>18299988.89000003</v>
      </c>
      <c r="BJ80" s="100">
        <f t="shared" si="168"/>
        <v>-3971229.7399999946</v>
      </c>
      <c r="BK80" s="100">
        <f t="shared" si="168"/>
        <v>-5840954.6899999976</v>
      </c>
      <c r="BL80" s="252">
        <f t="shared" si="168"/>
        <v>6632478.5100000203</v>
      </c>
      <c r="BM80" s="252">
        <f t="shared" si="168"/>
        <v>-10989239.800000012</v>
      </c>
      <c r="BN80" s="252">
        <f t="shared" si="168"/>
        <v>-22567303.689999998</v>
      </c>
      <c r="BO80" s="252">
        <f t="shared" si="168"/>
        <v>16439914.239999995</v>
      </c>
      <c r="BP80" s="265">
        <f t="shared" si="168"/>
        <v>3890065.9099999964</v>
      </c>
      <c r="BQ80" s="265">
        <f t="shared" ref="BQ80:BZ84" si="169">AI80-W80</f>
        <v>-31649223.299999997</v>
      </c>
      <c r="BR80" s="265">
        <f t="shared" si="169"/>
        <v>12279902.269999996</v>
      </c>
      <c r="BS80" s="265">
        <f t="shared" si="169"/>
        <v>8929553.9799999893</v>
      </c>
      <c r="BT80" s="265">
        <f t="shared" si="169"/>
        <v>18236270.090000004</v>
      </c>
      <c r="BU80" s="265">
        <f t="shared" si="169"/>
        <v>2382899.3099999726</v>
      </c>
      <c r="BV80" s="265">
        <f t="shared" si="169"/>
        <v>26611070.640000001</v>
      </c>
      <c r="BW80" s="265">
        <f t="shared" si="169"/>
        <v>-4786858.9399999976</v>
      </c>
      <c r="BX80" s="265">
        <f t="shared" si="169"/>
        <v>-896017.79000002146</v>
      </c>
      <c r="BY80" s="265">
        <f t="shared" si="169"/>
        <v>-556177.3900000006</v>
      </c>
      <c r="BZ80" s="265">
        <f t="shared" si="169"/>
        <v>35135305.650000006</v>
      </c>
      <c r="CA80" s="354"/>
      <c r="CB80" s="159" t="s">
        <v>212</v>
      </c>
    </row>
    <row r="81" spans="1:80" s="38" customFormat="1" x14ac:dyDescent="0.3">
      <c r="A81" s="147"/>
      <c r="B81" s="39" t="s">
        <v>38</v>
      </c>
      <c r="C81" s="97">
        <f>C95-C88</f>
        <v>7600786.0699999994</v>
      </c>
      <c r="D81" s="98">
        <f t="shared" ref="D81:Y81" si="170">D95-D88</f>
        <v>6630521.9400000004</v>
      </c>
      <c r="E81" s="98">
        <f t="shared" si="170"/>
        <v>5944918.3399999999</v>
      </c>
      <c r="F81" s="98">
        <f t="shared" si="170"/>
        <v>6045476.5200000005</v>
      </c>
      <c r="G81" s="98">
        <f t="shared" si="170"/>
        <v>7285412.959999999</v>
      </c>
      <c r="H81" s="98">
        <f t="shared" si="170"/>
        <v>7924361.2400000002</v>
      </c>
      <c r="I81" s="98">
        <f t="shared" si="170"/>
        <v>7030738.1600000001</v>
      </c>
      <c r="J81" s="98">
        <f t="shared" si="170"/>
        <v>6870580.6099999994</v>
      </c>
      <c r="K81" s="98">
        <f t="shared" si="170"/>
        <v>6435459.6399999997</v>
      </c>
      <c r="L81" s="99">
        <f t="shared" si="170"/>
        <v>8618831.3900000006</v>
      </c>
      <c r="M81" s="98">
        <f t="shared" si="170"/>
        <v>10229161.920000002</v>
      </c>
      <c r="N81" s="181">
        <f t="shared" si="170"/>
        <v>8152028.6599999992</v>
      </c>
      <c r="O81" s="181">
        <f t="shared" si="170"/>
        <v>7474263.4500000002</v>
      </c>
      <c r="P81" s="181">
        <f t="shared" si="170"/>
        <v>7844410.2499999991</v>
      </c>
      <c r="Q81" s="181">
        <f t="shared" si="170"/>
        <v>7174798.3799999999</v>
      </c>
      <c r="R81" s="98">
        <f t="shared" si="170"/>
        <v>7081914.6000000006</v>
      </c>
      <c r="S81" s="98">
        <f t="shared" si="170"/>
        <v>9374468.5899999999</v>
      </c>
      <c r="T81" s="98">
        <f t="shared" si="170"/>
        <v>9199422.4399999976</v>
      </c>
      <c r="U81" s="98">
        <f t="shared" si="170"/>
        <v>7353443.8100000015</v>
      </c>
      <c r="V81" s="98">
        <f t="shared" si="170"/>
        <v>5760628.8100000005</v>
      </c>
      <c r="W81" s="98">
        <f t="shared" si="170"/>
        <v>8763245.5899999999</v>
      </c>
      <c r="X81" s="99">
        <f t="shared" si="170"/>
        <v>8069956.4500000002</v>
      </c>
      <c r="Y81" s="98">
        <f t="shared" si="170"/>
        <v>9160246.75</v>
      </c>
      <c r="Z81" s="98">
        <f t="shared" ref="Z81:AA81" si="171">Z95-Z88</f>
        <v>9168350.3599999994</v>
      </c>
      <c r="AA81" s="98">
        <f t="shared" si="171"/>
        <v>10568820.490000002</v>
      </c>
      <c r="AB81" s="98">
        <f t="shared" ref="AB81:AC81" si="172">AB95-AB88</f>
        <v>8609896.8699999992</v>
      </c>
      <c r="AC81" s="98">
        <f t="shared" si="172"/>
        <v>8376059.2400000002</v>
      </c>
      <c r="AD81" s="98">
        <f t="shared" ref="AD81:AE81" si="173">AD95-AD88</f>
        <v>8815611.5500000007</v>
      </c>
      <c r="AE81" s="98">
        <f t="shared" si="173"/>
        <v>9395935.75</v>
      </c>
      <c r="AF81" s="98">
        <f t="shared" ref="AF81:AG81" si="174">AF95-AF88</f>
        <v>8668004.4299999997</v>
      </c>
      <c r="AG81" s="98">
        <f t="shared" si="174"/>
        <v>8495042.4400000013</v>
      </c>
      <c r="AH81" s="209">
        <f t="shared" ref="AH81:AI81" si="175">AH95-AH88</f>
        <v>6487610.0099999998</v>
      </c>
      <c r="AI81" s="209">
        <f t="shared" si="175"/>
        <v>5088018.38</v>
      </c>
      <c r="AJ81" s="196">
        <f t="shared" ref="AJ81:AK81" si="176">AJ95-AJ88</f>
        <v>7762671.0700000003</v>
      </c>
      <c r="AK81" s="327">
        <f t="shared" si="176"/>
        <v>6222269.1500000004</v>
      </c>
      <c r="AL81" s="327">
        <f t="shared" ref="AL81:AM81" si="177">AL95-AL88</f>
        <v>7264357.6600000001</v>
      </c>
      <c r="AM81" s="301">
        <f t="shared" si="177"/>
        <v>7867521.21</v>
      </c>
      <c r="AN81" s="301">
        <f t="shared" ref="AN81:AO81" si="178">AN95-AN88</f>
        <v>11882939.43</v>
      </c>
      <c r="AO81" s="301">
        <f t="shared" si="178"/>
        <v>6466891.6699999999</v>
      </c>
      <c r="AP81" s="301">
        <f t="shared" ref="AP81:AQ81" si="179">AP95-AP88</f>
        <v>6836603.6100000003</v>
      </c>
      <c r="AQ81" s="301">
        <f t="shared" si="179"/>
        <v>8016795.8600000003</v>
      </c>
      <c r="AR81" s="301">
        <f t="shared" ref="AR81" si="180">AR95-AR88</f>
        <v>10112421.07</v>
      </c>
      <c r="AS81" s="301"/>
      <c r="AT81" s="301"/>
      <c r="AU81" s="301"/>
      <c r="AV81" s="319"/>
      <c r="AW81" s="35">
        <f t="shared" si="167"/>
        <v>-126522.61999999918</v>
      </c>
      <c r="AX81" s="100">
        <f t="shared" si="167"/>
        <v>1213888.3099999987</v>
      </c>
      <c r="AY81" s="100">
        <f t="shared" si="167"/>
        <v>1229880.04</v>
      </c>
      <c r="AZ81" s="100">
        <f t="shared" si="167"/>
        <v>1036438.0800000001</v>
      </c>
      <c r="BA81" s="100">
        <f t="shared" si="167"/>
        <v>2089055.6300000008</v>
      </c>
      <c r="BB81" s="100">
        <f t="shared" si="167"/>
        <v>1275061.1999999974</v>
      </c>
      <c r="BC81" s="100">
        <f t="shared" si="167"/>
        <v>322705.6500000013</v>
      </c>
      <c r="BD81" s="100">
        <f t="shared" si="167"/>
        <v>-1109951.7999999989</v>
      </c>
      <c r="BE81" s="100">
        <f t="shared" si="167"/>
        <v>2327785.9500000002</v>
      </c>
      <c r="BF81" s="100">
        <f t="shared" si="167"/>
        <v>-548874.94000000041</v>
      </c>
      <c r="BG81" s="100">
        <f t="shared" si="168"/>
        <v>-1068915.1700000018</v>
      </c>
      <c r="BH81" s="100">
        <f t="shared" si="168"/>
        <v>1016321.7000000002</v>
      </c>
      <c r="BI81" s="100">
        <f t="shared" si="168"/>
        <v>3094557.0400000019</v>
      </c>
      <c r="BJ81" s="100">
        <f t="shared" si="168"/>
        <v>765486.62000000011</v>
      </c>
      <c r="BK81" s="100">
        <f t="shared" si="168"/>
        <v>1201260.8600000003</v>
      </c>
      <c r="BL81" s="252">
        <f t="shared" si="168"/>
        <v>1733696.9500000002</v>
      </c>
      <c r="BM81" s="252">
        <f t="shared" si="168"/>
        <v>21467.160000000149</v>
      </c>
      <c r="BN81" s="252">
        <f t="shared" si="168"/>
        <v>-531418.00999999791</v>
      </c>
      <c r="BO81" s="252">
        <f t="shared" si="168"/>
        <v>1141598.6299999999</v>
      </c>
      <c r="BP81" s="265">
        <f t="shared" si="168"/>
        <v>726981.19999999925</v>
      </c>
      <c r="BQ81" s="265">
        <f t="shared" si="169"/>
        <v>-3675227.21</v>
      </c>
      <c r="BR81" s="265">
        <f t="shared" si="169"/>
        <v>-307285.37999999989</v>
      </c>
      <c r="BS81" s="265">
        <f t="shared" si="169"/>
        <v>-2937977.5999999996</v>
      </c>
      <c r="BT81" s="265">
        <f t="shared" si="169"/>
        <v>-1903992.6999999993</v>
      </c>
      <c r="BU81" s="265">
        <f t="shared" si="169"/>
        <v>-2701299.2800000021</v>
      </c>
      <c r="BV81" s="265">
        <f t="shared" si="169"/>
        <v>3273042.5600000005</v>
      </c>
      <c r="BW81" s="265">
        <f t="shared" si="169"/>
        <v>-1909167.5700000003</v>
      </c>
      <c r="BX81" s="265">
        <f t="shared" si="169"/>
        <v>-1979007.9400000004</v>
      </c>
      <c r="BY81" s="265">
        <f t="shared" si="169"/>
        <v>-1379139.8899999997</v>
      </c>
      <c r="BZ81" s="265">
        <f t="shared" si="169"/>
        <v>1444416.6400000006</v>
      </c>
      <c r="CA81" s="354"/>
      <c r="CB81" s="159" t="s">
        <v>212</v>
      </c>
    </row>
    <row r="82" spans="1:80" s="38" customFormat="1" x14ac:dyDescent="0.3">
      <c r="A82" s="147"/>
      <c r="B82" s="39" t="s">
        <v>39</v>
      </c>
      <c r="C82" s="97">
        <f>C96-C89</f>
        <v>30604744.07</v>
      </c>
      <c r="D82" s="98">
        <f t="shared" ref="D82:Y82" si="181">D96-D89</f>
        <v>26412619.059999999</v>
      </c>
      <c r="E82" s="98">
        <f t="shared" si="181"/>
        <v>26915432.43</v>
      </c>
      <c r="F82" s="98">
        <f t="shared" si="181"/>
        <v>22012185.489999998</v>
      </c>
      <c r="G82" s="98">
        <f t="shared" si="181"/>
        <v>26547786.100000001</v>
      </c>
      <c r="H82" s="98">
        <f t="shared" si="181"/>
        <v>27460755.68</v>
      </c>
      <c r="I82" s="98">
        <f t="shared" si="181"/>
        <v>24697892.519999996</v>
      </c>
      <c r="J82" s="98">
        <f t="shared" si="181"/>
        <v>23716141.399999999</v>
      </c>
      <c r="K82" s="98">
        <f t="shared" si="181"/>
        <v>20841733.289999999</v>
      </c>
      <c r="L82" s="99">
        <f t="shared" si="181"/>
        <v>26858746.829999998</v>
      </c>
      <c r="M82" s="98">
        <f t="shared" si="181"/>
        <v>32409109.249999996</v>
      </c>
      <c r="N82" s="181">
        <f t="shared" si="181"/>
        <v>28059163.310000002</v>
      </c>
      <c r="O82" s="181">
        <f t="shared" si="181"/>
        <v>28555041.350000001</v>
      </c>
      <c r="P82" s="181">
        <f t="shared" si="181"/>
        <v>25784750.100000001</v>
      </c>
      <c r="Q82" s="181">
        <f t="shared" si="181"/>
        <v>23569428.370000001</v>
      </c>
      <c r="R82" s="98">
        <f t="shared" si="181"/>
        <v>23438234.939999998</v>
      </c>
      <c r="S82" s="98">
        <f t="shared" si="181"/>
        <v>28243001.299999997</v>
      </c>
      <c r="T82" s="98">
        <f t="shared" si="181"/>
        <v>29944269.630000003</v>
      </c>
      <c r="U82" s="98">
        <f t="shared" si="181"/>
        <v>27289936.68</v>
      </c>
      <c r="V82" s="98">
        <f t="shared" si="181"/>
        <v>25877871.579999998</v>
      </c>
      <c r="W82" s="98">
        <f t="shared" si="181"/>
        <v>28812784.739999998</v>
      </c>
      <c r="X82" s="99">
        <f t="shared" si="181"/>
        <v>27771739.109999999</v>
      </c>
      <c r="Y82" s="98">
        <f t="shared" si="181"/>
        <v>29094514.670000002</v>
      </c>
      <c r="Z82" s="98">
        <f t="shared" ref="Z82:AA82" si="182">Z96-Z89</f>
        <v>29180150.609999999</v>
      </c>
      <c r="AA82" s="98">
        <f t="shared" si="182"/>
        <v>33662836.619999997</v>
      </c>
      <c r="AB82" s="98">
        <f t="shared" ref="AB82:AC82" si="183">AB96-AB89</f>
        <v>30694933.120000001</v>
      </c>
      <c r="AC82" s="98">
        <f t="shared" si="183"/>
        <v>26257302.5</v>
      </c>
      <c r="AD82" s="98">
        <f t="shared" ref="AD82:AE82" si="184">AD96-AD89</f>
        <v>30417951.920000002</v>
      </c>
      <c r="AE82" s="98">
        <f t="shared" si="184"/>
        <v>40565501.43</v>
      </c>
      <c r="AF82" s="98">
        <f t="shared" ref="AF82:AG82" si="185">AF96-AF89</f>
        <v>31563836.329999998</v>
      </c>
      <c r="AG82" s="98">
        <f t="shared" si="185"/>
        <v>32436314.289999999</v>
      </c>
      <c r="AH82" s="209">
        <f t="shared" ref="AH82:AI82" si="186">AH96-AH89</f>
        <v>26602332.920000002</v>
      </c>
      <c r="AI82" s="209">
        <f t="shared" si="186"/>
        <v>26407285.700000003</v>
      </c>
      <c r="AJ82" s="196">
        <f t="shared" ref="AJ82:AK82" si="187">AJ96-AJ89</f>
        <v>36774568.049999997</v>
      </c>
      <c r="AK82" s="327">
        <f t="shared" si="187"/>
        <v>35107932.960000001</v>
      </c>
      <c r="AL82" s="327">
        <f t="shared" ref="AL82:AM82" si="188">AL96-AL89</f>
        <v>38013870.539999999</v>
      </c>
      <c r="AM82" s="301">
        <f t="shared" si="188"/>
        <v>37457453.829999998</v>
      </c>
      <c r="AN82" s="301">
        <f t="shared" ref="AN82:AO82" si="189">AN96-AN89</f>
        <v>39457877.740000002</v>
      </c>
      <c r="AO82" s="301">
        <f t="shared" si="189"/>
        <v>26079363.670000002</v>
      </c>
      <c r="AP82" s="301">
        <f t="shared" ref="AP82:AQ82" si="190">AP96-AP89</f>
        <v>28929862.170000002</v>
      </c>
      <c r="AQ82" s="301">
        <f t="shared" si="190"/>
        <v>31400080.530000001</v>
      </c>
      <c r="AR82" s="301">
        <f t="shared" ref="AR82" si="191">AR96-AR89</f>
        <v>39327001.620000005</v>
      </c>
      <c r="AS82" s="301"/>
      <c r="AT82" s="301"/>
      <c r="AU82" s="301"/>
      <c r="AV82" s="319"/>
      <c r="AW82" s="35">
        <f t="shared" si="167"/>
        <v>-2049702.7199999988</v>
      </c>
      <c r="AX82" s="100">
        <f t="shared" si="167"/>
        <v>-627868.95999999717</v>
      </c>
      <c r="AY82" s="100">
        <f t="shared" si="167"/>
        <v>-3346004.0599999987</v>
      </c>
      <c r="AZ82" s="100">
        <f t="shared" si="167"/>
        <v>1426049.4499999993</v>
      </c>
      <c r="BA82" s="100">
        <f t="shared" si="167"/>
        <v>1695215.1999999955</v>
      </c>
      <c r="BB82" s="100">
        <f t="shared" si="167"/>
        <v>2483513.950000003</v>
      </c>
      <c r="BC82" s="100">
        <f t="shared" si="167"/>
        <v>2592044.1600000039</v>
      </c>
      <c r="BD82" s="100">
        <f t="shared" si="167"/>
        <v>2161730.1799999997</v>
      </c>
      <c r="BE82" s="100">
        <f t="shared" si="167"/>
        <v>7971051.4499999993</v>
      </c>
      <c r="BF82" s="100">
        <f t="shared" si="167"/>
        <v>912992.28000000119</v>
      </c>
      <c r="BG82" s="100">
        <f t="shared" si="168"/>
        <v>-3314594.5799999945</v>
      </c>
      <c r="BH82" s="100">
        <f t="shared" si="168"/>
        <v>1120987.299999997</v>
      </c>
      <c r="BI82" s="100">
        <f t="shared" si="168"/>
        <v>5107795.2699999958</v>
      </c>
      <c r="BJ82" s="100">
        <f t="shared" si="168"/>
        <v>4910183.0199999996</v>
      </c>
      <c r="BK82" s="100">
        <f t="shared" si="168"/>
        <v>2687874.129999999</v>
      </c>
      <c r="BL82" s="252">
        <f t="shared" si="168"/>
        <v>6979716.9800000042</v>
      </c>
      <c r="BM82" s="252">
        <f t="shared" si="168"/>
        <v>12322500.130000003</v>
      </c>
      <c r="BN82" s="252">
        <f t="shared" si="168"/>
        <v>1619566.6999999955</v>
      </c>
      <c r="BO82" s="252">
        <f t="shared" si="168"/>
        <v>5146377.6099999994</v>
      </c>
      <c r="BP82" s="265">
        <f t="shared" si="168"/>
        <v>724461.34000000358</v>
      </c>
      <c r="BQ82" s="265">
        <f t="shared" si="169"/>
        <v>-2405499.0399999954</v>
      </c>
      <c r="BR82" s="265">
        <f t="shared" si="169"/>
        <v>9002828.9399999976</v>
      </c>
      <c r="BS82" s="265">
        <f t="shared" si="169"/>
        <v>6013418.2899999991</v>
      </c>
      <c r="BT82" s="265">
        <f t="shared" si="169"/>
        <v>8833719.9299999997</v>
      </c>
      <c r="BU82" s="265">
        <f t="shared" si="169"/>
        <v>3794617.2100000009</v>
      </c>
      <c r="BV82" s="265">
        <f t="shared" si="169"/>
        <v>8762944.620000001</v>
      </c>
      <c r="BW82" s="265">
        <f t="shared" si="169"/>
        <v>-177938.82999999821</v>
      </c>
      <c r="BX82" s="265">
        <f t="shared" si="169"/>
        <v>-1488089.75</v>
      </c>
      <c r="BY82" s="265">
        <f t="shared" si="169"/>
        <v>-9165420.8999999985</v>
      </c>
      <c r="BZ82" s="265">
        <f t="shared" si="169"/>
        <v>7763165.2900000066</v>
      </c>
      <c r="CA82" s="354"/>
      <c r="CB82" s="159" t="s">
        <v>212</v>
      </c>
    </row>
    <row r="83" spans="1:80" s="38" customFormat="1" x14ac:dyDescent="0.3">
      <c r="A83" s="147"/>
      <c r="B83" s="39" t="s">
        <v>40</v>
      </c>
      <c r="C83" s="97">
        <f>C97-C90</f>
        <v>25899689.530000001</v>
      </c>
      <c r="D83" s="98">
        <f t="shared" ref="D83:Y83" si="192">D97-D90</f>
        <v>22557977.519999996</v>
      </c>
      <c r="E83" s="98">
        <f t="shared" si="192"/>
        <v>20691613.41</v>
      </c>
      <c r="F83" s="98">
        <f t="shared" si="192"/>
        <v>19815708.329999998</v>
      </c>
      <c r="G83" s="98">
        <f t="shared" si="192"/>
        <v>22499867.420000002</v>
      </c>
      <c r="H83" s="98">
        <f t="shared" si="192"/>
        <v>22065882.43</v>
      </c>
      <c r="I83" s="98">
        <f t="shared" si="192"/>
        <v>22509027.329999998</v>
      </c>
      <c r="J83" s="98">
        <f t="shared" si="192"/>
        <v>20896548.969999999</v>
      </c>
      <c r="K83" s="98">
        <f t="shared" si="192"/>
        <v>16978452.75</v>
      </c>
      <c r="L83" s="99">
        <f t="shared" si="192"/>
        <v>21546458.369999997</v>
      </c>
      <c r="M83" s="98">
        <f t="shared" si="192"/>
        <v>27315881.259999998</v>
      </c>
      <c r="N83" s="181">
        <f t="shared" si="192"/>
        <v>24146056.149999999</v>
      </c>
      <c r="O83" s="181">
        <f t="shared" si="192"/>
        <v>25558591.320000004</v>
      </c>
      <c r="P83" s="181">
        <f t="shared" si="192"/>
        <v>21112195.220000003</v>
      </c>
      <c r="Q83" s="181">
        <f t="shared" si="192"/>
        <v>20820638.039999999</v>
      </c>
      <c r="R83" s="98">
        <f t="shared" si="192"/>
        <v>19621130.369999997</v>
      </c>
      <c r="S83" s="98">
        <f t="shared" si="192"/>
        <v>32085874.5</v>
      </c>
      <c r="T83" s="98">
        <f t="shared" si="192"/>
        <v>40279313.480000004</v>
      </c>
      <c r="U83" s="98">
        <f t="shared" si="192"/>
        <v>30150561.129999999</v>
      </c>
      <c r="V83" s="98">
        <f t="shared" si="192"/>
        <v>26203952.759999998</v>
      </c>
      <c r="W83" s="98">
        <f t="shared" si="192"/>
        <v>33171239.82</v>
      </c>
      <c r="X83" s="99">
        <f t="shared" si="192"/>
        <v>24225303.009999998</v>
      </c>
      <c r="Y83" s="98">
        <f t="shared" si="192"/>
        <v>25227753.350000001</v>
      </c>
      <c r="Z83" s="98">
        <f t="shared" ref="Z83:AA83" si="193">Z97-Z90</f>
        <v>27357719.879999999</v>
      </c>
      <c r="AA83" s="98">
        <f t="shared" si="193"/>
        <v>27962052.050000001</v>
      </c>
      <c r="AB83" s="98">
        <f t="shared" ref="AB83:AC83" si="194">AB97-AB90</f>
        <v>30442191.790000003</v>
      </c>
      <c r="AC83" s="98">
        <f t="shared" si="194"/>
        <v>23700157.900000006</v>
      </c>
      <c r="AD83" s="98">
        <f t="shared" ref="AD83:AE83" si="195">AD97-AD90</f>
        <v>29274684</v>
      </c>
      <c r="AE83" s="98">
        <f t="shared" si="195"/>
        <v>27432957.82</v>
      </c>
      <c r="AF83" s="98">
        <f t="shared" ref="AF83:AG83" si="196">AF97-AF90</f>
        <v>27470924.469999999</v>
      </c>
      <c r="AG83" s="98">
        <f t="shared" si="196"/>
        <v>27129582.600000001</v>
      </c>
      <c r="AH83" s="209">
        <f t="shared" ref="AH83:AI83" si="197">AH97-AH90</f>
        <v>25815915.91</v>
      </c>
      <c r="AI83" s="209">
        <f t="shared" si="197"/>
        <v>26501158.140000001</v>
      </c>
      <c r="AJ83" s="196">
        <f t="shared" ref="AJ83:AK83" si="198">AJ97-AJ90</f>
        <v>25760665.309999999</v>
      </c>
      <c r="AK83" s="327">
        <f t="shared" si="198"/>
        <v>30104801.359999999</v>
      </c>
      <c r="AL83" s="327">
        <f t="shared" ref="AL83:AM83" si="199">AL97-AL90</f>
        <v>33294504.289999999</v>
      </c>
      <c r="AM83" s="301">
        <f t="shared" si="199"/>
        <v>34547166.299999997</v>
      </c>
      <c r="AN83" s="301">
        <f t="shared" ref="AN83:AO83" si="200">AN97-AN90</f>
        <v>40772624.490000002</v>
      </c>
      <c r="AO83" s="301">
        <f t="shared" si="200"/>
        <v>24556913.68</v>
      </c>
      <c r="AP83" s="301">
        <f t="shared" ref="AP83:AQ83" si="201">AP97-AP90</f>
        <v>27939912.09</v>
      </c>
      <c r="AQ83" s="301">
        <f t="shared" si="201"/>
        <v>27046502.59</v>
      </c>
      <c r="AR83" s="301">
        <f t="shared" ref="AR83" si="202">AR97-AR90</f>
        <v>35289547.780000001</v>
      </c>
      <c r="AS83" s="301"/>
      <c r="AT83" s="301"/>
      <c r="AU83" s="301"/>
      <c r="AV83" s="319"/>
      <c r="AW83" s="35">
        <f t="shared" si="167"/>
        <v>-341098.20999999717</v>
      </c>
      <c r="AX83" s="100">
        <f t="shared" si="167"/>
        <v>-1445782.2999999933</v>
      </c>
      <c r="AY83" s="100">
        <f t="shared" si="167"/>
        <v>129024.62999999896</v>
      </c>
      <c r="AZ83" s="100">
        <f t="shared" si="167"/>
        <v>-194577.96000000089</v>
      </c>
      <c r="BA83" s="100">
        <f t="shared" si="167"/>
        <v>9586007.0799999982</v>
      </c>
      <c r="BB83" s="100">
        <f t="shared" si="167"/>
        <v>18213431.050000004</v>
      </c>
      <c r="BC83" s="100">
        <f t="shared" si="167"/>
        <v>7641533.8000000007</v>
      </c>
      <c r="BD83" s="100">
        <f t="shared" si="167"/>
        <v>5307403.7899999991</v>
      </c>
      <c r="BE83" s="100">
        <f t="shared" si="167"/>
        <v>16192787.07</v>
      </c>
      <c r="BF83" s="100">
        <f t="shared" si="167"/>
        <v>2678844.6400000006</v>
      </c>
      <c r="BG83" s="100">
        <f t="shared" si="168"/>
        <v>-2088127.9099999964</v>
      </c>
      <c r="BH83" s="100">
        <f t="shared" si="168"/>
        <v>3211663.7300000004</v>
      </c>
      <c r="BI83" s="100">
        <f t="shared" si="168"/>
        <v>2403460.7299999967</v>
      </c>
      <c r="BJ83" s="100">
        <f t="shared" si="168"/>
        <v>9329996.5700000003</v>
      </c>
      <c r="BK83" s="100">
        <f t="shared" si="168"/>
        <v>2879519.8600000069</v>
      </c>
      <c r="BL83" s="252">
        <f t="shared" si="168"/>
        <v>9653553.6300000027</v>
      </c>
      <c r="BM83" s="252">
        <f t="shared" si="168"/>
        <v>-4652916.68</v>
      </c>
      <c r="BN83" s="252">
        <f t="shared" si="168"/>
        <v>-12808389.010000005</v>
      </c>
      <c r="BO83" s="252">
        <f t="shared" si="168"/>
        <v>-3020978.5299999975</v>
      </c>
      <c r="BP83" s="265">
        <f t="shared" si="168"/>
        <v>-388036.84999999776</v>
      </c>
      <c r="BQ83" s="265">
        <f t="shared" si="169"/>
        <v>-6670081.6799999997</v>
      </c>
      <c r="BR83" s="265">
        <f t="shared" si="169"/>
        <v>1535362.3000000007</v>
      </c>
      <c r="BS83" s="265">
        <f t="shared" si="169"/>
        <v>4877048.0099999979</v>
      </c>
      <c r="BT83" s="265">
        <f t="shared" si="169"/>
        <v>5936784.4100000001</v>
      </c>
      <c r="BU83" s="265">
        <f t="shared" si="169"/>
        <v>6585114.2499999963</v>
      </c>
      <c r="BV83" s="265">
        <f t="shared" si="169"/>
        <v>10330432.699999999</v>
      </c>
      <c r="BW83" s="265">
        <f t="shared" si="169"/>
        <v>856755.77999999374</v>
      </c>
      <c r="BX83" s="265">
        <f t="shared" si="169"/>
        <v>-1334771.9100000001</v>
      </c>
      <c r="BY83" s="265">
        <f t="shared" si="169"/>
        <v>-386455.23000000045</v>
      </c>
      <c r="BZ83" s="265">
        <f t="shared" si="169"/>
        <v>7818623.3100000024</v>
      </c>
      <c r="CA83" s="354"/>
      <c r="CB83" s="159" t="s">
        <v>212</v>
      </c>
    </row>
    <row r="84" spans="1:80" s="38" customFormat="1" x14ac:dyDescent="0.3">
      <c r="A84" s="147"/>
      <c r="B84" s="39" t="s">
        <v>41</v>
      </c>
      <c r="C84" s="97">
        <f>C98-C91</f>
        <v>36871172.5</v>
      </c>
      <c r="D84" s="98">
        <f t="shared" ref="D84:Y84" si="203">D98-D91</f>
        <v>34735103.399999999</v>
      </c>
      <c r="E84" s="98">
        <f t="shared" si="203"/>
        <v>31492374.209999997</v>
      </c>
      <c r="F84" s="98">
        <f t="shared" si="203"/>
        <v>32263519.409999996</v>
      </c>
      <c r="G84" s="98">
        <f t="shared" si="203"/>
        <v>35586711.120000005</v>
      </c>
      <c r="H84" s="98">
        <f t="shared" si="203"/>
        <v>34756620.660000004</v>
      </c>
      <c r="I84" s="98">
        <f t="shared" si="203"/>
        <v>35427646.019999996</v>
      </c>
      <c r="J84" s="98">
        <f t="shared" si="203"/>
        <v>36701237.079999998</v>
      </c>
      <c r="K84" s="98">
        <f t="shared" si="203"/>
        <v>29440540.180000003</v>
      </c>
      <c r="L84" s="99">
        <f t="shared" si="203"/>
        <v>35365983.640000001</v>
      </c>
      <c r="M84" s="98">
        <f t="shared" si="203"/>
        <v>40593965.399999999</v>
      </c>
      <c r="N84" s="181">
        <f t="shared" si="203"/>
        <v>34724420.060000002</v>
      </c>
      <c r="O84" s="181">
        <f t="shared" si="203"/>
        <v>36140945.099999994</v>
      </c>
      <c r="P84" s="181">
        <f t="shared" si="203"/>
        <v>33689435.200000003</v>
      </c>
      <c r="Q84" s="181">
        <f t="shared" si="203"/>
        <v>32065586.720000006</v>
      </c>
      <c r="R84" s="98">
        <f t="shared" si="203"/>
        <v>32923820.039999995</v>
      </c>
      <c r="S84" s="98">
        <f t="shared" si="203"/>
        <v>35109191.740000002</v>
      </c>
      <c r="T84" s="98">
        <f t="shared" si="203"/>
        <v>38793096.980000004</v>
      </c>
      <c r="U84" s="98">
        <f t="shared" si="203"/>
        <v>37946727.060000002</v>
      </c>
      <c r="V84" s="98">
        <f t="shared" si="203"/>
        <v>46364937.909999996</v>
      </c>
      <c r="W84" s="98">
        <f t="shared" si="203"/>
        <v>41422886.230000004</v>
      </c>
      <c r="X84" s="99">
        <f t="shared" si="203"/>
        <v>33921519.560000002</v>
      </c>
      <c r="Y84" s="98">
        <f t="shared" si="203"/>
        <v>39448677.369999997</v>
      </c>
      <c r="Z84" s="98">
        <f t="shared" ref="Z84:AA84" si="204">Z98-Z91</f>
        <v>39469016.18</v>
      </c>
      <c r="AA84" s="98">
        <f t="shared" si="204"/>
        <v>41799174.260000005</v>
      </c>
      <c r="AB84" s="98">
        <f t="shared" ref="AB84:AC84" si="205">AB98-AB91</f>
        <v>37956437.289999999</v>
      </c>
      <c r="AC84" s="98">
        <f t="shared" si="205"/>
        <v>34966641.969999999</v>
      </c>
      <c r="AD84" s="98">
        <f t="shared" ref="AD84:AE84" si="206">AD98-AD91</f>
        <v>38225873.209999993</v>
      </c>
      <c r="AE84" s="98">
        <f t="shared" si="206"/>
        <v>39525020.620000005</v>
      </c>
      <c r="AF84" s="98">
        <f t="shared" ref="AF84:AG84" si="207">AF98-AF91</f>
        <v>39619717.730000004</v>
      </c>
      <c r="AG84" s="98">
        <f t="shared" si="207"/>
        <v>42971893.560000002</v>
      </c>
      <c r="AH84" s="209">
        <f t="shared" ref="AH84:AI84" si="208">AH98-AH91</f>
        <v>42600650.93</v>
      </c>
      <c r="AI84" s="209">
        <f t="shared" si="208"/>
        <v>38336612.43</v>
      </c>
      <c r="AJ84" s="196">
        <f t="shared" ref="AJ84:AK84" si="209">AJ98-AJ91</f>
        <v>40702827.380000003</v>
      </c>
      <c r="AK84" s="327">
        <f t="shared" si="209"/>
        <v>44349289.140000001</v>
      </c>
      <c r="AL84" s="327">
        <f t="shared" ref="AL84:AM84" si="210">AL98-AL91</f>
        <v>45299312.989999995</v>
      </c>
      <c r="AM84" s="301">
        <f t="shared" si="210"/>
        <v>46733111.920000002</v>
      </c>
      <c r="AN84" s="301">
        <f t="shared" ref="AN84:AO84" si="211">AN98-AN91</f>
        <v>59144407.57</v>
      </c>
      <c r="AO84" s="301">
        <f t="shared" si="211"/>
        <v>30868935.850000001</v>
      </c>
      <c r="AP84" s="301">
        <f t="shared" ref="AP84:AQ84" si="212">AP98-AP91</f>
        <v>38844543.359999999</v>
      </c>
      <c r="AQ84" s="301">
        <f t="shared" si="212"/>
        <v>37742855.07</v>
      </c>
      <c r="AR84" s="301">
        <f t="shared" ref="AR84" si="213">AR98-AR91</f>
        <v>50396943.629999995</v>
      </c>
      <c r="AS84" s="301"/>
      <c r="AT84" s="301"/>
      <c r="AU84" s="301"/>
      <c r="AV84" s="319"/>
      <c r="AW84" s="35">
        <f t="shared" si="167"/>
        <v>-730227.40000000596</v>
      </c>
      <c r="AX84" s="100">
        <f t="shared" si="167"/>
        <v>-1045668.1999999955</v>
      </c>
      <c r="AY84" s="100">
        <f t="shared" si="167"/>
        <v>573212.51000000909</v>
      </c>
      <c r="AZ84" s="100">
        <f t="shared" si="167"/>
        <v>660300.62999999896</v>
      </c>
      <c r="BA84" s="100">
        <f t="shared" si="167"/>
        <v>-477519.38000000268</v>
      </c>
      <c r="BB84" s="100">
        <f t="shared" si="167"/>
        <v>4036476.3200000003</v>
      </c>
      <c r="BC84" s="100">
        <f t="shared" si="167"/>
        <v>2519081.0400000066</v>
      </c>
      <c r="BD84" s="100">
        <f t="shared" si="167"/>
        <v>9663700.8299999982</v>
      </c>
      <c r="BE84" s="100">
        <f t="shared" si="167"/>
        <v>11982346.050000001</v>
      </c>
      <c r="BF84" s="100">
        <f t="shared" si="167"/>
        <v>-1444464.0799999982</v>
      </c>
      <c r="BG84" s="100">
        <f t="shared" si="168"/>
        <v>-1145288.0300000012</v>
      </c>
      <c r="BH84" s="100">
        <f t="shared" si="168"/>
        <v>4744596.1199999973</v>
      </c>
      <c r="BI84" s="100">
        <f t="shared" si="168"/>
        <v>5658229.1600000113</v>
      </c>
      <c r="BJ84" s="100">
        <f t="shared" si="168"/>
        <v>4267002.0899999961</v>
      </c>
      <c r="BK84" s="100">
        <f t="shared" si="168"/>
        <v>2901055.2499999925</v>
      </c>
      <c r="BL84" s="252">
        <f t="shared" si="168"/>
        <v>5302053.1699999981</v>
      </c>
      <c r="BM84" s="252">
        <f t="shared" si="168"/>
        <v>4415828.8800000027</v>
      </c>
      <c r="BN84" s="252">
        <f t="shared" si="168"/>
        <v>826620.75</v>
      </c>
      <c r="BO84" s="252">
        <f t="shared" si="168"/>
        <v>5025166.5</v>
      </c>
      <c r="BP84" s="265">
        <f t="shared" si="168"/>
        <v>-3764286.9799999967</v>
      </c>
      <c r="BQ84" s="265">
        <f t="shared" si="169"/>
        <v>-3086273.8000000045</v>
      </c>
      <c r="BR84" s="265">
        <f t="shared" si="169"/>
        <v>6781307.8200000003</v>
      </c>
      <c r="BS84" s="265">
        <f t="shared" si="169"/>
        <v>4900611.7700000033</v>
      </c>
      <c r="BT84" s="265">
        <f t="shared" si="169"/>
        <v>5830296.8099999949</v>
      </c>
      <c r="BU84" s="265">
        <f t="shared" si="169"/>
        <v>4933937.6599999964</v>
      </c>
      <c r="BV84" s="265">
        <f t="shared" si="169"/>
        <v>21187970.280000001</v>
      </c>
      <c r="BW84" s="265">
        <f t="shared" si="169"/>
        <v>-4097706.1199999973</v>
      </c>
      <c r="BX84" s="265">
        <f t="shared" si="169"/>
        <v>618670.15000000596</v>
      </c>
      <c r="BY84" s="265">
        <f t="shared" si="169"/>
        <v>-1782165.5500000045</v>
      </c>
      <c r="BZ84" s="265">
        <f t="shared" si="169"/>
        <v>10777225.899999991</v>
      </c>
      <c r="CA84" s="354"/>
      <c r="CB84" s="159" t="s">
        <v>212</v>
      </c>
    </row>
    <row r="85" spans="1:80" s="131" customFormat="1" x14ac:dyDescent="0.3">
      <c r="A85" s="148"/>
      <c r="B85" s="39" t="s">
        <v>42</v>
      </c>
      <c r="C85" s="132">
        <f>SUM(C80:C84)</f>
        <v>202631036.38</v>
      </c>
      <c r="D85" s="133">
        <f t="shared" ref="D85:P85" si="214">SUM(D80:D84)</f>
        <v>176002486.79999998</v>
      </c>
      <c r="E85" s="133">
        <f t="shared" si="214"/>
        <v>165879265.75</v>
      </c>
      <c r="F85" s="133">
        <f t="shared" si="214"/>
        <v>160323371.69</v>
      </c>
      <c r="G85" s="133">
        <f t="shared" si="214"/>
        <v>204951583.65999997</v>
      </c>
      <c r="H85" s="133">
        <f t="shared" si="214"/>
        <v>214520169.53999999</v>
      </c>
      <c r="I85" s="133">
        <f t="shared" si="214"/>
        <v>190226145.38999999</v>
      </c>
      <c r="J85" s="133">
        <f t="shared" si="214"/>
        <v>177901188.68000001</v>
      </c>
      <c r="K85" s="133">
        <f t="shared" si="214"/>
        <v>157482645.64000002</v>
      </c>
      <c r="L85" s="135">
        <f t="shared" si="214"/>
        <v>207949681.31999999</v>
      </c>
      <c r="M85" s="133">
        <f t="shared" si="214"/>
        <v>248954316.47</v>
      </c>
      <c r="N85" s="182">
        <f t="shared" si="214"/>
        <v>208021035.67000002</v>
      </c>
      <c r="O85" s="182">
        <f t="shared" si="214"/>
        <v>210509261.17999998</v>
      </c>
      <c r="P85" s="182">
        <f t="shared" si="214"/>
        <v>200416887.24000001</v>
      </c>
      <c r="Q85" s="182">
        <f t="shared" ref="Q85:R85" si="215">SUM(Q80:Q84)</f>
        <v>186334133.59999999</v>
      </c>
      <c r="R85" s="133">
        <f t="shared" si="215"/>
        <v>188535634.45999998</v>
      </c>
      <c r="S85" s="133">
        <f t="shared" ref="S85:T85" si="216">SUM(S80:S84)</f>
        <v>248196139.93000001</v>
      </c>
      <c r="T85" s="133">
        <f t="shared" si="216"/>
        <v>275584290.87</v>
      </c>
      <c r="U85" s="133">
        <f t="shared" ref="U85:V85" si="217">SUM(U80:U84)</f>
        <v>225540946.51999998</v>
      </c>
      <c r="V85" s="133">
        <f t="shared" si="217"/>
        <v>199823852.40000001</v>
      </c>
      <c r="W85" s="133">
        <f t="shared" ref="W85:X85" si="218">SUM(W80:W84)</f>
        <v>245159051.56</v>
      </c>
      <c r="X85" s="135">
        <f t="shared" si="218"/>
        <v>213046713.70999998</v>
      </c>
      <c r="Y85" s="133">
        <f t="shared" ref="Y85:Z85" si="219">SUM(Y80:Y84)</f>
        <v>235469190.14000002</v>
      </c>
      <c r="Z85" s="133">
        <f t="shared" si="219"/>
        <v>226188484.75</v>
      </c>
      <c r="AA85" s="133">
        <f t="shared" ref="AA85:AB85" si="220">SUM(AA80:AA84)</f>
        <v>245073292.27000004</v>
      </c>
      <c r="AB85" s="133">
        <f t="shared" si="220"/>
        <v>215718325.79999998</v>
      </c>
      <c r="AC85" s="133">
        <f t="shared" ref="AC85:AD85" si="221">SUM(AC80:AC84)</f>
        <v>190162889.01000002</v>
      </c>
      <c r="AD85" s="133">
        <f t="shared" si="221"/>
        <v>218837133.69999999</v>
      </c>
      <c r="AE85" s="133">
        <f t="shared" ref="AE85:AF85" si="222">SUM(AE80:AE84)</f>
        <v>249313779.62</v>
      </c>
      <c r="AF85" s="133">
        <f t="shared" si="222"/>
        <v>242123367.61000001</v>
      </c>
      <c r="AG85" s="133">
        <f t="shared" ref="AG85:AH85" si="223">SUM(AG80:AG84)</f>
        <v>250273024.96999997</v>
      </c>
      <c r="AH85" s="285">
        <f t="shared" si="223"/>
        <v>201013037.02000001</v>
      </c>
      <c r="AI85" s="285">
        <f t="shared" ref="AI85:AJ85" si="224">SUM(AI80:AI84)</f>
        <v>197672746.53</v>
      </c>
      <c r="AJ85" s="262">
        <f t="shared" si="224"/>
        <v>242338829.65999997</v>
      </c>
      <c r="AK85" s="328">
        <f t="shared" ref="AK85:AL85" si="225">SUM(AK80:AK84)</f>
        <v>257251844.58999997</v>
      </c>
      <c r="AL85" s="328">
        <f t="shared" si="225"/>
        <v>263121563.28999996</v>
      </c>
      <c r="AM85" s="302">
        <f t="shared" ref="AM85:AN85" si="226">SUM(AM80:AM84)</f>
        <v>260068561.42000002</v>
      </c>
      <c r="AN85" s="302">
        <f t="shared" si="226"/>
        <v>285883786.60000002</v>
      </c>
      <c r="AO85" s="302">
        <f t="shared" ref="AO85" si="227">SUM(AO80:AO84)</f>
        <v>180047973.33000001</v>
      </c>
      <c r="AP85" s="302">
        <f t="shared" ref="AP85:AQ85" si="228">SUM(AP80:AP84)</f>
        <v>213757916.45999998</v>
      </c>
      <c r="AQ85" s="302">
        <f t="shared" si="228"/>
        <v>236044420.66</v>
      </c>
      <c r="AR85" s="302">
        <f t="shared" ref="AR85" si="229">SUM(AR80:AR84)</f>
        <v>305062104.39999998</v>
      </c>
      <c r="AS85" s="302"/>
      <c r="AT85" s="302"/>
      <c r="AU85" s="302"/>
      <c r="AV85" s="320"/>
      <c r="AW85" s="134">
        <f t="shared" si="140"/>
        <v>7878224.799999984</v>
      </c>
      <c r="AX85" s="136">
        <f t="shared" ref="AX85:AZ85" si="230">SUM(AX80:AX84)</f>
        <v>24414400.440000016</v>
      </c>
      <c r="AY85" s="136">
        <f t="shared" si="230"/>
        <v>20454867.850000013</v>
      </c>
      <c r="AZ85" s="136">
        <f t="shared" si="230"/>
        <v>28212262.769999988</v>
      </c>
      <c r="BA85" s="136">
        <f t="shared" ref="BA85" si="231">SUM(BA80:BA84)</f>
        <v>43244556.270000018</v>
      </c>
      <c r="BB85" s="136">
        <f t="shared" ref="BB85:BJ85" si="232">SUM(BB80:BB84)</f>
        <v>61064121.330000006</v>
      </c>
      <c r="BC85" s="136">
        <f t="shared" si="232"/>
        <v>35314801.130000018</v>
      </c>
      <c r="BD85" s="136">
        <f t="shared" si="232"/>
        <v>21922663.720000014</v>
      </c>
      <c r="BE85" s="136">
        <f t="shared" si="232"/>
        <v>87676405.920000002</v>
      </c>
      <c r="BF85" s="136">
        <f t="shared" si="232"/>
        <v>5097032.3899999978</v>
      </c>
      <c r="BG85" s="136">
        <f t="shared" si="232"/>
        <v>-13485126.32999998</v>
      </c>
      <c r="BH85" s="136">
        <f t="shared" si="232"/>
        <v>18167449.079999983</v>
      </c>
      <c r="BI85" s="136">
        <f t="shared" si="232"/>
        <v>34564031.090000033</v>
      </c>
      <c r="BJ85" s="136">
        <f t="shared" si="232"/>
        <v>15301438.560000002</v>
      </c>
      <c r="BK85" s="136">
        <f t="shared" ref="BK85:BL85" si="233">SUM(BK80:BK84)</f>
        <v>3828755.4100000011</v>
      </c>
      <c r="BL85" s="253">
        <f t="shared" si="233"/>
        <v>30301499.240000024</v>
      </c>
      <c r="BM85" s="253">
        <f t="shared" ref="BM85:BN85" si="234">SUM(BM80:BM84)</f>
        <v>1117639.6899999939</v>
      </c>
      <c r="BN85" s="253">
        <f t="shared" si="234"/>
        <v>-33460923.260000005</v>
      </c>
      <c r="BO85" s="253">
        <f t="shared" ref="BO85:BP85" si="235">SUM(BO80:BO84)</f>
        <v>24732078.449999996</v>
      </c>
      <c r="BP85" s="278">
        <f t="shared" si="235"/>
        <v>1189184.6200000048</v>
      </c>
      <c r="BQ85" s="278">
        <f t="shared" ref="BQ85:BS85" si="236">SUM(BQ80:BQ84)</f>
        <v>-47486305.030000001</v>
      </c>
      <c r="BR85" s="278">
        <f t="shared" si="236"/>
        <v>29292115.949999996</v>
      </c>
      <c r="BS85" s="278">
        <f t="shared" si="236"/>
        <v>21782654.449999988</v>
      </c>
      <c r="BT85" s="278">
        <f t="shared" ref="BT85:BU85" si="237">SUM(BT80:BT84)</f>
        <v>36933078.539999999</v>
      </c>
      <c r="BU85" s="278">
        <f t="shared" si="237"/>
        <v>14995269.149999965</v>
      </c>
      <c r="BV85" s="278">
        <f t="shared" ref="BV85" si="238">SUM(BV80:BV84)</f>
        <v>70165460.800000012</v>
      </c>
      <c r="BW85" s="278">
        <f t="shared" ref="BW85" si="239">SUM(BW80:BW84)</f>
        <v>-10114915.68</v>
      </c>
      <c r="BX85" s="278">
        <f t="shared" ref="BX85" si="240">SUM(BX80:BX84)</f>
        <v>-5079217.2400000161</v>
      </c>
      <c r="BY85" s="278">
        <f t="shared" ref="BY85:BZ85" si="241">SUM(BY80:BY84)</f>
        <v>-13269358.960000005</v>
      </c>
      <c r="BZ85" s="278">
        <f t="shared" si="241"/>
        <v>62938736.790000007</v>
      </c>
      <c r="CA85" s="355"/>
      <c r="CB85" s="134">
        <f t="shared" si="140"/>
        <v>0</v>
      </c>
    </row>
    <row r="86" spans="1:80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183"/>
      <c r="O86" s="48"/>
      <c r="P86" s="183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61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354"/>
      <c r="CB86" s="50"/>
    </row>
    <row r="87" spans="1:80" s="38" customFormat="1" x14ac:dyDescent="0.3">
      <c r="A87" s="147"/>
      <c r="B87" s="39" t="s">
        <v>37</v>
      </c>
      <c r="C87" s="97">
        <v>34960633.659999996</v>
      </c>
      <c r="D87" s="98">
        <v>27856527.370000001</v>
      </c>
      <c r="E87" s="98">
        <v>26382172.050000001</v>
      </c>
      <c r="F87" s="98">
        <v>25714573.359999999</v>
      </c>
      <c r="G87" s="98">
        <v>39873212.829999998</v>
      </c>
      <c r="H87" s="98">
        <v>42435861.300000004</v>
      </c>
      <c r="I87" s="98">
        <v>32351311.100000001</v>
      </c>
      <c r="J87" s="98">
        <v>26521988.09</v>
      </c>
      <c r="K87" s="98">
        <v>24049320.990000002</v>
      </c>
      <c r="L87" s="99">
        <v>33805853.899999999</v>
      </c>
      <c r="M87" s="98">
        <v>41356133.489999995</v>
      </c>
      <c r="N87" s="181">
        <v>32425251.850000001</v>
      </c>
      <c r="O87" s="166">
        <v>34643978.670000002</v>
      </c>
      <c r="P87" s="181">
        <v>33406933.469999999</v>
      </c>
      <c r="Q87" s="166">
        <v>29340155.759999998</v>
      </c>
      <c r="R87" s="181">
        <v>33310336.719999999</v>
      </c>
      <c r="S87" s="166">
        <v>46907761.019999996</v>
      </c>
      <c r="T87" s="235">
        <v>50795808.809999995</v>
      </c>
      <c r="U87" s="234">
        <v>36683729.950000003</v>
      </c>
      <c r="V87" s="234">
        <v>27999139.66</v>
      </c>
      <c r="W87" s="234">
        <v>26495112.609999999</v>
      </c>
      <c r="X87" s="99">
        <v>38908493.890000001</v>
      </c>
      <c r="Y87" s="234">
        <v>44100801</v>
      </c>
      <c r="Z87" s="234">
        <v>39231319.280000001</v>
      </c>
      <c r="AA87" s="234">
        <v>39362787.199999996</v>
      </c>
      <c r="AB87" s="234">
        <v>31320991.52</v>
      </c>
      <c r="AC87" s="234">
        <v>26736504.91</v>
      </c>
      <c r="AD87" s="234">
        <v>37064690.350000001</v>
      </c>
      <c r="AE87" s="234">
        <v>42731284</v>
      </c>
      <c r="AF87" s="234">
        <v>43474607.660000004</v>
      </c>
      <c r="AG87" s="234">
        <v>44108308.920000002</v>
      </c>
      <c r="AH87" s="234">
        <v>27463286.75</v>
      </c>
      <c r="AI87" s="234">
        <v>28945825.120000001</v>
      </c>
      <c r="AJ87" s="196">
        <v>39634170.150000006</v>
      </c>
      <c r="AK87" s="209">
        <v>44948260.020000003</v>
      </c>
      <c r="AL87" s="209">
        <v>43932665.189999998</v>
      </c>
      <c r="AM87" s="209">
        <v>41989387.840000004</v>
      </c>
      <c r="AN87" s="209">
        <v>2035611.63</v>
      </c>
      <c r="AO87" s="209">
        <v>29505940.539999999</v>
      </c>
      <c r="AP87" s="209">
        <v>36918578.770000003</v>
      </c>
      <c r="AQ87" s="159">
        <v>42761657.390000001</v>
      </c>
      <c r="AR87" s="209">
        <v>58547689.700000003</v>
      </c>
      <c r="AS87" s="209"/>
      <c r="AT87" s="209"/>
      <c r="AU87" s="209"/>
      <c r="AV87" s="99"/>
      <c r="AW87" s="35">
        <f t="shared" ref="AW87:BF91" si="242">O87-C87</f>
        <v>-316654.98999999464</v>
      </c>
      <c r="AX87" s="100">
        <f t="shared" si="242"/>
        <v>5550406.0999999978</v>
      </c>
      <c r="AY87" s="100">
        <f t="shared" si="242"/>
        <v>2957983.7099999972</v>
      </c>
      <c r="AZ87" s="100">
        <f t="shared" si="242"/>
        <v>7595763.3599999994</v>
      </c>
      <c r="BA87" s="100">
        <f t="shared" si="242"/>
        <v>7034548.1899999976</v>
      </c>
      <c r="BB87" s="100">
        <f t="shared" si="242"/>
        <v>8359947.5099999905</v>
      </c>
      <c r="BC87" s="100">
        <f t="shared" si="242"/>
        <v>4332418.8500000015</v>
      </c>
      <c r="BD87" s="100">
        <f t="shared" si="242"/>
        <v>1477151.5700000003</v>
      </c>
      <c r="BE87" s="100">
        <f t="shared" si="242"/>
        <v>2445791.6199999973</v>
      </c>
      <c r="BF87" s="100">
        <f t="shared" si="242"/>
        <v>5102639.9900000021</v>
      </c>
      <c r="BG87" s="100">
        <f t="shared" ref="BG87:BP91" si="243">Y87-M87</f>
        <v>2744667.5100000054</v>
      </c>
      <c r="BH87" s="100">
        <f t="shared" si="243"/>
        <v>6806067.4299999997</v>
      </c>
      <c r="BI87" s="100">
        <f t="shared" si="243"/>
        <v>4718808.5299999937</v>
      </c>
      <c r="BJ87" s="100">
        <f t="shared" si="243"/>
        <v>-2085941.9499999993</v>
      </c>
      <c r="BK87" s="100">
        <f t="shared" si="243"/>
        <v>-2603650.8499999978</v>
      </c>
      <c r="BL87" s="252">
        <f t="shared" si="243"/>
        <v>3754353.6300000027</v>
      </c>
      <c r="BM87" s="252">
        <f t="shared" si="243"/>
        <v>-4176477.0199999958</v>
      </c>
      <c r="BN87" s="252">
        <f t="shared" si="243"/>
        <v>-7321201.1499999911</v>
      </c>
      <c r="BO87" s="252">
        <f t="shared" si="243"/>
        <v>7424578.9699999988</v>
      </c>
      <c r="BP87" s="265">
        <f t="shared" si="243"/>
        <v>-535852.91000000015</v>
      </c>
      <c r="BQ87" s="265">
        <f t="shared" ref="BQ87:BZ91" si="244">AI87-W87</f>
        <v>2450712.5100000016</v>
      </c>
      <c r="BR87" s="265">
        <f t="shared" si="244"/>
        <v>725676.26000000536</v>
      </c>
      <c r="BS87" s="265">
        <f t="shared" si="244"/>
        <v>847459.02000000328</v>
      </c>
      <c r="BT87" s="265">
        <f t="shared" si="244"/>
        <v>4701345.9099999964</v>
      </c>
      <c r="BU87" s="265">
        <f t="shared" si="244"/>
        <v>2626600.640000008</v>
      </c>
      <c r="BV87" s="265">
        <f t="shared" si="244"/>
        <v>-29285379.890000001</v>
      </c>
      <c r="BW87" s="265">
        <f t="shared" si="244"/>
        <v>2769435.629999999</v>
      </c>
      <c r="BX87" s="265">
        <f t="shared" si="244"/>
        <v>-146111.57999999821</v>
      </c>
      <c r="BY87" s="265">
        <f t="shared" si="244"/>
        <v>30373.390000000596</v>
      </c>
      <c r="BZ87" s="265">
        <f t="shared" si="244"/>
        <v>15073082.039999999</v>
      </c>
      <c r="CA87" s="354"/>
      <c r="CB87" s="159" t="s">
        <v>212</v>
      </c>
    </row>
    <row r="88" spans="1:80" s="38" customFormat="1" x14ac:dyDescent="0.3">
      <c r="A88" s="147"/>
      <c r="B88" s="39" t="s">
        <v>38</v>
      </c>
      <c r="C88" s="97">
        <v>6057543.54</v>
      </c>
      <c r="D88" s="98">
        <v>4792526.22</v>
      </c>
      <c r="E88" s="98">
        <v>4165623.66</v>
      </c>
      <c r="F88" s="98">
        <v>3789693.62</v>
      </c>
      <c r="G88" s="98">
        <v>5504409.6500000004</v>
      </c>
      <c r="H88" s="98">
        <v>5903938.1799999997</v>
      </c>
      <c r="I88" s="98">
        <v>4539221.32</v>
      </c>
      <c r="J88" s="98">
        <v>3897212.5100000002</v>
      </c>
      <c r="K88" s="98">
        <v>3707103.7</v>
      </c>
      <c r="L88" s="99">
        <v>4922328.99</v>
      </c>
      <c r="M88" s="98">
        <v>5950696.2199999997</v>
      </c>
      <c r="N88" s="181">
        <v>4809956.79</v>
      </c>
      <c r="O88" s="166">
        <v>5138543.0200000005</v>
      </c>
      <c r="P88" s="181">
        <v>4993898.54</v>
      </c>
      <c r="Q88" s="166">
        <v>4376580.88</v>
      </c>
      <c r="R88" s="181">
        <v>4556560.8199999994</v>
      </c>
      <c r="S88" s="166">
        <v>6343540.54</v>
      </c>
      <c r="T88" s="235">
        <v>6976082.4300000006</v>
      </c>
      <c r="U88" s="234">
        <v>5276219.3199999994</v>
      </c>
      <c r="V88" s="234">
        <v>3970842.19</v>
      </c>
      <c r="W88" s="234">
        <v>3866417.54</v>
      </c>
      <c r="X88" s="99">
        <v>5590386.0499999998</v>
      </c>
      <c r="Y88" s="234">
        <v>6345249.25</v>
      </c>
      <c r="Z88" s="234">
        <v>5939656.6399999997</v>
      </c>
      <c r="AA88" s="234">
        <v>6274648.3299999991</v>
      </c>
      <c r="AB88" s="234">
        <v>5063259.9600000009</v>
      </c>
      <c r="AC88" s="234">
        <v>4097665.6199999996</v>
      </c>
      <c r="AD88" s="234">
        <v>5351503.3</v>
      </c>
      <c r="AE88" s="234">
        <v>6308264.25</v>
      </c>
      <c r="AF88" s="234">
        <v>6251136.0300000003</v>
      </c>
      <c r="AG88" s="234">
        <v>6300622.5599999996</v>
      </c>
      <c r="AH88" s="234">
        <v>3989253.9899999998</v>
      </c>
      <c r="AI88" s="234">
        <v>3949136.62</v>
      </c>
      <c r="AJ88" s="196">
        <v>5318067.93</v>
      </c>
      <c r="AK88" s="209">
        <v>6578065.8499999996</v>
      </c>
      <c r="AL88" s="209">
        <v>6427550.3399999999</v>
      </c>
      <c r="AM88" s="209">
        <v>6474845.79</v>
      </c>
      <c r="AN88" s="209">
        <v>334002.57</v>
      </c>
      <c r="AO88" s="209">
        <v>4751060.33</v>
      </c>
      <c r="AP88" s="209">
        <v>5587775.3899999997</v>
      </c>
      <c r="AQ88" s="159">
        <v>6495639.1399999997</v>
      </c>
      <c r="AR88" s="209">
        <v>8623207.9299999997</v>
      </c>
      <c r="AS88" s="209"/>
      <c r="AT88" s="209"/>
      <c r="AU88" s="209"/>
      <c r="AV88" s="99"/>
      <c r="AW88" s="35">
        <f t="shared" si="242"/>
        <v>-919000.51999999955</v>
      </c>
      <c r="AX88" s="100">
        <f t="shared" si="242"/>
        <v>201372.3200000003</v>
      </c>
      <c r="AY88" s="100">
        <f t="shared" si="242"/>
        <v>210957.21999999974</v>
      </c>
      <c r="AZ88" s="100">
        <f t="shared" si="242"/>
        <v>766867.19999999925</v>
      </c>
      <c r="BA88" s="100">
        <f t="shared" si="242"/>
        <v>839130.88999999966</v>
      </c>
      <c r="BB88" s="100">
        <f t="shared" si="242"/>
        <v>1072144.2500000009</v>
      </c>
      <c r="BC88" s="100">
        <f t="shared" si="242"/>
        <v>736997.99999999907</v>
      </c>
      <c r="BD88" s="100">
        <f t="shared" si="242"/>
        <v>73629.679999999702</v>
      </c>
      <c r="BE88" s="100">
        <f t="shared" si="242"/>
        <v>159313.83999999985</v>
      </c>
      <c r="BF88" s="100">
        <f t="shared" si="242"/>
        <v>668057.05999999959</v>
      </c>
      <c r="BG88" s="100">
        <f t="shared" si="243"/>
        <v>394553.03000000026</v>
      </c>
      <c r="BH88" s="100">
        <f t="shared" si="243"/>
        <v>1129699.8499999996</v>
      </c>
      <c r="BI88" s="100">
        <f t="shared" si="243"/>
        <v>1136105.3099999987</v>
      </c>
      <c r="BJ88" s="100">
        <f t="shared" si="243"/>
        <v>69361.420000000857</v>
      </c>
      <c r="BK88" s="100">
        <f t="shared" si="243"/>
        <v>-278915.26000000024</v>
      </c>
      <c r="BL88" s="252">
        <f t="shared" si="243"/>
        <v>794942.48000000045</v>
      </c>
      <c r="BM88" s="252">
        <f t="shared" si="243"/>
        <v>-35276.290000000037</v>
      </c>
      <c r="BN88" s="252">
        <f t="shared" si="243"/>
        <v>-724946.40000000037</v>
      </c>
      <c r="BO88" s="252">
        <f t="shared" si="243"/>
        <v>1024403.2400000002</v>
      </c>
      <c r="BP88" s="265">
        <f t="shared" si="243"/>
        <v>18411.799999999814</v>
      </c>
      <c r="BQ88" s="265">
        <f t="shared" si="244"/>
        <v>82719.080000000075</v>
      </c>
      <c r="BR88" s="265">
        <f t="shared" si="244"/>
        <v>-272318.12000000011</v>
      </c>
      <c r="BS88" s="265">
        <f t="shared" si="244"/>
        <v>232816.59999999963</v>
      </c>
      <c r="BT88" s="265">
        <f t="shared" si="244"/>
        <v>487893.70000000019</v>
      </c>
      <c r="BU88" s="265">
        <f t="shared" si="244"/>
        <v>200197.46000000089</v>
      </c>
      <c r="BV88" s="265">
        <f t="shared" si="244"/>
        <v>-4729257.3900000006</v>
      </c>
      <c r="BW88" s="265">
        <f t="shared" si="244"/>
        <v>653394.71000000043</v>
      </c>
      <c r="BX88" s="265">
        <f t="shared" si="244"/>
        <v>236272.08999999985</v>
      </c>
      <c r="BY88" s="265">
        <f t="shared" si="244"/>
        <v>187374.88999999966</v>
      </c>
      <c r="BZ88" s="265">
        <f t="shared" si="244"/>
        <v>2372071.8999999994</v>
      </c>
      <c r="CA88" s="354"/>
      <c r="CB88" s="159" t="s">
        <v>212</v>
      </c>
    </row>
    <row r="89" spans="1:80" s="38" customFormat="1" x14ac:dyDescent="0.3">
      <c r="A89" s="147"/>
      <c r="B89" s="39" t="s">
        <v>39</v>
      </c>
      <c r="C89" s="97">
        <v>10492259.229999999</v>
      </c>
      <c r="D89" s="98">
        <v>8833238.3399999999</v>
      </c>
      <c r="E89" s="98">
        <v>8669750.9399999995</v>
      </c>
      <c r="F89" s="98">
        <v>8705150.1400000006</v>
      </c>
      <c r="G89" s="98">
        <v>10948806.93</v>
      </c>
      <c r="H89" s="98">
        <v>11593393.25</v>
      </c>
      <c r="I89" s="98">
        <v>10100849.990000002</v>
      </c>
      <c r="J89" s="98">
        <v>8876743.5299999993</v>
      </c>
      <c r="K89" s="98">
        <v>7592222.0399999982</v>
      </c>
      <c r="L89" s="99">
        <v>9824241.8200000003</v>
      </c>
      <c r="M89" s="98">
        <v>11589841.41</v>
      </c>
      <c r="N89" s="181">
        <v>9699083.3200000003</v>
      </c>
      <c r="O89" s="166">
        <v>10428854.42</v>
      </c>
      <c r="P89" s="181">
        <v>8748658.4399999995</v>
      </c>
      <c r="Q89" s="166">
        <v>7602543.3900000006</v>
      </c>
      <c r="R89" s="181">
        <v>8292310.1699999999</v>
      </c>
      <c r="S89" s="166">
        <v>10957971.68</v>
      </c>
      <c r="T89" s="235">
        <v>11192819.970000001</v>
      </c>
      <c r="U89" s="234">
        <v>9970231.6500000004</v>
      </c>
      <c r="V89" s="234">
        <v>8278014.4199999999</v>
      </c>
      <c r="W89" s="234">
        <v>8447383.5899999999</v>
      </c>
      <c r="X89" s="99">
        <v>9260728.9199999999</v>
      </c>
      <c r="Y89" s="234">
        <v>10802638.33</v>
      </c>
      <c r="Z89" s="234">
        <v>10151365.390000001</v>
      </c>
      <c r="AA89" s="234">
        <v>11045844.039999999</v>
      </c>
      <c r="AB89" s="234">
        <v>9461522.2699999996</v>
      </c>
      <c r="AC89" s="234">
        <v>8318242.8599999994</v>
      </c>
      <c r="AD89" s="234">
        <v>10214733.189999999</v>
      </c>
      <c r="AE89" s="234">
        <v>10937908.57</v>
      </c>
      <c r="AF89" s="234">
        <v>11252365.609999999</v>
      </c>
      <c r="AG89" s="234">
        <v>11517964.709999999</v>
      </c>
      <c r="AH89" s="234">
        <v>8556185.0800000001</v>
      </c>
      <c r="AI89" s="234">
        <v>8493355.2999999989</v>
      </c>
      <c r="AJ89" s="196">
        <v>10411973.949999999</v>
      </c>
      <c r="AK89" s="209">
        <v>11182609.039999999</v>
      </c>
      <c r="AL89" s="209">
        <v>11256684.460000001</v>
      </c>
      <c r="AM89" s="209">
        <v>11830106.17</v>
      </c>
      <c r="AN89" s="209">
        <v>693115.25999999989</v>
      </c>
      <c r="AO89" s="209">
        <v>9092549.3300000001</v>
      </c>
      <c r="AP89" s="209">
        <v>10328872.83</v>
      </c>
      <c r="AQ89" s="159">
        <v>10630875.469999999</v>
      </c>
      <c r="AR89" s="209">
        <v>13558825.379999999</v>
      </c>
      <c r="AS89" s="209"/>
      <c r="AT89" s="209"/>
      <c r="AU89" s="209"/>
      <c r="AV89" s="99"/>
      <c r="AW89" s="35">
        <f t="shared" si="242"/>
        <v>-63404.809999998659</v>
      </c>
      <c r="AX89" s="100">
        <f t="shared" si="242"/>
        <v>-84579.900000000373</v>
      </c>
      <c r="AY89" s="100">
        <f t="shared" si="242"/>
        <v>-1067207.5499999989</v>
      </c>
      <c r="AZ89" s="100">
        <f t="shared" si="242"/>
        <v>-412839.97000000067</v>
      </c>
      <c r="BA89" s="100">
        <f t="shared" si="242"/>
        <v>9164.75</v>
      </c>
      <c r="BB89" s="100">
        <f t="shared" si="242"/>
        <v>-400573.27999999933</v>
      </c>
      <c r="BC89" s="100">
        <f t="shared" si="242"/>
        <v>-130618.34000000171</v>
      </c>
      <c r="BD89" s="100">
        <f t="shared" si="242"/>
        <v>-598729.1099999994</v>
      </c>
      <c r="BE89" s="100">
        <f t="shared" si="242"/>
        <v>855161.55000000168</v>
      </c>
      <c r="BF89" s="100">
        <f t="shared" si="242"/>
        <v>-563512.90000000037</v>
      </c>
      <c r="BG89" s="100">
        <f t="shared" si="243"/>
        <v>-787203.08000000007</v>
      </c>
      <c r="BH89" s="100">
        <f t="shared" si="243"/>
        <v>452282.0700000003</v>
      </c>
      <c r="BI89" s="100">
        <f t="shared" si="243"/>
        <v>616989.61999999918</v>
      </c>
      <c r="BJ89" s="100">
        <f t="shared" si="243"/>
        <v>712863.83000000007</v>
      </c>
      <c r="BK89" s="100">
        <f t="shared" si="243"/>
        <v>715699.46999999881</v>
      </c>
      <c r="BL89" s="252">
        <f t="shared" si="243"/>
        <v>1922423.0199999996</v>
      </c>
      <c r="BM89" s="252">
        <f t="shared" si="243"/>
        <v>-20063.109999999404</v>
      </c>
      <c r="BN89" s="252">
        <f t="shared" si="243"/>
        <v>59545.639999998733</v>
      </c>
      <c r="BO89" s="252">
        <f t="shared" si="243"/>
        <v>1547733.0599999987</v>
      </c>
      <c r="BP89" s="265">
        <f t="shared" si="243"/>
        <v>278170.66000000015</v>
      </c>
      <c r="BQ89" s="265">
        <f t="shared" si="244"/>
        <v>45971.709999999031</v>
      </c>
      <c r="BR89" s="265">
        <f t="shared" si="244"/>
        <v>1151245.0299999993</v>
      </c>
      <c r="BS89" s="265">
        <f t="shared" si="244"/>
        <v>379970.70999999903</v>
      </c>
      <c r="BT89" s="265">
        <f t="shared" si="244"/>
        <v>1105319.0700000003</v>
      </c>
      <c r="BU89" s="265">
        <f t="shared" si="244"/>
        <v>784262.13000000082</v>
      </c>
      <c r="BV89" s="265">
        <f t="shared" si="244"/>
        <v>-8768407.0099999998</v>
      </c>
      <c r="BW89" s="265">
        <f t="shared" si="244"/>
        <v>774306.47000000067</v>
      </c>
      <c r="BX89" s="265">
        <f t="shared" si="244"/>
        <v>114139.6400000006</v>
      </c>
      <c r="BY89" s="265">
        <f t="shared" si="244"/>
        <v>-307033.10000000149</v>
      </c>
      <c r="BZ89" s="265">
        <f t="shared" si="244"/>
        <v>2306459.7699999996</v>
      </c>
      <c r="CA89" s="354"/>
      <c r="CB89" s="159" t="s">
        <v>212</v>
      </c>
    </row>
    <row r="90" spans="1:80" s="38" customFormat="1" x14ac:dyDescent="0.3">
      <c r="A90" s="147"/>
      <c r="B90" s="39" t="s">
        <v>40</v>
      </c>
      <c r="C90" s="97">
        <v>12773618.530000001</v>
      </c>
      <c r="D90" s="98">
        <v>11643686.17</v>
      </c>
      <c r="E90" s="98">
        <v>12031809.890000001</v>
      </c>
      <c r="F90" s="98">
        <v>12261175.4</v>
      </c>
      <c r="G90" s="98">
        <v>14666916.9</v>
      </c>
      <c r="H90" s="98">
        <v>15731194.390000001</v>
      </c>
      <c r="I90" s="98">
        <v>13810815.040000001</v>
      </c>
      <c r="J90" s="98">
        <v>12795064.880000001</v>
      </c>
      <c r="K90" s="98">
        <v>10800556.280000001</v>
      </c>
      <c r="L90" s="99">
        <v>13247432.68</v>
      </c>
      <c r="M90" s="98">
        <v>15324999.740000002</v>
      </c>
      <c r="N90" s="181">
        <v>12630855.060000001</v>
      </c>
      <c r="O90" s="166">
        <v>13282705.699999999</v>
      </c>
      <c r="P90" s="181">
        <v>11707394.289999999</v>
      </c>
      <c r="Q90" s="166">
        <v>10643344.120000001</v>
      </c>
      <c r="R90" s="181">
        <v>11334026.42</v>
      </c>
      <c r="S90" s="166">
        <v>14455285.32</v>
      </c>
      <c r="T90" s="235">
        <v>15031157.039999999</v>
      </c>
      <c r="U90" s="234">
        <v>13609695.34</v>
      </c>
      <c r="V90" s="234">
        <v>11934218.24</v>
      </c>
      <c r="W90" s="234">
        <v>10589016.65</v>
      </c>
      <c r="X90" s="99">
        <v>12974231.109999999</v>
      </c>
      <c r="Y90" s="234">
        <v>13531005.649999999</v>
      </c>
      <c r="Z90" s="234">
        <v>13154065.120000001</v>
      </c>
      <c r="AA90" s="234">
        <v>13964277.23</v>
      </c>
      <c r="AB90" s="234">
        <v>12496522.809999999</v>
      </c>
      <c r="AC90" s="234">
        <v>11424584.549999999</v>
      </c>
      <c r="AD90" s="234">
        <v>13712488.560000001</v>
      </c>
      <c r="AE90" s="234">
        <v>14302230.18</v>
      </c>
      <c r="AF90" s="234">
        <v>14555619.029999999</v>
      </c>
      <c r="AG90" s="234">
        <v>15013166.4</v>
      </c>
      <c r="AH90" s="234">
        <v>12458518.09</v>
      </c>
      <c r="AI90" s="234">
        <v>10950671.859999999</v>
      </c>
      <c r="AJ90" s="196">
        <v>13078401.690000001</v>
      </c>
      <c r="AK90" s="209">
        <v>13624821.640000001</v>
      </c>
      <c r="AL90" s="209">
        <v>13491082.709999999</v>
      </c>
      <c r="AM90" s="209">
        <v>14124282.700000001</v>
      </c>
      <c r="AN90" s="209">
        <v>893308.51</v>
      </c>
      <c r="AO90" s="209">
        <v>11934111.32</v>
      </c>
      <c r="AP90" s="209">
        <v>13828022.91</v>
      </c>
      <c r="AQ90" s="159">
        <v>13091836.41</v>
      </c>
      <c r="AR90" s="209">
        <v>16841576.219999999</v>
      </c>
      <c r="AS90" s="209"/>
      <c r="AT90" s="209"/>
      <c r="AU90" s="209"/>
      <c r="AV90" s="99"/>
      <c r="AW90" s="35">
        <f t="shared" si="242"/>
        <v>509087.16999999806</v>
      </c>
      <c r="AX90" s="100">
        <f t="shared" si="242"/>
        <v>63708.11999999918</v>
      </c>
      <c r="AY90" s="100">
        <f t="shared" si="242"/>
        <v>-1388465.7699999996</v>
      </c>
      <c r="AZ90" s="100">
        <f t="shared" si="242"/>
        <v>-927148.98000000045</v>
      </c>
      <c r="BA90" s="100">
        <f t="shared" si="242"/>
        <v>-211631.58000000007</v>
      </c>
      <c r="BB90" s="100">
        <f t="shared" si="242"/>
        <v>-700037.35000000149</v>
      </c>
      <c r="BC90" s="100">
        <f t="shared" si="242"/>
        <v>-201119.70000000112</v>
      </c>
      <c r="BD90" s="100">
        <f t="shared" si="242"/>
        <v>-860846.6400000006</v>
      </c>
      <c r="BE90" s="100">
        <f t="shared" si="242"/>
        <v>-211539.63000000082</v>
      </c>
      <c r="BF90" s="100">
        <f t="shared" si="242"/>
        <v>-273201.5700000003</v>
      </c>
      <c r="BG90" s="100">
        <f t="shared" si="243"/>
        <v>-1793994.0900000036</v>
      </c>
      <c r="BH90" s="100">
        <f t="shared" si="243"/>
        <v>523210.06000000052</v>
      </c>
      <c r="BI90" s="100">
        <f t="shared" si="243"/>
        <v>681571.53000000119</v>
      </c>
      <c r="BJ90" s="100">
        <f t="shared" si="243"/>
        <v>789128.51999999955</v>
      </c>
      <c r="BK90" s="100">
        <f t="shared" si="243"/>
        <v>781240.42999999784</v>
      </c>
      <c r="BL90" s="252">
        <f t="shared" si="243"/>
        <v>2378462.1400000006</v>
      </c>
      <c r="BM90" s="252">
        <f t="shared" si="243"/>
        <v>-153055.1400000006</v>
      </c>
      <c r="BN90" s="252">
        <f t="shared" si="243"/>
        <v>-475538.00999999978</v>
      </c>
      <c r="BO90" s="252">
        <f t="shared" si="243"/>
        <v>1403471.0600000005</v>
      </c>
      <c r="BP90" s="265">
        <f t="shared" si="243"/>
        <v>524299.84999999963</v>
      </c>
      <c r="BQ90" s="265">
        <f t="shared" si="244"/>
        <v>361655.20999999903</v>
      </c>
      <c r="BR90" s="265">
        <f t="shared" si="244"/>
        <v>104170.58000000194</v>
      </c>
      <c r="BS90" s="265">
        <f t="shared" si="244"/>
        <v>93815.990000002086</v>
      </c>
      <c r="BT90" s="265">
        <f t="shared" si="244"/>
        <v>337017.58999999799</v>
      </c>
      <c r="BU90" s="265">
        <f t="shared" si="244"/>
        <v>160005.47000000067</v>
      </c>
      <c r="BV90" s="265">
        <f t="shared" si="244"/>
        <v>-11603214.299999999</v>
      </c>
      <c r="BW90" s="265">
        <f t="shared" si="244"/>
        <v>509526.77000000142</v>
      </c>
      <c r="BX90" s="265">
        <f t="shared" si="244"/>
        <v>115534.34999999963</v>
      </c>
      <c r="BY90" s="265">
        <f t="shared" si="244"/>
        <v>-1210393.7699999996</v>
      </c>
      <c r="BZ90" s="265">
        <f t="shared" si="244"/>
        <v>2285957.1899999995</v>
      </c>
      <c r="CA90" s="354"/>
      <c r="CB90" s="159" t="s">
        <v>212</v>
      </c>
    </row>
    <row r="91" spans="1:80" s="38" customFormat="1" x14ac:dyDescent="0.3">
      <c r="A91" s="147"/>
      <c r="B91" s="39" t="s">
        <v>41</v>
      </c>
      <c r="C91" s="97">
        <v>20857286.010000002</v>
      </c>
      <c r="D91" s="98">
        <v>20110145.210000001</v>
      </c>
      <c r="E91" s="98">
        <v>20299340.330000002</v>
      </c>
      <c r="F91" s="98">
        <v>22179095.460000001</v>
      </c>
      <c r="G91" s="98">
        <v>23282353.239999998</v>
      </c>
      <c r="H91" s="98">
        <v>25953974.649999999</v>
      </c>
      <c r="I91" s="98">
        <v>23302965.800000001</v>
      </c>
      <c r="J91" s="98">
        <v>24036473.279999997</v>
      </c>
      <c r="K91" s="98">
        <v>17708933.419999998</v>
      </c>
      <c r="L91" s="99">
        <v>24471420.150000002</v>
      </c>
      <c r="M91" s="98">
        <v>25821195.93</v>
      </c>
      <c r="N91" s="181">
        <v>21394272.43</v>
      </c>
      <c r="O91" s="166">
        <v>21338709.02</v>
      </c>
      <c r="P91" s="181">
        <v>20745934.140000001</v>
      </c>
      <c r="Q91" s="166">
        <v>18693492.979999997</v>
      </c>
      <c r="R91" s="181">
        <v>21107861.690000001</v>
      </c>
      <c r="S91" s="166">
        <v>24576535.469999999</v>
      </c>
      <c r="T91" s="235">
        <v>23427879.23</v>
      </c>
      <c r="U91" s="234">
        <v>22445615.539999999</v>
      </c>
      <c r="V91" s="234">
        <v>21971611.09</v>
      </c>
      <c r="W91" s="234">
        <v>18969456.370000001</v>
      </c>
      <c r="X91" s="99">
        <v>23383173.82</v>
      </c>
      <c r="Y91" s="234">
        <v>22159195.630000003</v>
      </c>
      <c r="Z91" s="234">
        <v>20869782.82</v>
      </c>
      <c r="AA91" s="234">
        <v>24194313.579999998</v>
      </c>
      <c r="AB91" s="234">
        <v>21221635.039999999</v>
      </c>
      <c r="AC91" s="234">
        <v>20164642.259999998</v>
      </c>
      <c r="AD91" s="234">
        <v>23446176.09</v>
      </c>
      <c r="AE91" s="234">
        <v>23618298.379999999</v>
      </c>
      <c r="AF91" s="234">
        <v>23720728.399999999</v>
      </c>
      <c r="AG91" s="234">
        <v>25689859.439999998</v>
      </c>
      <c r="AH91" s="234">
        <v>21028694.07</v>
      </c>
      <c r="AI91" s="234">
        <v>20331728.57</v>
      </c>
      <c r="AJ91" s="196">
        <v>22331603.619999997</v>
      </c>
      <c r="AK91" s="209">
        <v>23372028.859999999</v>
      </c>
      <c r="AL91" s="209">
        <v>22495713.010000002</v>
      </c>
      <c r="AM91" s="209">
        <v>23362677.080000002</v>
      </c>
      <c r="AN91" s="209">
        <v>1168225.43</v>
      </c>
      <c r="AO91" s="209">
        <v>21617941.149999999</v>
      </c>
      <c r="AP91" s="209">
        <v>25297258.640000001</v>
      </c>
      <c r="AQ91" s="159">
        <v>24076630.93</v>
      </c>
      <c r="AR91" s="209">
        <v>26630539.370000001</v>
      </c>
      <c r="AS91" s="209"/>
      <c r="AT91" s="209"/>
      <c r="AU91" s="209"/>
      <c r="AV91" s="99"/>
      <c r="AW91" s="35">
        <f t="shared" si="242"/>
        <v>481423.00999999791</v>
      </c>
      <c r="AX91" s="100">
        <f t="shared" si="242"/>
        <v>635788.9299999997</v>
      </c>
      <c r="AY91" s="100">
        <f t="shared" si="242"/>
        <v>-1605847.3500000052</v>
      </c>
      <c r="AZ91" s="100">
        <f t="shared" si="242"/>
        <v>-1071233.7699999996</v>
      </c>
      <c r="BA91" s="100">
        <f t="shared" si="242"/>
        <v>1294182.2300000004</v>
      </c>
      <c r="BB91" s="100">
        <f t="shared" si="242"/>
        <v>-2526095.4199999981</v>
      </c>
      <c r="BC91" s="100">
        <f t="shared" si="242"/>
        <v>-857350.26000000164</v>
      </c>
      <c r="BD91" s="100">
        <f t="shared" si="242"/>
        <v>-2064862.1899999976</v>
      </c>
      <c r="BE91" s="100">
        <f t="shared" si="242"/>
        <v>1260522.950000003</v>
      </c>
      <c r="BF91" s="100">
        <f t="shared" si="242"/>
        <v>-1088246.3300000019</v>
      </c>
      <c r="BG91" s="100">
        <f t="shared" si="243"/>
        <v>-3662000.299999997</v>
      </c>
      <c r="BH91" s="100">
        <f t="shared" si="243"/>
        <v>-524489.6099999994</v>
      </c>
      <c r="BI91" s="100">
        <f t="shared" si="243"/>
        <v>2855604.5599999987</v>
      </c>
      <c r="BJ91" s="100">
        <f t="shared" si="243"/>
        <v>475700.89999999851</v>
      </c>
      <c r="BK91" s="100">
        <f t="shared" si="243"/>
        <v>1471149.2800000012</v>
      </c>
      <c r="BL91" s="252">
        <f t="shared" si="243"/>
        <v>2338314.3999999985</v>
      </c>
      <c r="BM91" s="252">
        <f t="shared" si="243"/>
        <v>-958237.08999999985</v>
      </c>
      <c r="BN91" s="252">
        <f t="shared" si="243"/>
        <v>292849.16999999806</v>
      </c>
      <c r="BO91" s="252">
        <f t="shared" si="243"/>
        <v>3244243.8999999985</v>
      </c>
      <c r="BP91" s="265">
        <f t="shared" si="243"/>
        <v>-942917.01999999955</v>
      </c>
      <c r="BQ91" s="265">
        <f t="shared" si="244"/>
        <v>1362272.1999999993</v>
      </c>
      <c r="BR91" s="265">
        <f t="shared" si="244"/>
        <v>-1051570.200000003</v>
      </c>
      <c r="BS91" s="265">
        <f t="shared" si="244"/>
        <v>1212833.2299999967</v>
      </c>
      <c r="BT91" s="265">
        <f t="shared" si="244"/>
        <v>1625930.1900000013</v>
      </c>
      <c r="BU91" s="265">
        <f t="shared" si="244"/>
        <v>-831636.49999999627</v>
      </c>
      <c r="BV91" s="265">
        <f t="shared" si="244"/>
        <v>-20053409.609999999</v>
      </c>
      <c r="BW91" s="265">
        <f t="shared" si="244"/>
        <v>1453298.8900000006</v>
      </c>
      <c r="BX91" s="265">
        <f t="shared" si="244"/>
        <v>1851082.5500000007</v>
      </c>
      <c r="BY91" s="265">
        <f t="shared" si="244"/>
        <v>458332.55000000075</v>
      </c>
      <c r="BZ91" s="265">
        <f t="shared" si="244"/>
        <v>2909810.9700000025</v>
      </c>
      <c r="CA91" s="354"/>
      <c r="CB91" s="159" t="s">
        <v>212</v>
      </c>
    </row>
    <row r="92" spans="1:80" s="131" customFormat="1" x14ac:dyDescent="0.3">
      <c r="A92" s="148"/>
      <c r="B92" s="39" t="s">
        <v>42</v>
      </c>
      <c r="C92" s="132">
        <f>SUM(C87:C91)</f>
        <v>85141340.969999999</v>
      </c>
      <c r="D92" s="133">
        <f t="shared" ref="D92:CB106" si="245">SUM(D87:D91)</f>
        <v>73236123.310000002</v>
      </c>
      <c r="E92" s="133">
        <f t="shared" si="245"/>
        <v>71548696.870000005</v>
      </c>
      <c r="F92" s="133">
        <f t="shared" si="245"/>
        <v>72649687.980000004</v>
      </c>
      <c r="G92" s="133">
        <f t="shared" si="245"/>
        <v>94275699.549999997</v>
      </c>
      <c r="H92" s="133">
        <f t="shared" si="245"/>
        <v>101618361.77000001</v>
      </c>
      <c r="I92" s="133">
        <f t="shared" si="245"/>
        <v>84105163.25</v>
      </c>
      <c r="J92" s="133">
        <f t="shared" si="245"/>
        <v>76127482.290000007</v>
      </c>
      <c r="K92" s="133">
        <f t="shared" si="245"/>
        <v>63858136.429999992</v>
      </c>
      <c r="L92" s="135">
        <f t="shared" si="245"/>
        <v>86271277.540000007</v>
      </c>
      <c r="M92" s="133">
        <f t="shared" si="245"/>
        <v>100042866.78999999</v>
      </c>
      <c r="N92" s="182">
        <f t="shared" si="245"/>
        <v>80959419.450000003</v>
      </c>
      <c r="O92" s="182">
        <f t="shared" si="245"/>
        <v>84832790.829999998</v>
      </c>
      <c r="P92" s="182">
        <f t="shared" si="245"/>
        <v>79602818.879999995</v>
      </c>
      <c r="Q92" s="182">
        <f t="shared" si="245"/>
        <v>70656117.129999995</v>
      </c>
      <c r="R92" s="182">
        <f t="shared" si="245"/>
        <v>78601095.820000008</v>
      </c>
      <c r="S92" s="182">
        <f t="shared" si="245"/>
        <v>103241094.03</v>
      </c>
      <c r="T92" s="182">
        <f t="shared" si="245"/>
        <v>107423747.48</v>
      </c>
      <c r="U92" s="182">
        <f t="shared" si="245"/>
        <v>87985491.800000012</v>
      </c>
      <c r="V92" s="182">
        <f t="shared" si="245"/>
        <v>74153825.600000009</v>
      </c>
      <c r="W92" s="182">
        <f t="shared" si="245"/>
        <v>68367386.75999999</v>
      </c>
      <c r="X92" s="135">
        <f t="shared" si="245"/>
        <v>90117013.789999992</v>
      </c>
      <c r="Y92" s="182">
        <f t="shared" si="245"/>
        <v>96938889.859999985</v>
      </c>
      <c r="Z92" s="182">
        <f t="shared" si="245"/>
        <v>89346189.25</v>
      </c>
      <c r="AA92" s="182">
        <f t="shared" si="245"/>
        <v>94841870.379999995</v>
      </c>
      <c r="AB92" s="182">
        <f t="shared" si="245"/>
        <v>79563931.599999994</v>
      </c>
      <c r="AC92" s="182">
        <f t="shared" si="245"/>
        <v>70741640.199999988</v>
      </c>
      <c r="AD92" s="182">
        <f t="shared" si="245"/>
        <v>89789591.489999995</v>
      </c>
      <c r="AE92" s="182">
        <f t="shared" si="245"/>
        <v>97897985.379999995</v>
      </c>
      <c r="AF92" s="182">
        <f t="shared" si="245"/>
        <v>99254456.729999989</v>
      </c>
      <c r="AG92" s="182">
        <f t="shared" si="245"/>
        <v>102629922.03</v>
      </c>
      <c r="AH92" s="182">
        <f t="shared" si="245"/>
        <v>73495937.979999989</v>
      </c>
      <c r="AI92" s="182">
        <f t="shared" si="245"/>
        <v>72670717.469999999</v>
      </c>
      <c r="AJ92" s="325">
        <f t="shared" si="245"/>
        <v>90774217.340000004</v>
      </c>
      <c r="AK92" s="192">
        <f t="shared" si="245"/>
        <v>99705785.410000011</v>
      </c>
      <c r="AL92" s="192">
        <f t="shared" si="245"/>
        <v>97603695.710000008</v>
      </c>
      <c r="AM92" s="192">
        <f t="shared" si="245"/>
        <v>97781299.579999998</v>
      </c>
      <c r="AN92" s="192">
        <f t="shared" si="245"/>
        <v>5124263.3999999994</v>
      </c>
      <c r="AO92" s="192">
        <f t="shared" si="245"/>
        <v>76901602.669999987</v>
      </c>
      <c r="AP92" s="192">
        <f t="shared" si="245"/>
        <v>91960508.540000007</v>
      </c>
      <c r="AQ92" s="192">
        <f t="shared" si="245"/>
        <v>97056639.340000004</v>
      </c>
      <c r="AR92" s="192">
        <f t="shared" si="245"/>
        <v>124201838.59999999</v>
      </c>
      <c r="AS92" s="302"/>
      <c r="AT92" s="302"/>
      <c r="AU92" s="302"/>
      <c r="AV92" s="320"/>
      <c r="AW92" s="134">
        <f t="shared" si="245"/>
        <v>-308550.13999999687</v>
      </c>
      <c r="AX92" s="136">
        <f t="shared" ref="AX92:AZ92" si="246">SUM(AX87:AX91)</f>
        <v>6366695.5699999966</v>
      </c>
      <c r="AY92" s="136">
        <f t="shared" si="246"/>
        <v>-892579.74000000674</v>
      </c>
      <c r="AZ92" s="136">
        <f t="shared" si="246"/>
        <v>5951407.839999998</v>
      </c>
      <c r="BA92" s="136">
        <f t="shared" ref="BA92" si="247">SUM(BA87:BA91)</f>
        <v>8965394.4799999967</v>
      </c>
      <c r="BB92" s="136">
        <f t="shared" ref="BB92:BJ92" si="248">SUM(BB87:BB91)</f>
        <v>5805385.7099999916</v>
      </c>
      <c r="BC92" s="136">
        <f t="shared" si="248"/>
        <v>3880328.5499999961</v>
      </c>
      <c r="BD92" s="136">
        <f t="shared" si="248"/>
        <v>-1973656.6899999976</v>
      </c>
      <c r="BE92" s="136">
        <f t="shared" si="248"/>
        <v>4509250.330000001</v>
      </c>
      <c r="BF92" s="136">
        <f t="shared" si="248"/>
        <v>3845736.2499999991</v>
      </c>
      <c r="BG92" s="136">
        <f t="shared" si="248"/>
        <v>-3103976.929999995</v>
      </c>
      <c r="BH92" s="136">
        <f t="shared" si="248"/>
        <v>8386769.8000000007</v>
      </c>
      <c r="BI92" s="136">
        <f t="shared" si="248"/>
        <v>10009079.549999991</v>
      </c>
      <c r="BJ92" s="136">
        <f t="shared" si="248"/>
        <v>-38887.280000000261</v>
      </c>
      <c r="BK92" s="136">
        <f t="shared" ref="BK92:BL92" si="249">SUM(BK87:BK91)</f>
        <v>85523.069999999832</v>
      </c>
      <c r="BL92" s="253">
        <f t="shared" si="249"/>
        <v>11188495.670000002</v>
      </c>
      <c r="BM92" s="253">
        <f t="shared" ref="BM92:BN92" si="250">SUM(BM87:BM91)</f>
        <v>-5343108.6499999957</v>
      </c>
      <c r="BN92" s="253">
        <f t="shared" si="250"/>
        <v>-8169290.7499999944</v>
      </c>
      <c r="BO92" s="253">
        <f t="shared" ref="BO92:BP92" si="251">SUM(BO87:BO91)</f>
        <v>14644430.229999997</v>
      </c>
      <c r="BP92" s="278">
        <f t="shared" si="251"/>
        <v>-657887.62000000011</v>
      </c>
      <c r="BQ92" s="278">
        <f t="shared" ref="BQ92:BS92" si="252">SUM(BQ87:BQ91)</f>
        <v>4303330.709999999</v>
      </c>
      <c r="BR92" s="278">
        <f t="shared" si="252"/>
        <v>657203.55000000354</v>
      </c>
      <c r="BS92" s="278">
        <f t="shared" si="252"/>
        <v>2766895.5500000007</v>
      </c>
      <c r="BT92" s="278">
        <f t="shared" ref="BT92:BU92" si="253">SUM(BT87:BT91)</f>
        <v>8257506.4599999962</v>
      </c>
      <c r="BU92" s="278">
        <f t="shared" si="253"/>
        <v>2939429.2000000142</v>
      </c>
      <c r="BV92" s="278">
        <f t="shared" ref="BV92" si="254">SUM(BV87:BV91)</f>
        <v>-74439668.199999988</v>
      </c>
      <c r="BW92" s="278">
        <f t="shared" ref="BW92" si="255">SUM(BW87:BW91)</f>
        <v>6159962.4700000025</v>
      </c>
      <c r="BX92" s="278">
        <f t="shared" ref="BX92" si="256">SUM(BX87:BX91)</f>
        <v>2170917.0500000026</v>
      </c>
      <c r="BY92" s="278">
        <f t="shared" ref="BY92:BZ92" si="257">SUM(BY87:BY91)</f>
        <v>-841346.04</v>
      </c>
      <c r="BZ92" s="278">
        <f t="shared" si="257"/>
        <v>24947381.870000001</v>
      </c>
      <c r="CA92" s="355"/>
      <c r="CB92" s="134">
        <f t="shared" si="245"/>
        <v>0</v>
      </c>
    </row>
    <row r="93" spans="1:80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354"/>
      <c r="CB93" s="50"/>
    </row>
    <row r="94" spans="1:80" s="38" customFormat="1" x14ac:dyDescent="0.3">
      <c r="A94" s="147"/>
      <c r="B94" s="39" t="s">
        <v>37</v>
      </c>
      <c r="C94" s="97">
        <v>136615277.87</v>
      </c>
      <c r="D94" s="98">
        <v>113522792.25</v>
      </c>
      <c r="E94" s="98">
        <v>107217099.41</v>
      </c>
      <c r="F94" s="98">
        <v>105901055.3</v>
      </c>
      <c r="G94" s="98">
        <v>152905018.88999999</v>
      </c>
      <c r="H94" s="98">
        <v>164748410.83000001</v>
      </c>
      <c r="I94" s="98">
        <v>132912152.45999999</v>
      </c>
      <c r="J94" s="98">
        <v>116238668.70999999</v>
      </c>
      <c r="K94" s="98">
        <v>107835780.77</v>
      </c>
      <c r="L94" s="99">
        <v>149365514.99000001</v>
      </c>
      <c r="M94" s="98">
        <v>179762332.13</v>
      </c>
      <c r="N94" s="98">
        <v>145364619.34</v>
      </c>
      <c r="O94" s="98">
        <v>147424398.63</v>
      </c>
      <c r="P94" s="98">
        <v>145393029.94</v>
      </c>
      <c r="Q94" s="98">
        <v>132043837.84999999</v>
      </c>
      <c r="R94" s="162">
        <v>138780871.22999999</v>
      </c>
      <c r="S94" s="98">
        <v>190291364.81999999</v>
      </c>
      <c r="T94" s="98">
        <v>208163997.15000001</v>
      </c>
      <c r="U94" s="209">
        <v>159484007.78999999</v>
      </c>
      <c r="V94" s="209">
        <v>123615601</v>
      </c>
      <c r="W94" s="209">
        <v>159484007.78999999</v>
      </c>
      <c r="X94" s="99">
        <v>157966689.47</v>
      </c>
      <c r="Y94" s="209">
        <v>176638799</v>
      </c>
      <c r="Z94" s="209">
        <v>160244567</v>
      </c>
      <c r="AA94" s="209">
        <v>170443196.05000001</v>
      </c>
      <c r="AB94" s="209">
        <v>139335858.25</v>
      </c>
      <c r="AC94" s="209">
        <v>123599232.31</v>
      </c>
      <c r="AD94" s="209">
        <v>149167703.37</v>
      </c>
      <c r="AE94" s="209">
        <v>175125648</v>
      </c>
      <c r="AF94" s="209">
        <v>178275492.31</v>
      </c>
      <c r="AG94" s="209">
        <v>183348501</v>
      </c>
      <c r="AH94" s="209">
        <v>126969814</v>
      </c>
      <c r="AI94" s="209">
        <v>130285497</v>
      </c>
      <c r="AJ94" s="99">
        <v>170972268</v>
      </c>
      <c r="AK94" s="301">
        <v>186415812</v>
      </c>
      <c r="AL94" s="301">
        <v>183182183</v>
      </c>
      <c r="AM94" s="301">
        <v>175452696</v>
      </c>
      <c r="AN94" s="301">
        <v>136661549</v>
      </c>
      <c r="AO94" s="301">
        <v>121581809</v>
      </c>
      <c r="AP94" s="301">
        <v>148125574</v>
      </c>
      <c r="AQ94" s="64">
        <v>174599844</v>
      </c>
      <c r="AR94" s="301">
        <v>228483880</v>
      </c>
      <c r="AS94" s="301"/>
      <c r="AT94" s="301"/>
      <c r="AU94" s="301"/>
      <c r="AV94" s="319"/>
      <c r="AW94" s="35">
        <f t="shared" ref="AW94:BF98" si="258">O94-C94</f>
        <v>10809120.75999999</v>
      </c>
      <c r="AX94" s="100">
        <f t="shared" si="258"/>
        <v>31870237.689999998</v>
      </c>
      <c r="AY94" s="100">
        <f t="shared" si="258"/>
        <v>24826738.439999998</v>
      </c>
      <c r="AZ94" s="100">
        <f t="shared" si="258"/>
        <v>32879815.929999992</v>
      </c>
      <c r="BA94" s="100">
        <f t="shared" si="258"/>
        <v>37386345.930000007</v>
      </c>
      <c r="BB94" s="100">
        <f t="shared" si="258"/>
        <v>43415586.319999993</v>
      </c>
      <c r="BC94" s="100">
        <f t="shared" si="258"/>
        <v>26571855.329999998</v>
      </c>
      <c r="BD94" s="100">
        <f t="shared" si="258"/>
        <v>7376932.2900000066</v>
      </c>
      <c r="BE94" s="100">
        <f t="shared" si="258"/>
        <v>51648227.019999996</v>
      </c>
      <c r="BF94" s="100">
        <f t="shared" si="258"/>
        <v>8601174.4799999893</v>
      </c>
      <c r="BG94" s="100">
        <f t="shared" ref="BG94:BP98" si="259">Y94-M94</f>
        <v>-3123533.1299999952</v>
      </c>
      <c r="BH94" s="100">
        <f t="shared" si="259"/>
        <v>14879947.659999996</v>
      </c>
      <c r="BI94" s="100">
        <f t="shared" si="259"/>
        <v>23018797.420000017</v>
      </c>
      <c r="BJ94" s="100">
        <f t="shared" si="259"/>
        <v>-6057171.6899999976</v>
      </c>
      <c r="BK94" s="100">
        <f t="shared" si="259"/>
        <v>-8444605.5399999917</v>
      </c>
      <c r="BL94" s="252">
        <f t="shared" si="259"/>
        <v>10386832.140000015</v>
      </c>
      <c r="BM94" s="252">
        <f t="shared" si="259"/>
        <v>-15165716.819999993</v>
      </c>
      <c r="BN94" s="252">
        <f t="shared" si="259"/>
        <v>-29888504.840000004</v>
      </c>
      <c r="BO94" s="252">
        <f t="shared" si="259"/>
        <v>23864493.210000008</v>
      </c>
      <c r="BP94" s="265">
        <f t="shared" si="259"/>
        <v>3354213</v>
      </c>
      <c r="BQ94" s="265">
        <f t="shared" ref="BQ94:BZ98" si="260">AI94-W94</f>
        <v>-29198510.789999992</v>
      </c>
      <c r="BR94" s="265">
        <f t="shared" si="260"/>
        <v>13005578.530000001</v>
      </c>
      <c r="BS94" s="265">
        <f t="shared" si="260"/>
        <v>9777013</v>
      </c>
      <c r="BT94" s="265">
        <f t="shared" si="260"/>
        <v>22937616</v>
      </c>
      <c r="BU94" s="265">
        <f t="shared" si="260"/>
        <v>5009499.9499999881</v>
      </c>
      <c r="BV94" s="265">
        <f t="shared" si="260"/>
        <v>-2674309.25</v>
      </c>
      <c r="BW94" s="265">
        <f t="shared" si="260"/>
        <v>-2017423.3100000024</v>
      </c>
      <c r="BX94" s="265">
        <f t="shared" si="260"/>
        <v>-1042129.3700000048</v>
      </c>
      <c r="BY94" s="265">
        <f t="shared" si="260"/>
        <v>-525804</v>
      </c>
      <c r="BZ94" s="265">
        <f t="shared" si="260"/>
        <v>50208387.689999998</v>
      </c>
      <c r="CA94" s="354"/>
      <c r="CB94" s="64">
        <f>IF(ISERROR(GETPIVOTDATA("VALUE",'CSS WK pvt'!$I$2,"DT_FILE",CB$8,"CD_CO",CB$6,"TRIM_CAT",TRIM(B94),"TRIM_LINE",A93))=TRUE,0,GETPIVOTDATA("VALUE",'CSS WK pvt'!$I$2,"DT_FILE",CB$8,"CD_CO",CB$6,"TRIM_CAT",TRIM(B94),"TRIM_LINE",A93))</f>
        <v>228483880</v>
      </c>
    </row>
    <row r="95" spans="1:80" s="38" customFormat="1" x14ac:dyDescent="0.3">
      <c r="A95" s="147"/>
      <c r="B95" s="39" t="s">
        <v>38</v>
      </c>
      <c r="C95" s="97">
        <v>13658329.609999999</v>
      </c>
      <c r="D95" s="98">
        <v>11423048.16</v>
      </c>
      <c r="E95" s="98">
        <v>10110542</v>
      </c>
      <c r="F95" s="98">
        <v>9835170.1400000006</v>
      </c>
      <c r="G95" s="98">
        <v>12789822.609999999</v>
      </c>
      <c r="H95" s="98">
        <v>13828299.42</v>
      </c>
      <c r="I95" s="98">
        <v>11569959.48</v>
      </c>
      <c r="J95" s="98">
        <v>10767793.119999999</v>
      </c>
      <c r="K95" s="98">
        <v>10142563.34</v>
      </c>
      <c r="L95" s="99">
        <v>13541160.380000001</v>
      </c>
      <c r="M95" s="98">
        <v>16179858.140000001</v>
      </c>
      <c r="N95" s="98">
        <v>12961985.449999999</v>
      </c>
      <c r="O95" s="98">
        <v>12612806.470000001</v>
      </c>
      <c r="P95" s="98">
        <v>12838308.789999999</v>
      </c>
      <c r="Q95" s="98">
        <v>11551379.26</v>
      </c>
      <c r="R95" s="162">
        <v>11638475.42</v>
      </c>
      <c r="S95" s="98">
        <v>15718009.130000001</v>
      </c>
      <c r="T95" s="98">
        <v>16175504.869999999</v>
      </c>
      <c r="U95" s="209">
        <v>12629663.130000001</v>
      </c>
      <c r="V95" s="209">
        <v>9731471</v>
      </c>
      <c r="W95" s="209">
        <v>12629663.130000001</v>
      </c>
      <c r="X95" s="99">
        <v>13660342.5</v>
      </c>
      <c r="Y95" s="209">
        <v>15505496</v>
      </c>
      <c r="Z95" s="209">
        <v>15108007</v>
      </c>
      <c r="AA95" s="209">
        <v>16843468.82</v>
      </c>
      <c r="AB95" s="209">
        <v>13673156.83</v>
      </c>
      <c r="AC95" s="209">
        <v>12473724.859999999</v>
      </c>
      <c r="AD95" s="209">
        <v>14167114.85</v>
      </c>
      <c r="AE95" s="209">
        <v>15704200</v>
      </c>
      <c r="AF95" s="209">
        <v>14919140.460000001</v>
      </c>
      <c r="AG95" s="209">
        <v>14795665</v>
      </c>
      <c r="AH95" s="209">
        <v>10476864</v>
      </c>
      <c r="AI95" s="209">
        <v>9037155</v>
      </c>
      <c r="AJ95" s="99">
        <v>13080739</v>
      </c>
      <c r="AK95" s="301">
        <v>12800335</v>
      </c>
      <c r="AL95" s="301">
        <v>13691908</v>
      </c>
      <c r="AM95" s="301">
        <v>14342367</v>
      </c>
      <c r="AN95" s="301">
        <v>12216942</v>
      </c>
      <c r="AO95" s="301">
        <v>11217952</v>
      </c>
      <c r="AP95" s="301">
        <v>12424379</v>
      </c>
      <c r="AQ95" s="64">
        <v>14512435</v>
      </c>
      <c r="AR95" s="301">
        <v>18735629</v>
      </c>
      <c r="AS95" s="301"/>
      <c r="AT95" s="301"/>
      <c r="AU95" s="301"/>
      <c r="AV95" s="319"/>
      <c r="AW95" s="35">
        <f t="shared" si="258"/>
        <v>-1045523.1399999987</v>
      </c>
      <c r="AX95" s="100">
        <f t="shared" si="258"/>
        <v>1415260.629999999</v>
      </c>
      <c r="AY95" s="100">
        <f t="shared" si="258"/>
        <v>1440837.2599999998</v>
      </c>
      <c r="AZ95" s="100">
        <f t="shared" si="258"/>
        <v>1803305.2799999993</v>
      </c>
      <c r="BA95" s="100">
        <f t="shared" si="258"/>
        <v>2928186.5200000014</v>
      </c>
      <c r="BB95" s="100">
        <f t="shared" si="258"/>
        <v>2347205.4499999993</v>
      </c>
      <c r="BC95" s="100">
        <f t="shared" si="258"/>
        <v>1059703.6500000004</v>
      </c>
      <c r="BD95" s="100">
        <f t="shared" si="258"/>
        <v>-1036322.1199999992</v>
      </c>
      <c r="BE95" s="100">
        <f t="shared" si="258"/>
        <v>2487099.790000001</v>
      </c>
      <c r="BF95" s="100">
        <f t="shared" si="258"/>
        <v>119182.11999999918</v>
      </c>
      <c r="BG95" s="100">
        <f t="shared" si="259"/>
        <v>-674362.1400000006</v>
      </c>
      <c r="BH95" s="100">
        <f t="shared" si="259"/>
        <v>2146021.5500000007</v>
      </c>
      <c r="BI95" s="100">
        <f t="shared" si="259"/>
        <v>4230662.3499999996</v>
      </c>
      <c r="BJ95" s="100">
        <f t="shared" si="259"/>
        <v>834848.04000000097</v>
      </c>
      <c r="BK95" s="100">
        <f t="shared" si="259"/>
        <v>922345.59999999963</v>
      </c>
      <c r="BL95" s="252">
        <f t="shared" si="259"/>
        <v>2528639.4299999997</v>
      </c>
      <c r="BM95" s="252">
        <f t="shared" si="259"/>
        <v>-13809.13000000082</v>
      </c>
      <c r="BN95" s="252">
        <f t="shared" si="259"/>
        <v>-1256364.4099999983</v>
      </c>
      <c r="BO95" s="252">
        <f t="shared" si="259"/>
        <v>2166001.8699999992</v>
      </c>
      <c r="BP95" s="265">
        <f t="shared" si="259"/>
        <v>745393</v>
      </c>
      <c r="BQ95" s="265">
        <f t="shared" si="260"/>
        <v>-3592508.1300000008</v>
      </c>
      <c r="BR95" s="265">
        <f t="shared" si="260"/>
        <v>-579603.5</v>
      </c>
      <c r="BS95" s="265">
        <f t="shared" si="260"/>
        <v>-2705161</v>
      </c>
      <c r="BT95" s="265">
        <f t="shared" si="260"/>
        <v>-1416099</v>
      </c>
      <c r="BU95" s="265">
        <f t="shared" si="260"/>
        <v>-2501101.8200000003</v>
      </c>
      <c r="BV95" s="265">
        <f t="shared" si="260"/>
        <v>-1456214.83</v>
      </c>
      <c r="BW95" s="265">
        <f t="shared" si="260"/>
        <v>-1255772.8599999994</v>
      </c>
      <c r="BX95" s="265">
        <f t="shared" si="260"/>
        <v>-1742735.8499999996</v>
      </c>
      <c r="BY95" s="265">
        <f t="shared" si="260"/>
        <v>-1191765</v>
      </c>
      <c r="BZ95" s="265">
        <f t="shared" si="260"/>
        <v>3816488.5399999991</v>
      </c>
      <c r="CA95" s="354"/>
      <c r="CB95" s="64">
        <f>IF(ISERROR(GETPIVOTDATA("VALUE",'CSS WK pvt'!$I$2,"DT_FILE",CB$8,"CD_CO",CB$6,"TRIM_CAT",TRIM(B95),"TRIM_LINE",A93))=TRUE,0,GETPIVOTDATA("VALUE",'CSS WK pvt'!$I$2,"DT_FILE",CB$8,"CD_CO",CB$6,"TRIM_CAT",TRIM(B95),"TRIM_LINE",A93))</f>
        <v>18735629</v>
      </c>
    </row>
    <row r="96" spans="1:80" s="38" customFormat="1" x14ac:dyDescent="0.3">
      <c r="A96" s="147"/>
      <c r="B96" s="39" t="s">
        <v>39</v>
      </c>
      <c r="C96" s="97">
        <v>41097003.299999997</v>
      </c>
      <c r="D96" s="98">
        <v>35245857.399999999</v>
      </c>
      <c r="E96" s="98">
        <v>35585183.369999997</v>
      </c>
      <c r="F96" s="98">
        <v>30717335.629999999</v>
      </c>
      <c r="G96" s="98">
        <v>37496593.030000001</v>
      </c>
      <c r="H96" s="98">
        <v>39054148.93</v>
      </c>
      <c r="I96" s="98">
        <v>34798742.509999998</v>
      </c>
      <c r="J96" s="98">
        <v>32592884.93</v>
      </c>
      <c r="K96" s="98">
        <v>28433955.329999998</v>
      </c>
      <c r="L96" s="99">
        <v>36682988.649999999</v>
      </c>
      <c r="M96" s="98">
        <v>43998950.659999996</v>
      </c>
      <c r="N96" s="98">
        <v>37758246.630000003</v>
      </c>
      <c r="O96" s="98">
        <v>38983895.770000003</v>
      </c>
      <c r="P96" s="98">
        <v>34533408.539999999</v>
      </c>
      <c r="Q96" s="98">
        <v>31171971.760000002</v>
      </c>
      <c r="R96" s="162">
        <v>31730545.109999999</v>
      </c>
      <c r="S96" s="98">
        <v>39200972.979999997</v>
      </c>
      <c r="T96" s="98">
        <v>41137089.600000001</v>
      </c>
      <c r="U96" s="209">
        <v>37260168.329999998</v>
      </c>
      <c r="V96" s="209">
        <v>34155886</v>
      </c>
      <c r="W96" s="209">
        <v>37260168.329999998</v>
      </c>
      <c r="X96" s="99">
        <v>37032468.030000001</v>
      </c>
      <c r="Y96" s="209">
        <v>39897153</v>
      </c>
      <c r="Z96" s="209">
        <v>39331516</v>
      </c>
      <c r="AA96" s="209">
        <v>44708680.659999996</v>
      </c>
      <c r="AB96" s="209">
        <v>40156455.390000001</v>
      </c>
      <c r="AC96" s="209">
        <v>34575545.359999999</v>
      </c>
      <c r="AD96" s="209">
        <v>40632685.109999999</v>
      </c>
      <c r="AE96" s="209">
        <v>51503410</v>
      </c>
      <c r="AF96" s="209">
        <v>42816201.939999998</v>
      </c>
      <c r="AG96" s="209">
        <v>43954279</v>
      </c>
      <c r="AH96" s="209">
        <v>35158518</v>
      </c>
      <c r="AI96" s="209">
        <v>34900641</v>
      </c>
      <c r="AJ96" s="99">
        <v>47186542</v>
      </c>
      <c r="AK96" s="301">
        <v>46290542</v>
      </c>
      <c r="AL96" s="301">
        <v>49270555</v>
      </c>
      <c r="AM96" s="301">
        <v>49287560</v>
      </c>
      <c r="AN96" s="301">
        <v>40150993</v>
      </c>
      <c r="AO96" s="301">
        <v>35171913</v>
      </c>
      <c r="AP96" s="301">
        <v>39258735</v>
      </c>
      <c r="AQ96" s="64">
        <v>42030956</v>
      </c>
      <c r="AR96" s="301">
        <v>52885827</v>
      </c>
      <c r="AS96" s="301"/>
      <c r="AT96" s="301"/>
      <c r="AU96" s="301"/>
      <c r="AV96" s="319"/>
      <c r="AW96" s="35">
        <f t="shared" si="258"/>
        <v>-2113107.5299999937</v>
      </c>
      <c r="AX96" s="100">
        <f t="shared" si="258"/>
        <v>-712448.8599999994</v>
      </c>
      <c r="AY96" s="100">
        <f t="shared" si="258"/>
        <v>-4413211.6099999957</v>
      </c>
      <c r="AZ96" s="100">
        <f t="shared" si="258"/>
        <v>1013209.4800000004</v>
      </c>
      <c r="BA96" s="100">
        <f t="shared" si="258"/>
        <v>1704379.9499999955</v>
      </c>
      <c r="BB96" s="100">
        <f t="shared" si="258"/>
        <v>2082940.6700000018</v>
      </c>
      <c r="BC96" s="100">
        <f t="shared" si="258"/>
        <v>2461425.8200000003</v>
      </c>
      <c r="BD96" s="100">
        <f t="shared" si="258"/>
        <v>1563001.0700000003</v>
      </c>
      <c r="BE96" s="100">
        <f t="shared" si="258"/>
        <v>8826213</v>
      </c>
      <c r="BF96" s="100">
        <f t="shared" si="258"/>
        <v>349479.38000000268</v>
      </c>
      <c r="BG96" s="100">
        <f t="shared" si="259"/>
        <v>-4101797.6599999964</v>
      </c>
      <c r="BH96" s="100">
        <f t="shared" si="259"/>
        <v>1573269.3699999973</v>
      </c>
      <c r="BI96" s="100">
        <f t="shared" si="259"/>
        <v>5724784.8899999931</v>
      </c>
      <c r="BJ96" s="100">
        <f t="shared" si="259"/>
        <v>5623046.8500000015</v>
      </c>
      <c r="BK96" s="100">
        <f t="shared" si="259"/>
        <v>3403573.5999999978</v>
      </c>
      <c r="BL96" s="252">
        <f t="shared" si="259"/>
        <v>8902140</v>
      </c>
      <c r="BM96" s="252">
        <f t="shared" si="259"/>
        <v>12302437.020000003</v>
      </c>
      <c r="BN96" s="252">
        <f t="shared" si="259"/>
        <v>1679112.3399999961</v>
      </c>
      <c r="BO96" s="252">
        <f t="shared" si="259"/>
        <v>6694110.6700000018</v>
      </c>
      <c r="BP96" s="265">
        <f t="shared" si="259"/>
        <v>1002632</v>
      </c>
      <c r="BQ96" s="265">
        <f t="shared" si="260"/>
        <v>-2359527.3299999982</v>
      </c>
      <c r="BR96" s="265">
        <f t="shared" si="260"/>
        <v>10154073.969999999</v>
      </c>
      <c r="BS96" s="265">
        <f t="shared" si="260"/>
        <v>6393389</v>
      </c>
      <c r="BT96" s="265">
        <f t="shared" si="260"/>
        <v>9939039</v>
      </c>
      <c r="BU96" s="265">
        <f t="shared" si="260"/>
        <v>4578879.3400000036</v>
      </c>
      <c r="BV96" s="265">
        <f t="shared" si="260"/>
        <v>-5462.390000000596</v>
      </c>
      <c r="BW96" s="265">
        <f t="shared" si="260"/>
        <v>596367.6400000006</v>
      </c>
      <c r="BX96" s="265">
        <f t="shared" si="260"/>
        <v>-1373950.1099999994</v>
      </c>
      <c r="BY96" s="265">
        <f t="shared" si="260"/>
        <v>-9472454</v>
      </c>
      <c r="BZ96" s="265">
        <f t="shared" si="260"/>
        <v>10069625.060000002</v>
      </c>
      <c r="CA96" s="354"/>
      <c r="CB96" s="64">
        <f>IF(ISERROR(GETPIVOTDATA("VALUE",'CSS WK pvt'!$I$2,"DT_FILE",CB$8,"CD_CO",CB$6,"TRIM_CAT",TRIM(B96),"TRIM_LINE",A93))=TRUE,0,GETPIVOTDATA("VALUE",'CSS WK pvt'!$I$2,"DT_FILE",CB$8,"CD_CO",CB$6,"TRIM_CAT",TRIM(B96),"TRIM_LINE",A93))</f>
        <v>52885827</v>
      </c>
    </row>
    <row r="97" spans="1:80" s="38" customFormat="1" x14ac:dyDescent="0.3">
      <c r="A97" s="147"/>
      <c r="B97" s="39" t="s">
        <v>40</v>
      </c>
      <c r="C97" s="97">
        <v>38673308.060000002</v>
      </c>
      <c r="D97" s="98">
        <v>34201663.689999998</v>
      </c>
      <c r="E97" s="98">
        <v>32723423.300000001</v>
      </c>
      <c r="F97" s="98">
        <v>32076883.73</v>
      </c>
      <c r="G97" s="98">
        <v>37166784.32</v>
      </c>
      <c r="H97" s="98">
        <v>37797076.82</v>
      </c>
      <c r="I97" s="98">
        <v>36319842.369999997</v>
      </c>
      <c r="J97" s="98">
        <v>33691613.850000001</v>
      </c>
      <c r="K97" s="98">
        <v>27779009.030000001</v>
      </c>
      <c r="L97" s="99">
        <v>34793891.049999997</v>
      </c>
      <c r="M97" s="98">
        <v>42640881</v>
      </c>
      <c r="N97" s="98">
        <v>36776911.210000001</v>
      </c>
      <c r="O97" s="98">
        <v>38841297.020000003</v>
      </c>
      <c r="P97" s="98">
        <v>32819589.510000002</v>
      </c>
      <c r="Q97" s="98">
        <v>31463982.16</v>
      </c>
      <c r="R97" s="162">
        <v>30955156.789999999</v>
      </c>
      <c r="S97" s="98">
        <v>46541159.82</v>
      </c>
      <c r="T97" s="98">
        <v>55310470.520000003</v>
      </c>
      <c r="U97" s="209">
        <v>43760256.469999999</v>
      </c>
      <c r="V97" s="209">
        <v>38138171</v>
      </c>
      <c r="W97" s="209">
        <v>43760256.469999999</v>
      </c>
      <c r="X97" s="99">
        <v>37199534.119999997</v>
      </c>
      <c r="Y97" s="209">
        <v>38758759</v>
      </c>
      <c r="Z97" s="209">
        <v>40511785</v>
      </c>
      <c r="AA97" s="209">
        <v>41926329.280000001</v>
      </c>
      <c r="AB97" s="209">
        <v>42938714.600000001</v>
      </c>
      <c r="AC97" s="209">
        <v>35124742.450000003</v>
      </c>
      <c r="AD97" s="209">
        <v>42987172.560000002</v>
      </c>
      <c r="AE97" s="209">
        <v>41735188</v>
      </c>
      <c r="AF97" s="209">
        <v>42026543.5</v>
      </c>
      <c r="AG97" s="209">
        <v>42142749</v>
      </c>
      <c r="AH97" s="209">
        <v>38274434</v>
      </c>
      <c r="AI97" s="209">
        <v>37451830</v>
      </c>
      <c r="AJ97" s="99">
        <v>38839067</v>
      </c>
      <c r="AK97" s="301">
        <v>43729623</v>
      </c>
      <c r="AL97" s="301">
        <v>46785587</v>
      </c>
      <c r="AM97" s="301">
        <v>48671449</v>
      </c>
      <c r="AN97" s="301">
        <v>41665933</v>
      </c>
      <c r="AO97" s="301">
        <v>36491025</v>
      </c>
      <c r="AP97" s="301">
        <v>41767935</v>
      </c>
      <c r="AQ97" s="64">
        <v>40138339</v>
      </c>
      <c r="AR97" s="301">
        <v>52131124</v>
      </c>
      <c r="AS97" s="301"/>
      <c r="AT97" s="301"/>
      <c r="AU97" s="301"/>
      <c r="AV97" s="319"/>
      <c r="AW97" s="35">
        <f t="shared" si="258"/>
        <v>167988.96000000089</v>
      </c>
      <c r="AX97" s="100">
        <f t="shared" si="258"/>
        <v>-1382074.179999996</v>
      </c>
      <c r="AY97" s="100">
        <f t="shared" si="258"/>
        <v>-1259441.1400000006</v>
      </c>
      <c r="AZ97" s="100">
        <f t="shared" si="258"/>
        <v>-1121726.9400000013</v>
      </c>
      <c r="BA97" s="100">
        <f t="shared" si="258"/>
        <v>9374375.5</v>
      </c>
      <c r="BB97" s="100">
        <f t="shared" si="258"/>
        <v>17513393.700000003</v>
      </c>
      <c r="BC97" s="100">
        <f t="shared" si="258"/>
        <v>7440414.1000000015</v>
      </c>
      <c r="BD97" s="100">
        <f t="shared" si="258"/>
        <v>4446557.1499999985</v>
      </c>
      <c r="BE97" s="100">
        <f t="shared" si="258"/>
        <v>15981247.439999998</v>
      </c>
      <c r="BF97" s="100">
        <f t="shared" si="258"/>
        <v>2405643.0700000003</v>
      </c>
      <c r="BG97" s="100">
        <f t="shared" si="259"/>
        <v>-3882122</v>
      </c>
      <c r="BH97" s="100">
        <f t="shared" si="259"/>
        <v>3734873.7899999991</v>
      </c>
      <c r="BI97" s="100">
        <f t="shared" si="259"/>
        <v>3085032.2599999979</v>
      </c>
      <c r="BJ97" s="100">
        <f t="shared" si="259"/>
        <v>10119125.09</v>
      </c>
      <c r="BK97" s="100">
        <f t="shared" si="259"/>
        <v>3660760.2900000028</v>
      </c>
      <c r="BL97" s="252">
        <f t="shared" si="259"/>
        <v>12032015.770000003</v>
      </c>
      <c r="BM97" s="252">
        <f t="shared" si="259"/>
        <v>-4805971.82</v>
      </c>
      <c r="BN97" s="252">
        <f t="shared" si="259"/>
        <v>-13283927.020000003</v>
      </c>
      <c r="BO97" s="252">
        <f t="shared" si="259"/>
        <v>-1617507.4699999988</v>
      </c>
      <c r="BP97" s="265">
        <f t="shared" si="259"/>
        <v>136263</v>
      </c>
      <c r="BQ97" s="265">
        <f t="shared" si="260"/>
        <v>-6308426.4699999988</v>
      </c>
      <c r="BR97" s="265">
        <f t="shared" si="260"/>
        <v>1639532.8800000027</v>
      </c>
      <c r="BS97" s="265">
        <f t="shared" si="260"/>
        <v>4970864</v>
      </c>
      <c r="BT97" s="265">
        <f t="shared" si="260"/>
        <v>6273802</v>
      </c>
      <c r="BU97" s="265">
        <f t="shared" si="260"/>
        <v>6745119.7199999988</v>
      </c>
      <c r="BV97" s="265">
        <f t="shared" si="260"/>
        <v>-1272781.6000000015</v>
      </c>
      <c r="BW97" s="265">
        <f t="shared" si="260"/>
        <v>1366282.549999997</v>
      </c>
      <c r="BX97" s="265">
        <f t="shared" si="260"/>
        <v>-1219237.5600000024</v>
      </c>
      <c r="BY97" s="265">
        <f t="shared" si="260"/>
        <v>-1596849</v>
      </c>
      <c r="BZ97" s="265">
        <f t="shared" si="260"/>
        <v>10104580.5</v>
      </c>
      <c r="CA97" s="354"/>
      <c r="CB97" s="64">
        <f>IF(ISERROR(GETPIVOTDATA("VALUE",'CSS WK pvt'!$I$2,"DT_FILE",CB$8,"CD_CO",CB$6,"TRIM_CAT",TRIM(B97),"TRIM_LINE",A93))=TRUE,0,GETPIVOTDATA("VALUE",'CSS WK pvt'!$I$2,"DT_FILE",CB$8,"CD_CO",CB$6,"TRIM_CAT",TRIM(B97),"TRIM_LINE",A93))</f>
        <v>52131124</v>
      </c>
    </row>
    <row r="98" spans="1:80" s="38" customFormat="1" x14ac:dyDescent="0.3">
      <c r="A98" s="147"/>
      <c r="B98" s="39" t="s">
        <v>41</v>
      </c>
      <c r="C98" s="97">
        <v>57728458.509999998</v>
      </c>
      <c r="D98" s="98">
        <v>54845248.609999999</v>
      </c>
      <c r="E98" s="98">
        <v>51791714.539999999</v>
      </c>
      <c r="F98" s="98">
        <v>54442614.869999997</v>
      </c>
      <c r="G98" s="98">
        <v>58869064.359999999</v>
      </c>
      <c r="H98" s="98">
        <v>60710595.310000002</v>
      </c>
      <c r="I98" s="98">
        <v>58730611.82</v>
      </c>
      <c r="J98" s="98">
        <v>60737710.359999999</v>
      </c>
      <c r="K98" s="98">
        <v>47149473.600000001</v>
      </c>
      <c r="L98" s="99">
        <v>59837403.789999999</v>
      </c>
      <c r="M98" s="98">
        <v>66415161.329999998</v>
      </c>
      <c r="N98" s="98">
        <v>56118692.490000002</v>
      </c>
      <c r="O98" s="98">
        <v>57479654.119999997</v>
      </c>
      <c r="P98" s="98">
        <v>54435369.340000004</v>
      </c>
      <c r="Q98" s="98">
        <v>50759079.700000003</v>
      </c>
      <c r="R98" s="162">
        <v>54031681.729999997</v>
      </c>
      <c r="S98" s="98">
        <v>59685727.210000001</v>
      </c>
      <c r="T98" s="98">
        <v>62220976.210000001</v>
      </c>
      <c r="U98" s="209">
        <v>60392342.600000001</v>
      </c>
      <c r="V98" s="209">
        <v>68336549</v>
      </c>
      <c r="W98" s="209">
        <v>60392342.600000001</v>
      </c>
      <c r="X98" s="99">
        <v>57304693.380000003</v>
      </c>
      <c r="Y98" s="209">
        <v>61607873</v>
      </c>
      <c r="Z98" s="209">
        <v>60338799</v>
      </c>
      <c r="AA98" s="209">
        <v>65993487.840000004</v>
      </c>
      <c r="AB98" s="209">
        <v>59178072.329999998</v>
      </c>
      <c r="AC98" s="209">
        <v>55131284.229999997</v>
      </c>
      <c r="AD98" s="209">
        <v>61672049.299999997</v>
      </c>
      <c r="AE98" s="209">
        <v>63143319</v>
      </c>
      <c r="AF98" s="209">
        <v>63340446.130000003</v>
      </c>
      <c r="AG98" s="209">
        <v>68661753</v>
      </c>
      <c r="AH98" s="209">
        <v>63629345</v>
      </c>
      <c r="AI98" s="209">
        <v>58668341</v>
      </c>
      <c r="AJ98" s="99">
        <v>63034431</v>
      </c>
      <c r="AK98" s="301">
        <v>67721318</v>
      </c>
      <c r="AL98" s="301">
        <v>67795026</v>
      </c>
      <c r="AM98" s="301">
        <v>70095789</v>
      </c>
      <c r="AN98" s="301">
        <v>60312633</v>
      </c>
      <c r="AO98" s="301">
        <v>52486877</v>
      </c>
      <c r="AP98" s="301">
        <v>64141802</v>
      </c>
      <c r="AQ98" s="64">
        <v>61819486</v>
      </c>
      <c r="AR98" s="301">
        <v>77027483</v>
      </c>
      <c r="AS98" s="301"/>
      <c r="AT98" s="301"/>
      <c r="AU98" s="301"/>
      <c r="AV98" s="319"/>
      <c r="AW98" s="35">
        <f t="shared" si="258"/>
        <v>-248804.3900000006</v>
      </c>
      <c r="AX98" s="100">
        <f t="shared" si="258"/>
        <v>-409879.26999999583</v>
      </c>
      <c r="AY98" s="100">
        <f t="shared" si="258"/>
        <v>-1032634.8399999961</v>
      </c>
      <c r="AZ98" s="100">
        <f t="shared" si="258"/>
        <v>-410933.1400000006</v>
      </c>
      <c r="BA98" s="100">
        <f t="shared" si="258"/>
        <v>816662.85000000149</v>
      </c>
      <c r="BB98" s="100">
        <f t="shared" si="258"/>
        <v>1510380.8999999985</v>
      </c>
      <c r="BC98" s="100">
        <f t="shared" si="258"/>
        <v>1661730.7800000012</v>
      </c>
      <c r="BD98" s="100">
        <f t="shared" si="258"/>
        <v>7598838.6400000006</v>
      </c>
      <c r="BE98" s="100">
        <f t="shared" si="258"/>
        <v>13242869</v>
      </c>
      <c r="BF98" s="100">
        <f t="shared" si="258"/>
        <v>-2532710.4099999964</v>
      </c>
      <c r="BG98" s="100">
        <f t="shared" si="259"/>
        <v>-4807288.3299999982</v>
      </c>
      <c r="BH98" s="100">
        <f t="shared" si="259"/>
        <v>4220106.5099999979</v>
      </c>
      <c r="BI98" s="100">
        <f t="shared" si="259"/>
        <v>8513833.7200000063</v>
      </c>
      <c r="BJ98" s="100">
        <f t="shared" si="259"/>
        <v>4742702.9899999946</v>
      </c>
      <c r="BK98" s="100">
        <f t="shared" si="259"/>
        <v>4372204.5299999937</v>
      </c>
      <c r="BL98" s="252">
        <f t="shared" si="259"/>
        <v>7640367.5700000003</v>
      </c>
      <c r="BM98" s="252">
        <f t="shared" si="259"/>
        <v>3457591.7899999991</v>
      </c>
      <c r="BN98" s="252">
        <f t="shared" si="259"/>
        <v>1119469.9200000018</v>
      </c>
      <c r="BO98" s="252">
        <f t="shared" si="259"/>
        <v>8269410.3999999985</v>
      </c>
      <c r="BP98" s="265">
        <f t="shared" si="259"/>
        <v>-4707204</v>
      </c>
      <c r="BQ98" s="265">
        <f t="shared" si="260"/>
        <v>-1724001.6000000015</v>
      </c>
      <c r="BR98" s="265">
        <f t="shared" si="260"/>
        <v>5729737.6199999973</v>
      </c>
      <c r="BS98" s="265">
        <f t="shared" si="260"/>
        <v>6113445</v>
      </c>
      <c r="BT98" s="265">
        <f t="shared" si="260"/>
        <v>7456227</v>
      </c>
      <c r="BU98" s="265">
        <f t="shared" si="260"/>
        <v>4102301.1599999964</v>
      </c>
      <c r="BV98" s="265">
        <f t="shared" si="260"/>
        <v>1134560.6700000018</v>
      </c>
      <c r="BW98" s="265">
        <f t="shared" si="260"/>
        <v>-2644407.2299999967</v>
      </c>
      <c r="BX98" s="265">
        <f t="shared" si="260"/>
        <v>2469752.700000003</v>
      </c>
      <c r="BY98" s="265">
        <f t="shared" si="260"/>
        <v>-1323833</v>
      </c>
      <c r="BZ98" s="265">
        <f t="shared" si="260"/>
        <v>13687036.869999997</v>
      </c>
      <c r="CA98" s="354"/>
      <c r="CB98" s="64">
        <f>IF(ISERROR(GETPIVOTDATA("VALUE",'CSS WK pvt'!$I$2,"DT_FILE",CB$8,"CD_CO",CB$6,"TRIM_CAT",TRIM(B98),"TRIM_LINE",A93))=TRUE,0,GETPIVOTDATA("VALUE",'CSS WK pvt'!$I$2,"DT_FILE",CB$8,"CD_CO",CB$6,"TRIM_CAT",TRIM(B98),"TRIM_LINE",A93))</f>
        <v>77027483</v>
      </c>
    </row>
    <row r="99" spans="1:80" s="131" customFormat="1" ht="15" thickBot="1" x14ac:dyDescent="0.35">
      <c r="A99" s="148"/>
      <c r="B99" s="52" t="s">
        <v>42</v>
      </c>
      <c r="C99" s="127">
        <f t="shared" ref="C99:V99" si="261">SUM(C94:C98)</f>
        <v>287772377.35000002</v>
      </c>
      <c r="D99" s="128">
        <f t="shared" si="261"/>
        <v>249238610.11000001</v>
      </c>
      <c r="E99" s="128">
        <f t="shared" si="261"/>
        <v>237427962.62</v>
      </c>
      <c r="F99" s="128">
        <f t="shared" si="261"/>
        <v>232973059.66999999</v>
      </c>
      <c r="G99" s="128">
        <f t="shared" si="261"/>
        <v>299227283.20999998</v>
      </c>
      <c r="H99" s="128">
        <f t="shared" si="261"/>
        <v>316138531.31</v>
      </c>
      <c r="I99" s="128">
        <f t="shared" si="261"/>
        <v>274331308.63999999</v>
      </c>
      <c r="J99" s="128">
        <f t="shared" si="261"/>
        <v>254028670.96999997</v>
      </c>
      <c r="K99" s="128">
        <f t="shared" si="261"/>
        <v>221340782.06999999</v>
      </c>
      <c r="L99" s="129">
        <f t="shared" si="261"/>
        <v>294220958.86000001</v>
      </c>
      <c r="M99" s="128">
        <f t="shared" si="261"/>
        <v>348997183.25999993</v>
      </c>
      <c r="N99" s="128">
        <f t="shared" si="261"/>
        <v>288980455.12</v>
      </c>
      <c r="O99" s="128">
        <f t="shared" si="261"/>
        <v>295342052.00999999</v>
      </c>
      <c r="P99" s="128">
        <f t="shared" si="261"/>
        <v>280019706.12</v>
      </c>
      <c r="Q99" s="128">
        <f t="shared" si="261"/>
        <v>256990250.72999996</v>
      </c>
      <c r="R99" s="128">
        <f t="shared" si="261"/>
        <v>267136730.27999997</v>
      </c>
      <c r="S99" s="128">
        <f t="shared" si="261"/>
        <v>351437233.95999998</v>
      </c>
      <c r="T99" s="128">
        <f t="shared" si="261"/>
        <v>383008038.34999996</v>
      </c>
      <c r="U99" s="128">
        <f t="shared" si="261"/>
        <v>313526438.31999999</v>
      </c>
      <c r="V99" s="128">
        <f t="shared" si="261"/>
        <v>273977678</v>
      </c>
      <c r="W99" s="128">
        <f>SUM(W94+W95+W96+W97+W98)</f>
        <v>313526438.31999999</v>
      </c>
      <c r="X99" s="129">
        <f>SUM(X94+X95+X96+X97+X98)</f>
        <v>303163727.5</v>
      </c>
      <c r="Y99" s="128">
        <f t="shared" ref="Y99:AF99" si="262">SUM(Y94+Y95+Y96+Y97+Y98)</f>
        <v>332408080</v>
      </c>
      <c r="Z99" s="128">
        <f t="shared" si="262"/>
        <v>315534674</v>
      </c>
      <c r="AA99" s="128">
        <f t="shared" si="262"/>
        <v>339915162.64999998</v>
      </c>
      <c r="AB99" s="128">
        <f t="shared" si="262"/>
        <v>295282257.40000004</v>
      </c>
      <c r="AC99" s="128">
        <f t="shared" si="262"/>
        <v>260904529.21000001</v>
      </c>
      <c r="AD99" s="128">
        <f t="shared" si="262"/>
        <v>308626725.19</v>
      </c>
      <c r="AE99" s="128">
        <f t="shared" si="262"/>
        <v>347211765</v>
      </c>
      <c r="AF99" s="128">
        <f t="shared" si="262"/>
        <v>341377824.34000003</v>
      </c>
      <c r="AG99" s="208">
        <v>352902947</v>
      </c>
      <c r="AH99" s="208">
        <v>274508975</v>
      </c>
      <c r="AI99" s="208">
        <v>270343464</v>
      </c>
      <c r="AJ99" s="129">
        <v>333113047</v>
      </c>
      <c r="AK99" s="219">
        <v>356957630</v>
      </c>
      <c r="AL99" s="219">
        <v>360725259</v>
      </c>
      <c r="AM99" s="219">
        <v>357849861</v>
      </c>
      <c r="AN99" s="219">
        <v>291008050</v>
      </c>
      <c r="AO99" s="219">
        <v>256949576</v>
      </c>
      <c r="AP99" s="219">
        <v>305718425</v>
      </c>
      <c r="AQ99" s="36">
        <v>333101060</v>
      </c>
      <c r="AR99" s="219">
        <v>429263943</v>
      </c>
      <c r="AS99" s="219"/>
      <c r="AT99" s="219"/>
      <c r="AU99" s="219"/>
      <c r="AV99" s="318"/>
      <c r="AW99" s="36">
        <f t="shared" ref="AW99:BA99" si="263">SUM(AW94:AW98)</f>
        <v>7569674.6599999983</v>
      </c>
      <c r="AX99" s="130">
        <f t="shared" si="263"/>
        <v>30781096.010000005</v>
      </c>
      <c r="AY99" s="130">
        <f t="shared" si="263"/>
        <v>19562288.110000003</v>
      </c>
      <c r="AZ99" s="130">
        <f t="shared" si="263"/>
        <v>34163670.609999999</v>
      </c>
      <c r="BA99" s="130">
        <f t="shared" si="263"/>
        <v>52209950.750000007</v>
      </c>
      <c r="BB99" s="130">
        <f t="shared" ref="BB99:BJ99" si="264">SUM(BB94:BB98)</f>
        <v>66869507.039999999</v>
      </c>
      <c r="BC99" s="130">
        <f t="shared" si="264"/>
        <v>39195129.68</v>
      </c>
      <c r="BD99" s="130">
        <f t="shared" si="264"/>
        <v>19949007.030000009</v>
      </c>
      <c r="BE99" s="130">
        <f t="shared" si="264"/>
        <v>92185656.25</v>
      </c>
      <c r="BF99" s="130">
        <f t="shared" si="264"/>
        <v>8942768.639999995</v>
      </c>
      <c r="BG99" s="130">
        <f t="shared" si="264"/>
        <v>-16589103.25999999</v>
      </c>
      <c r="BH99" s="130">
        <f t="shared" si="264"/>
        <v>26554218.879999992</v>
      </c>
      <c r="BI99" s="130">
        <f t="shared" si="264"/>
        <v>44573110.640000015</v>
      </c>
      <c r="BJ99" s="130">
        <f t="shared" si="264"/>
        <v>15262551.279999999</v>
      </c>
      <c r="BK99" s="130">
        <f t="shared" ref="BK99:BL99" si="265">SUM(BK94:BK98)</f>
        <v>3914278.4800000023</v>
      </c>
      <c r="BL99" s="251">
        <f t="shared" si="265"/>
        <v>41489994.910000019</v>
      </c>
      <c r="BM99" s="251">
        <f t="shared" ref="BM99:BN99" si="266">SUM(BM94:BM98)</f>
        <v>-4225468.9599999916</v>
      </c>
      <c r="BN99" s="251">
        <f t="shared" si="266"/>
        <v>-41630214.010000005</v>
      </c>
      <c r="BO99" s="251">
        <f t="shared" ref="BO99:BP99" si="267">SUM(BO94:BO98)</f>
        <v>39376508.680000007</v>
      </c>
      <c r="BP99" s="277">
        <f t="shared" si="267"/>
        <v>531297</v>
      </c>
      <c r="BQ99" s="277">
        <f t="shared" ref="BQ99:BS99" si="268">SUM(BQ94:BQ98)</f>
        <v>-43182974.319999993</v>
      </c>
      <c r="BR99" s="277">
        <f t="shared" si="268"/>
        <v>29949319.5</v>
      </c>
      <c r="BS99" s="277">
        <f t="shared" si="268"/>
        <v>24549550</v>
      </c>
      <c r="BT99" s="277">
        <f t="shared" ref="BT99:BU99" si="269">SUM(BT94:BT98)</f>
        <v>45190585</v>
      </c>
      <c r="BU99" s="277">
        <f t="shared" si="269"/>
        <v>17934698.349999987</v>
      </c>
      <c r="BV99" s="277">
        <f t="shared" ref="BV99" si="270">SUM(BV94:BV98)</f>
        <v>-4274207.4000000004</v>
      </c>
      <c r="BW99" s="277">
        <f t="shared" ref="BW99" si="271">SUM(BW94:BW98)</f>
        <v>-3954953.2100000009</v>
      </c>
      <c r="BX99" s="277">
        <f t="shared" ref="BX99" si="272">SUM(BX94:BX98)</f>
        <v>-2908300.1900000032</v>
      </c>
      <c r="BY99" s="277">
        <f t="shared" ref="BY99:BZ99" si="273">SUM(BY94:BY98)</f>
        <v>-14110705</v>
      </c>
      <c r="BZ99" s="277">
        <f t="shared" si="273"/>
        <v>87886118.659999996</v>
      </c>
      <c r="CA99" s="355"/>
      <c r="CB99" s="36">
        <f>SUM(CB94:CB98)</f>
        <v>429263943</v>
      </c>
    </row>
    <row r="100" spans="1:80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354"/>
      <c r="CB100" s="95"/>
    </row>
    <row r="101" spans="1:80" s="38" customFormat="1" x14ac:dyDescent="0.3">
      <c r="A101" s="147"/>
      <c r="B101" s="39" t="s">
        <v>37</v>
      </c>
      <c r="C101" s="97">
        <v>135743509.41999999</v>
      </c>
      <c r="D101" s="98">
        <v>130879713.16</v>
      </c>
      <c r="E101" s="98">
        <v>119871791.08</v>
      </c>
      <c r="F101" s="35">
        <v>99902837.030000001</v>
      </c>
      <c r="G101" s="98">
        <v>122330318.61</v>
      </c>
      <c r="H101" s="98">
        <v>156366239.02000001</v>
      </c>
      <c r="I101" s="98">
        <v>148163309.06</v>
      </c>
      <c r="J101" s="98">
        <v>130556414.23</v>
      </c>
      <c r="K101" s="98">
        <v>100450505.52</v>
      </c>
      <c r="L101" s="99">
        <v>130548195.3</v>
      </c>
      <c r="M101" s="98">
        <v>152211452.83000001</v>
      </c>
      <c r="N101" s="98">
        <v>143575215.86000001</v>
      </c>
      <c r="O101" s="98">
        <v>143048294.99000001</v>
      </c>
      <c r="P101" s="98">
        <v>129616727.95999999</v>
      </c>
      <c r="Q101" s="98">
        <v>133263861.13</v>
      </c>
      <c r="R101" s="98">
        <v>125484968.91</v>
      </c>
      <c r="S101" s="98">
        <v>150072378.03</v>
      </c>
      <c r="T101" s="98">
        <v>177270912.18000001</v>
      </c>
      <c r="U101" s="209">
        <v>169099771.41999999</v>
      </c>
      <c r="V101" s="209">
        <v>136480534</v>
      </c>
      <c r="W101" s="209">
        <v>169099771.41999999</v>
      </c>
      <c r="X101" s="99">
        <v>127284579.87</v>
      </c>
      <c r="Y101" s="209">
        <v>143948889</v>
      </c>
      <c r="Z101" s="209">
        <v>144038504</v>
      </c>
      <c r="AA101" s="209">
        <v>175816693.99000001</v>
      </c>
      <c r="AB101" s="209">
        <v>137384280.91999999</v>
      </c>
      <c r="AC101" s="209">
        <v>132549259.68000001</v>
      </c>
      <c r="AD101" s="209">
        <v>130420677.19</v>
      </c>
      <c r="AE101" s="209">
        <v>157688044</v>
      </c>
      <c r="AF101" s="209">
        <v>172585360.18000001</v>
      </c>
      <c r="AG101" s="209">
        <v>172307550</v>
      </c>
      <c r="AH101" s="209">
        <v>154450915</v>
      </c>
      <c r="AI101" s="209">
        <v>131061801</v>
      </c>
      <c r="AJ101" s="99">
        <v>132029332</v>
      </c>
      <c r="AK101" s="301">
        <v>162094622</v>
      </c>
      <c r="AL101" s="301">
        <v>171911891</v>
      </c>
      <c r="AM101" s="301">
        <v>185515445</v>
      </c>
      <c r="AN101" s="301">
        <v>145561172</v>
      </c>
      <c r="AO101" s="301">
        <v>129298884</v>
      </c>
      <c r="AP101" s="301">
        <v>133448132</v>
      </c>
      <c r="AQ101" s="64">
        <v>144898783</v>
      </c>
      <c r="AR101" s="301">
        <v>196717362</v>
      </c>
      <c r="AS101" s="301"/>
      <c r="AT101" s="301"/>
      <c r="AU101" s="301"/>
      <c r="AV101" s="319"/>
      <c r="AW101" s="35">
        <f t="shared" ref="AW101:BF105" si="274">O101-C101</f>
        <v>7304785.5700000226</v>
      </c>
      <c r="AX101" s="100">
        <f t="shared" si="274"/>
        <v>-1262985.200000003</v>
      </c>
      <c r="AY101" s="100">
        <f t="shared" si="274"/>
        <v>13392070.049999997</v>
      </c>
      <c r="AZ101" s="100">
        <f t="shared" si="274"/>
        <v>25582131.879999995</v>
      </c>
      <c r="BA101" s="100">
        <f t="shared" si="274"/>
        <v>27742059.420000002</v>
      </c>
      <c r="BB101" s="100">
        <f t="shared" si="274"/>
        <v>20904673.159999996</v>
      </c>
      <c r="BC101" s="100">
        <f t="shared" si="274"/>
        <v>20936462.359999985</v>
      </c>
      <c r="BD101" s="100">
        <f t="shared" si="274"/>
        <v>5924119.7699999958</v>
      </c>
      <c r="BE101" s="100">
        <f t="shared" si="274"/>
        <v>68649265.899999991</v>
      </c>
      <c r="BF101" s="100">
        <f t="shared" si="274"/>
        <v>-3263615.4299999923</v>
      </c>
      <c r="BG101" s="100">
        <f t="shared" ref="BG101:BP105" si="275">Y101-M101</f>
        <v>-8262563.8300000131</v>
      </c>
      <c r="BH101" s="100">
        <f t="shared" si="275"/>
        <v>463288.13999998569</v>
      </c>
      <c r="BI101" s="100">
        <f t="shared" si="275"/>
        <v>32768399</v>
      </c>
      <c r="BJ101" s="100">
        <f t="shared" si="275"/>
        <v>7767552.9599999934</v>
      </c>
      <c r="BK101" s="100">
        <f t="shared" si="275"/>
        <v>-714601.44999998808</v>
      </c>
      <c r="BL101" s="252">
        <f t="shared" si="275"/>
        <v>4935708.2800000012</v>
      </c>
      <c r="BM101" s="252">
        <f t="shared" si="275"/>
        <v>7615665.9699999988</v>
      </c>
      <c r="BN101" s="252">
        <f t="shared" si="275"/>
        <v>-4685552</v>
      </c>
      <c r="BO101" s="252">
        <f t="shared" si="275"/>
        <v>3207778.5800000131</v>
      </c>
      <c r="BP101" s="265">
        <f t="shared" si="275"/>
        <v>17970381</v>
      </c>
      <c r="BQ101" s="265">
        <f t="shared" ref="BQ101:BZ105" si="276">AI101-W101</f>
        <v>-38037970.419999987</v>
      </c>
      <c r="BR101" s="265">
        <f t="shared" si="276"/>
        <v>4744752.1299999952</v>
      </c>
      <c r="BS101" s="265">
        <f t="shared" si="276"/>
        <v>18145733</v>
      </c>
      <c r="BT101" s="265">
        <f t="shared" si="276"/>
        <v>27873387</v>
      </c>
      <c r="BU101" s="265">
        <f t="shared" si="276"/>
        <v>9698751.0099999905</v>
      </c>
      <c r="BV101" s="265">
        <f t="shared" si="276"/>
        <v>8176891.0800000131</v>
      </c>
      <c r="BW101" s="265">
        <f t="shared" si="276"/>
        <v>-3250375.6800000072</v>
      </c>
      <c r="BX101" s="265">
        <f t="shared" si="276"/>
        <v>3027454.8100000024</v>
      </c>
      <c r="BY101" s="265">
        <f t="shared" si="276"/>
        <v>-12789261</v>
      </c>
      <c r="BZ101" s="265">
        <f t="shared" si="276"/>
        <v>24132001.819999993</v>
      </c>
      <c r="CA101" s="354"/>
      <c r="CB101" s="64">
        <f>IF(ISERROR(GETPIVOTDATA("VALUE",'CSS WK pvt'!$I$2,"DT_FILE",CB$8,"CD_CO",CB$6,"TRIM_CAT",TRIM(B101),"TRIM_LINE",A100))=TRUE,0,GETPIVOTDATA("VALUE",'CSS WK pvt'!$I$2,"DT_FILE",CB$8,"CD_CO",CB$6,"TRIM_CAT",TRIM(B101),"TRIM_LINE",A100))</f>
        <v>196717362</v>
      </c>
    </row>
    <row r="102" spans="1:80" s="38" customFormat="1" x14ac:dyDescent="0.3">
      <c r="A102" s="147"/>
      <c r="B102" s="39" t="s">
        <v>38</v>
      </c>
      <c r="C102" s="97">
        <v>11230582.41</v>
      </c>
      <c r="D102" s="98">
        <v>11258929.449999999</v>
      </c>
      <c r="E102" s="98">
        <v>11078342</v>
      </c>
      <c r="F102" s="35">
        <v>9155754.8300000001</v>
      </c>
      <c r="G102" s="98">
        <v>10080339.789999999</v>
      </c>
      <c r="H102" s="98">
        <v>10946282.960000001</v>
      </c>
      <c r="I102" s="98">
        <v>10717433.07</v>
      </c>
      <c r="J102" s="98">
        <v>10201478</v>
      </c>
      <c r="K102" s="98">
        <v>7906288.9500000002</v>
      </c>
      <c r="L102" s="99">
        <v>9008794.3000000007</v>
      </c>
      <c r="M102" s="98">
        <v>11274876.17</v>
      </c>
      <c r="N102" s="98">
        <v>10717257.789999999</v>
      </c>
      <c r="O102" s="98">
        <v>10731391.25</v>
      </c>
      <c r="P102" s="98">
        <v>10671414.720000001</v>
      </c>
      <c r="Q102" s="98">
        <v>10911505.869999999</v>
      </c>
      <c r="R102" s="98">
        <v>10417992.32</v>
      </c>
      <c r="S102" s="98">
        <v>12170409.59</v>
      </c>
      <c r="T102" s="98">
        <v>13806631.25</v>
      </c>
      <c r="U102" s="209">
        <v>12402172.289999999</v>
      </c>
      <c r="V102" s="209">
        <v>8809430</v>
      </c>
      <c r="W102" s="209">
        <v>12402172.289999999</v>
      </c>
      <c r="X102" s="99">
        <v>8858479.4700000007</v>
      </c>
      <c r="Y102" s="209">
        <v>10783107</v>
      </c>
      <c r="Z102" s="209">
        <v>10846121</v>
      </c>
      <c r="AA102" s="209">
        <v>14560940.08</v>
      </c>
      <c r="AB102" s="209">
        <v>12010727.27</v>
      </c>
      <c r="AC102" s="209">
        <v>11685321.99</v>
      </c>
      <c r="AD102" s="209">
        <v>11719840.220000001</v>
      </c>
      <c r="AE102" s="209">
        <v>13664885</v>
      </c>
      <c r="AF102" s="209">
        <v>15307352</v>
      </c>
      <c r="AG102" s="209">
        <v>13688808</v>
      </c>
      <c r="AH102" s="209">
        <v>10534396</v>
      </c>
      <c r="AI102" s="209">
        <v>33525320</v>
      </c>
      <c r="AJ102" s="99">
        <v>11118205</v>
      </c>
      <c r="AK102" s="301">
        <v>11205940</v>
      </c>
      <c r="AL102" s="301">
        <v>8890737</v>
      </c>
      <c r="AM102" s="301">
        <v>11179768</v>
      </c>
      <c r="AN102" s="301">
        <v>10898374</v>
      </c>
      <c r="AO102" s="301">
        <v>11208067</v>
      </c>
      <c r="AP102" s="301">
        <v>11669917</v>
      </c>
      <c r="AQ102" s="64">
        <v>10875937</v>
      </c>
      <c r="AR102" s="301">
        <v>19495318</v>
      </c>
      <c r="AS102" s="301"/>
      <c r="AT102" s="301"/>
      <c r="AU102" s="301"/>
      <c r="AV102" s="319"/>
      <c r="AW102" s="35">
        <f t="shared" si="274"/>
        <v>-499191.16000000015</v>
      </c>
      <c r="AX102" s="100">
        <f t="shared" si="274"/>
        <v>-587514.72999999858</v>
      </c>
      <c r="AY102" s="100">
        <f t="shared" si="274"/>
        <v>-166836.13000000082</v>
      </c>
      <c r="AZ102" s="100">
        <f t="shared" si="274"/>
        <v>1262237.4900000002</v>
      </c>
      <c r="BA102" s="100">
        <f t="shared" si="274"/>
        <v>2090069.8000000007</v>
      </c>
      <c r="BB102" s="100">
        <f t="shared" si="274"/>
        <v>2860348.2899999991</v>
      </c>
      <c r="BC102" s="100">
        <f t="shared" si="274"/>
        <v>1684739.2199999988</v>
      </c>
      <c r="BD102" s="100">
        <f t="shared" si="274"/>
        <v>-1392048</v>
      </c>
      <c r="BE102" s="100">
        <f t="shared" si="274"/>
        <v>4495883.3399999989</v>
      </c>
      <c r="BF102" s="100">
        <f t="shared" si="274"/>
        <v>-150314.83000000007</v>
      </c>
      <c r="BG102" s="100">
        <f t="shared" si="275"/>
        <v>-491769.16999999993</v>
      </c>
      <c r="BH102" s="100">
        <f t="shared" si="275"/>
        <v>128863.21000000089</v>
      </c>
      <c r="BI102" s="100">
        <f t="shared" si="275"/>
        <v>3829548.83</v>
      </c>
      <c r="BJ102" s="100">
        <f t="shared" si="275"/>
        <v>1339312.5499999989</v>
      </c>
      <c r="BK102" s="100">
        <f t="shared" si="275"/>
        <v>773816.12000000104</v>
      </c>
      <c r="BL102" s="252">
        <f t="shared" si="275"/>
        <v>1301847.9000000004</v>
      </c>
      <c r="BM102" s="252">
        <f t="shared" si="275"/>
        <v>1494475.4100000001</v>
      </c>
      <c r="BN102" s="252">
        <f t="shared" si="275"/>
        <v>1500720.75</v>
      </c>
      <c r="BO102" s="252">
        <f t="shared" si="275"/>
        <v>1286635.7100000009</v>
      </c>
      <c r="BP102" s="265">
        <f t="shared" si="275"/>
        <v>1724966</v>
      </c>
      <c r="BQ102" s="265">
        <f t="shared" si="276"/>
        <v>21123147.710000001</v>
      </c>
      <c r="BR102" s="265">
        <f t="shared" si="276"/>
        <v>2259725.5299999993</v>
      </c>
      <c r="BS102" s="265">
        <f t="shared" si="276"/>
        <v>422833</v>
      </c>
      <c r="BT102" s="265">
        <f t="shared" si="276"/>
        <v>-1955384</v>
      </c>
      <c r="BU102" s="265">
        <f t="shared" si="276"/>
        <v>-3381172.08</v>
      </c>
      <c r="BV102" s="265">
        <f t="shared" si="276"/>
        <v>-1112353.2699999996</v>
      </c>
      <c r="BW102" s="265">
        <f t="shared" si="276"/>
        <v>-477254.99000000022</v>
      </c>
      <c r="BX102" s="265">
        <f t="shared" si="276"/>
        <v>-49923.220000000671</v>
      </c>
      <c r="BY102" s="265">
        <f t="shared" si="276"/>
        <v>-2788948</v>
      </c>
      <c r="BZ102" s="265">
        <f t="shared" si="276"/>
        <v>4187966</v>
      </c>
      <c r="CA102" s="354"/>
      <c r="CB102" s="64">
        <f>IF(ISERROR(GETPIVOTDATA("VALUE",'CSS WK pvt'!$I$2,"DT_FILE",CB$8,"CD_CO",CB$6,"TRIM_CAT",TRIM(B102),"TRIM_LINE",A100))=TRUE,0,GETPIVOTDATA("VALUE",'CSS WK pvt'!$I$2,"DT_FILE",CB$8,"CD_CO",CB$6,"TRIM_CAT",TRIM(B102),"TRIM_LINE",A100))</f>
        <v>19495318</v>
      </c>
    </row>
    <row r="103" spans="1:80" s="38" customFormat="1" x14ac:dyDescent="0.3">
      <c r="A103" s="147"/>
      <c r="B103" s="39" t="s">
        <v>39</v>
      </c>
      <c r="C103" s="97">
        <v>35663721.990000002</v>
      </c>
      <c r="D103" s="98">
        <v>35162478.68</v>
      </c>
      <c r="E103" s="98">
        <v>37114444.579999998</v>
      </c>
      <c r="F103" s="35">
        <v>27056013.02</v>
      </c>
      <c r="G103" s="98">
        <v>32052083.280000001</v>
      </c>
      <c r="H103" s="98">
        <v>37120997.43</v>
      </c>
      <c r="I103" s="98">
        <v>34913530.409999996</v>
      </c>
      <c r="J103" s="98">
        <v>34040546.780000001</v>
      </c>
      <c r="K103" s="98">
        <v>25756203.23</v>
      </c>
      <c r="L103" s="99">
        <v>31646496.25</v>
      </c>
      <c r="M103" s="98">
        <v>39207091.530000001</v>
      </c>
      <c r="N103" s="98">
        <v>34952873.710000001</v>
      </c>
      <c r="O103" s="98">
        <v>36861450.770000003</v>
      </c>
      <c r="P103" s="98">
        <v>28960118.969999999</v>
      </c>
      <c r="Q103" s="98">
        <v>31688797.940000001</v>
      </c>
      <c r="R103" s="98">
        <v>28152300.989999998</v>
      </c>
      <c r="S103" s="98">
        <v>32858120.129999999</v>
      </c>
      <c r="T103" s="98">
        <v>35282112.030000001</v>
      </c>
      <c r="U103" s="209">
        <v>36951300.609999999</v>
      </c>
      <c r="V103" s="209">
        <v>31274724</v>
      </c>
      <c r="W103" s="209">
        <v>36951300.609999999</v>
      </c>
      <c r="X103" s="99">
        <v>29243800.309999999</v>
      </c>
      <c r="Y103" s="209">
        <v>31490348</v>
      </c>
      <c r="Z103" s="209">
        <v>33234207</v>
      </c>
      <c r="AA103" s="209">
        <v>44017847.439999998</v>
      </c>
      <c r="AB103" s="209">
        <v>35321044.670000002</v>
      </c>
      <c r="AC103" s="209">
        <v>33781900.049999997</v>
      </c>
      <c r="AD103" s="209">
        <v>31453573.609999999</v>
      </c>
      <c r="AE103" s="209">
        <v>36113635</v>
      </c>
      <c r="AF103" s="209">
        <v>41598344.490000002</v>
      </c>
      <c r="AG103" s="209">
        <v>38529194</v>
      </c>
      <c r="AH103" s="209">
        <v>35465835</v>
      </c>
      <c r="AI103" s="209">
        <v>34552780</v>
      </c>
      <c r="AJ103" s="99">
        <v>34091578</v>
      </c>
      <c r="AK103" s="301">
        <v>37115309</v>
      </c>
      <c r="AL103" s="301">
        <v>43355027</v>
      </c>
      <c r="AM103" s="301">
        <v>48958486</v>
      </c>
      <c r="AN103" s="301">
        <v>40507748</v>
      </c>
      <c r="AO103" s="301">
        <v>35977002</v>
      </c>
      <c r="AP103" s="301">
        <v>34968634</v>
      </c>
      <c r="AQ103" s="64">
        <v>36841239</v>
      </c>
      <c r="AR103" s="301">
        <v>46031100</v>
      </c>
      <c r="AS103" s="301"/>
      <c r="AT103" s="301"/>
      <c r="AU103" s="301"/>
      <c r="AV103" s="319"/>
      <c r="AW103" s="35">
        <f t="shared" si="274"/>
        <v>1197728.7800000012</v>
      </c>
      <c r="AX103" s="100">
        <f t="shared" si="274"/>
        <v>-6202359.7100000009</v>
      </c>
      <c r="AY103" s="100">
        <f t="shared" si="274"/>
        <v>-5425646.6399999969</v>
      </c>
      <c r="AZ103" s="100">
        <f t="shared" si="274"/>
        <v>1096287.9699999988</v>
      </c>
      <c r="BA103" s="100">
        <f t="shared" si="274"/>
        <v>806036.84999999776</v>
      </c>
      <c r="BB103" s="100">
        <f t="shared" si="274"/>
        <v>-1838885.3999999985</v>
      </c>
      <c r="BC103" s="100">
        <f t="shared" si="274"/>
        <v>2037770.200000003</v>
      </c>
      <c r="BD103" s="100">
        <f t="shared" si="274"/>
        <v>-2765822.7800000012</v>
      </c>
      <c r="BE103" s="100">
        <f t="shared" si="274"/>
        <v>11195097.379999999</v>
      </c>
      <c r="BF103" s="100">
        <f t="shared" si="274"/>
        <v>-2402695.9400000013</v>
      </c>
      <c r="BG103" s="100">
        <f t="shared" si="275"/>
        <v>-7716743.5300000012</v>
      </c>
      <c r="BH103" s="100">
        <f t="shared" si="275"/>
        <v>-1718666.7100000009</v>
      </c>
      <c r="BI103" s="100">
        <f t="shared" si="275"/>
        <v>7156396.6699999943</v>
      </c>
      <c r="BJ103" s="100">
        <f t="shared" si="275"/>
        <v>6360925.700000003</v>
      </c>
      <c r="BK103" s="100">
        <f t="shared" si="275"/>
        <v>2093102.1099999957</v>
      </c>
      <c r="BL103" s="252">
        <f t="shared" si="275"/>
        <v>3301272.620000001</v>
      </c>
      <c r="BM103" s="252">
        <f t="shared" si="275"/>
        <v>3255514.870000001</v>
      </c>
      <c r="BN103" s="252">
        <f t="shared" si="275"/>
        <v>6316232.4600000009</v>
      </c>
      <c r="BO103" s="252">
        <f t="shared" si="275"/>
        <v>1577893.3900000006</v>
      </c>
      <c r="BP103" s="265">
        <f t="shared" si="275"/>
        <v>4191111</v>
      </c>
      <c r="BQ103" s="265">
        <f t="shared" si="276"/>
        <v>-2398520.6099999994</v>
      </c>
      <c r="BR103" s="265">
        <f t="shared" si="276"/>
        <v>4847777.6900000013</v>
      </c>
      <c r="BS103" s="265">
        <f t="shared" si="276"/>
        <v>5624961</v>
      </c>
      <c r="BT103" s="265">
        <f t="shared" si="276"/>
        <v>10120820</v>
      </c>
      <c r="BU103" s="265">
        <f t="shared" si="276"/>
        <v>4940638.5600000024</v>
      </c>
      <c r="BV103" s="265">
        <f t="shared" si="276"/>
        <v>5186703.3299999982</v>
      </c>
      <c r="BW103" s="265">
        <f t="shared" si="276"/>
        <v>2195101.950000003</v>
      </c>
      <c r="BX103" s="265">
        <f t="shared" si="276"/>
        <v>3515060.3900000006</v>
      </c>
      <c r="BY103" s="265">
        <f t="shared" si="276"/>
        <v>727604</v>
      </c>
      <c r="BZ103" s="265">
        <f t="shared" si="276"/>
        <v>4432755.5099999979</v>
      </c>
      <c r="CA103" s="354"/>
      <c r="CB103" s="64">
        <f>IF(ISERROR(GETPIVOTDATA("VALUE",'CSS WK pvt'!$I$2,"DT_FILE",CB$8,"CD_CO",CB$6,"TRIM_CAT",TRIM(B103),"TRIM_LINE",A100))=TRUE,0,GETPIVOTDATA("VALUE",'CSS WK pvt'!$I$2,"DT_FILE",CB$8,"CD_CO",CB$6,"TRIM_CAT",TRIM(B103),"TRIM_LINE",A100))</f>
        <v>46031100</v>
      </c>
    </row>
    <row r="104" spans="1:80" s="38" customFormat="1" x14ac:dyDescent="0.3">
      <c r="A104" s="147"/>
      <c r="B104" s="39" t="s">
        <v>40</v>
      </c>
      <c r="C104" s="97">
        <v>33276171.23</v>
      </c>
      <c r="D104" s="98">
        <v>32432596.920000002</v>
      </c>
      <c r="E104" s="98">
        <v>34026878.259999998</v>
      </c>
      <c r="F104" s="35">
        <v>25686825.329999998</v>
      </c>
      <c r="G104" s="98">
        <v>32149563.449999999</v>
      </c>
      <c r="H104" s="98">
        <v>34411800.200000003</v>
      </c>
      <c r="I104" s="98">
        <v>32659998.629999999</v>
      </c>
      <c r="J104" s="98">
        <v>33732331.5</v>
      </c>
      <c r="K104" s="98">
        <v>25089093.809999999</v>
      </c>
      <c r="L104" s="99">
        <v>29039983.699999999</v>
      </c>
      <c r="M104" s="98">
        <v>36138603.299999997</v>
      </c>
      <c r="N104" s="98">
        <v>32115275.57</v>
      </c>
      <c r="O104" s="98">
        <v>34908563.619999997</v>
      </c>
      <c r="P104" s="98">
        <v>25305588.309999999</v>
      </c>
      <c r="Q104" s="98">
        <v>29281335.16</v>
      </c>
      <c r="R104" s="98">
        <v>27183072.829999998</v>
      </c>
      <c r="S104" s="98">
        <v>31822829.600000001</v>
      </c>
      <c r="T104" s="98">
        <v>33140874.43</v>
      </c>
      <c r="U104" s="209">
        <v>36578792.799999997</v>
      </c>
      <c r="V104" s="209">
        <v>30891429</v>
      </c>
      <c r="W104" s="209">
        <v>36578792.799999997</v>
      </c>
      <c r="X104" s="99">
        <v>27289618.609999999</v>
      </c>
      <c r="Y104" s="209">
        <v>27820255</v>
      </c>
      <c r="Z104" s="209">
        <v>29934780</v>
      </c>
      <c r="AA104" s="209">
        <v>41171109.829999998</v>
      </c>
      <c r="AB104" s="209">
        <v>31857986.789999999</v>
      </c>
      <c r="AC104" s="209">
        <v>31841942.300000001</v>
      </c>
      <c r="AD104" s="209">
        <v>30317933.989999998</v>
      </c>
      <c r="AE104" s="209">
        <v>34689229</v>
      </c>
      <c r="AF104" s="209">
        <v>40237908.780000001</v>
      </c>
      <c r="AG104" s="209">
        <v>35432728</v>
      </c>
      <c r="AH104" s="209">
        <v>30887876</v>
      </c>
      <c r="AI104" s="209">
        <v>33987411</v>
      </c>
      <c r="AJ104" s="99">
        <v>31897904</v>
      </c>
      <c r="AK104" s="301">
        <v>31958957</v>
      </c>
      <c r="AL104" s="301">
        <v>39000887</v>
      </c>
      <c r="AM104" s="301">
        <v>44629569</v>
      </c>
      <c r="AN104" s="301">
        <v>35594543</v>
      </c>
      <c r="AO104" s="301">
        <v>31462484</v>
      </c>
      <c r="AP104" s="301">
        <v>30777330</v>
      </c>
      <c r="AQ104" s="64">
        <v>33936898</v>
      </c>
      <c r="AR104" s="301">
        <v>39947082</v>
      </c>
      <c r="AS104" s="301"/>
      <c r="AT104" s="301"/>
      <c r="AU104" s="301"/>
      <c r="AV104" s="319"/>
      <c r="AW104" s="35">
        <f t="shared" si="274"/>
        <v>1632392.3899999969</v>
      </c>
      <c r="AX104" s="100">
        <f t="shared" si="274"/>
        <v>-7127008.6100000031</v>
      </c>
      <c r="AY104" s="100">
        <f t="shared" si="274"/>
        <v>-4745543.0999999978</v>
      </c>
      <c r="AZ104" s="100">
        <f t="shared" si="274"/>
        <v>1496247.5</v>
      </c>
      <c r="BA104" s="100">
        <f t="shared" si="274"/>
        <v>-326733.84999999776</v>
      </c>
      <c r="BB104" s="100">
        <f t="shared" si="274"/>
        <v>-1270925.7700000033</v>
      </c>
      <c r="BC104" s="100">
        <f t="shared" si="274"/>
        <v>3918794.1699999981</v>
      </c>
      <c r="BD104" s="100">
        <f t="shared" si="274"/>
        <v>-2840902.5</v>
      </c>
      <c r="BE104" s="100">
        <f t="shared" si="274"/>
        <v>11489698.989999998</v>
      </c>
      <c r="BF104" s="100">
        <f t="shared" si="274"/>
        <v>-1750365.0899999999</v>
      </c>
      <c r="BG104" s="100">
        <f t="shared" si="275"/>
        <v>-8318348.299999997</v>
      </c>
      <c r="BH104" s="100">
        <f t="shared" si="275"/>
        <v>-2180495.5700000003</v>
      </c>
      <c r="BI104" s="100">
        <f t="shared" si="275"/>
        <v>6262546.2100000009</v>
      </c>
      <c r="BJ104" s="100">
        <f t="shared" si="275"/>
        <v>6552398.4800000004</v>
      </c>
      <c r="BK104" s="100">
        <f t="shared" si="275"/>
        <v>2560607.1400000006</v>
      </c>
      <c r="BL104" s="252">
        <f t="shared" si="275"/>
        <v>3134861.16</v>
      </c>
      <c r="BM104" s="252">
        <f t="shared" si="275"/>
        <v>2866399.3999999985</v>
      </c>
      <c r="BN104" s="252">
        <f t="shared" si="275"/>
        <v>7097034.3500000015</v>
      </c>
      <c r="BO104" s="252">
        <f t="shared" si="275"/>
        <v>-1146064.799999997</v>
      </c>
      <c r="BP104" s="265">
        <f t="shared" si="275"/>
        <v>-3553</v>
      </c>
      <c r="BQ104" s="265">
        <f t="shared" si="276"/>
        <v>-2591381.799999997</v>
      </c>
      <c r="BR104" s="265">
        <f t="shared" si="276"/>
        <v>4608285.3900000006</v>
      </c>
      <c r="BS104" s="265">
        <f t="shared" si="276"/>
        <v>4138702</v>
      </c>
      <c r="BT104" s="265">
        <f t="shared" si="276"/>
        <v>9066107</v>
      </c>
      <c r="BU104" s="265">
        <f t="shared" si="276"/>
        <v>3458459.1700000018</v>
      </c>
      <c r="BV104" s="265">
        <f t="shared" si="276"/>
        <v>3736556.2100000009</v>
      </c>
      <c r="BW104" s="265">
        <f t="shared" si="276"/>
        <v>-379458.30000000075</v>
      </c>
      <c r="BX104" s="265">
        <f t="shared" si="276"/>
        <v>459396.01000000164</v>
      </c>
      <c r="BY104" s="265">
        <f t="shared" si="276"/>
        <v>-752331</v>
      </c>
      <c r="BZ104" s="265">
        <f t="shared" si="276"/>
        <v>-290826.78000000119</v>
      </c>
      <c r="CA104" s="354"/>
      <c r="CB104" s="64">
        <f>IF(ISERROR(GETPIVOTDATA("VALUE",'CSS WK pvt'!$I$2,"DT_FILE",CB$8,"CD_CO",CB$6,"TRIM_CAT",TRIM(B104),"TRIM_LINE",A100))=TRUE,0,GETPIVOTDATA("VALUE",'CSS WK pvt'!$I$2,"DT_FILE",CB$8,"CD_CO",CB$6,"TRIM_CAT",TRIM(B104),"TRIM_LINE",A100))</f>
        <v>39947082</v>
      </c>
    </row>
    <row r="105" spans="1:80" s="38" customFormat="1" x14ac:dyDescent="0.3">
      <c r="A105" s="147"/>
      <c r="B105" s="39" t="s">
        <v>41</v>
      </c>
      <c r="C105" s="97">
        <v>47902288.700000003</v>
      </c>
      <c r="D105" s="98">
        <v>46814914.359999999</v>
      </c>
      <c r="E105" s="98">
        <v>55483943.700000003</v>
      </c>
      <c r="F105" s="35">
        <v>41021953.090000004</v>
      </c>
      <c r="G105" s="98">
        <v>52617703.710000001</v>
      </c>
      <c r="H105" s="98">
        <v>53507342.07</v>
      </c>
      <c r="I105" s="98">
        <v>51000174.969999999</v>
      </c>
      <c r="J105" s="98">
        <v>55884043.859999999</v>
      </c>
      <c r="K105" s="98">
        <v>42567522.659999996</v>
      </c>
      <c r="L105" s="99">
        <v>45950532.770000003</v>
      </c>
      <c r="M105" s="98">
        <v>54943152.829999998</v>
      </c>
      <c r="N105" s="98">
        <v>49887950.890000001</v>
      </c>
      <c r="O105" s="98">
        <v>52925879.159999996</v>
      </c>
      <c r="P105" s="98">
        <v>40719420.149999999</v>
      </c>
      <c r="Q105" s="98">
        <v>46752883.939999998</v>
      </c>
      <c r="R105" s="98">
        <v>43523540.490000002</v>
      </c>
      <c r="S105" s="98">
        <v>53146114.420000002</v>
      </c>
      <c r="T105" s="98">
        <v>52054913.609999999</v>
      </c>
      <c r="U105" s="209">
        <v>56185330.210000001</v>
      </c>
      <c r="V105" s="209">
        <v>49918330</v>
      </c>
      <c r="W105" s="209">
        <v>56185330.210000001</v>
      </c>
      <c r="X105" s="99">
        <v>46082046.560000002</v>
      </c>
      <c r="Y105" s="209">
        <v>44493220</v>
      </c>
      <c r="Z105" s="209">
        <v>49035178</v>
      </c>
      <c r="AA105" s="209">
        <v>64651009.600000001</v>
      </c>
      <c r="AB105" s="209">
        <v>50419812.079999998</v>
      </c>
      <c r="AC105" s="209">
        <v>50794039.450000003</v>
      </c>
      <c r="AD105" s="209">
        <v>49419355.670000002</v>
      </c>
      <c r="AE105" s="209">
        <v>52760004</v>
      </c>
      <c r="AF105" s="209">
        <v>61559748.380000003</v>
      </c>
      <c r="AG105" s="209">
        <v>54408827</v>
      </c>
      <c r="AH105" s="209">
        <v>47980105</v>
      </c>
      <c r="AI105" s="209">
        <v>58700214</v>
      </c>
      <c r="AJ105" s="99">
        <v>50738916</v>
      </c>
      <c r="AK105" s="301">
        <v>47926946</v>
      </c>
      <c r="AL105" s="301">
        <v>60416197</v>
      </c>
      <c r="AM105" s="301">
        <v>66103024</v>
      </c>
      <c r="AN105" s="301">
        <v>56311002</v>
      </c>
      <c r="AO105" s="301">
        <v>50184864</v>
      </c>
      <c r="AP105" s="301">
        <v>49572606</v>
      </c>
      <c r="AQ105" s="64">
        <v>52158152</v>
      </c>
      <c r="AR105" s="301">
        <v>62455715</v>
      </c>
      <c r="AS105" s="301"/>
      <c r="AT105" s="301"/>
      <c r="AU105" s="301"/>
      <c r="AV105" s="319"/>
      <c r="AW105" s="35">
        <f t="shared" si="274"/>
        <v>5023590.4599999934</v>
      </c>
      <c r="AX105" s="100">
        <f t="shared" si="274"/>
        <v>-6095494.2100000009</v>
      </c>
      <c r="AY105" s="100">
        <f t="shared" si="274"/>
        <v>-8731059.7600000054</v>
      </c>
      <c r="AZ105" s="100">
        <f t="shared" si="274"/>
        <v>2501587.3999999985</v>
      </c>
      <c r="BA105" s="100">
        <f t="shared" si="274"/>
        <v>528410.71000000089</v>
      </c>
      <c r="BB105" s="100">
        <f t="shared" si="274"/>
        <v>-1452428.4600000009</v>
      </c>
      <c r="BC105" s="100">
        <f t="shared" si="274"/>
        <v>5185155.2400000021</v>
      </c>
      <c r="BD105" s="100">
        <f t="shared" si="274"/>
        <v>-5965713.8599999994</v>
      </c>
      <c r="BE105" s="100">
        <f t="shared" si="274"/>
        <v>13617807.550000004</v>
      </c>
      <c r="BF105" s="100">
        <f t="shared" si="274"/>
        <v>131513.78999999911</v>
      </c>
      <c r="BG105" s="100">
        <f t="shared" si="275"/>
        <v>-10449932.829999998</v>
      </c>
      <c r="BH105" s="100">
        <f t="shared" si="275"/>
        <v>-852772.8900000006</v>
      </c>
      <c r="BI105" s="100">
        <f t="shared" si="275"/>
        <v>11725130.440000005</v>
      </c>
      <c r="BJ105" s="100">
        <f t="shared" si="275"/>
        <v>9700391.9299999997</v>
      </c>
      <c r="BK105" s="100">
        <f t="shared" si="275"/>
        <v>4041155.5100000054</v>
      </c>
      <c r="BL105" s="252">
        <f t="shared" si="275"/>
        <v>5895815.1799999997</v>
      </c>
      <c r="BM105" s="252">
        <f t="shared" si="275"/>
        <v>-386110.42000000179</v>
      </c>
      <c r="BN105" s="252">
        <f t="shared" si="275"/>
        <v>9504834.7700000033</v>
      </c>
      <c r="BO105" s="252">
        <f t="shared" si="275"/>
        <v>-1776503.2100000009</v>
      </c>
      <c r="BP105" s="265">
        <f t="shared" si="275"/>
        <v>-1938225</v>
      </c>
      <c r="BQ105" s="265">
        <f t="shared" si="276"/>
        <v>2514883.7899999991</v>
      </c>
      <c r="BR105" s="265">
        <f t="shared" si="276"/>
        <v>4656869.4399999976</v>
      </c>
      <c r="BS105" s="265">
        <f t="shared" si="276"/>
        <v>3433726</v>
      </c>
      <c r="BT105" s="265">
        <f t="shared" si="276"/>
        <v>11381019</v>
      </c>
      <c r="BU105" s="265">
        <f t="shared" si="276"/>
        <v>1452014.3999999985</v>
      </c>
      <c r="BV105" s="265">
        <f t="shared" si="276"/>
        <v>5891189.9200000018</v>
      </c>
      <c r="BW105" s="265">
        <f t="shared" si="276"/>
        <v>-609175.45000000298</v>
      </c>
      <c r="BX105" s="265">
        <f t="shared" si="276"/>
        <v>153250.32999999821</v>
      </c>
      <c r="BY105" s="265">
        <f t="shared" si="276"/>
        <v>-601852</v>
      </c>
      <c r="BZ105" s="265">
        <f t="shared" si="276"/>
        <v>895966.61999999732</v>
      </c>
      <c r="CA105" s="354"/>
      <c r="CB105" s="64">
        <f>IF(ISERROR(GETPIVOTDATA("VALUE",'CSS WK pvt'!$I$2,"DT_FILE",CB$8,"CD_CO",CB$6,"TRIM_CAT",TRIM(B105),"TRIM_LINE",A100))=TRUE,0,GETPIVOTDATA("VALUE",'CSS WK pvt'!$I$2,"DT_FILE",CB$8,"CD_CO",CB$6,"TRIM_CAT",TRIM(B105),"TRIM_LINE",A100))</f>
        <v>62455715</v>
      </c>
    </row>
    <row r="106" spans="1:80" s="131" customFormat="1" x14ac:dyDescent="0.3">
      <c r="A106" s="148"/>
      <c r="B106" s="39" t="s">
        <v>42</v>
      </c>
      <c r="C106" s="132">
        <f>SUM(C101:C105)</f>
        <v>263816273.75</v>
      </c>
      <c r="D106" s="133">
        <f t="shared" ref="D106:AF106" si="277">SUM(D101:D105)</f>
        <v>256548632.56999999</v>
      </c>
      <c r="E106" s="133">
        <f t="shared" si="277"/>
        <v>257575399.62</v>
      </c>
      <c r="F106" s="134">
        <f t="shared" si="277"/>
        <v>202823383.29999998</v>
      </c>
      <c r="G106" s="133">
        <f t="shared" si="277"/>
        <v>249230008.84</v>
      </c>
      <c r="H106" s="133">
        <f t="shared" si="277"/>
        <v>292352661.68000001</v>
      </c>
      <c r="I106" s="133">
        <f t="shared" si="277"/>
        <v>277454446.13999999</v>
      </c>
      <c r="J106" s="133">
        <f t="shared" si="277"/>
        <v>264414814.37</v>
      </c>
      <c r="K106" s="133">
        <f t="shared" si="277"/>
        <v>201769614.16999999</v>
      </c>
      <c r="L106" s="135">
        <f t="shared" si="277"/>
        <v>246194002.31999999</v>
      </c>
      <c r="M106" s="133">
        <f t="shared" si="277"/>
        <v>293775176.65999997</v>
      </c>
      <c r="N106" s="133">
        <f t="shared" si="277"/>
        <v>271248573.81999999</v>
      </c>
      <c r="O106" s="133">
        <f t="shared" si="277"/>
        <v>278475579.79000002</v>
      </c>
      <c r="P106" s="133">
        <f t="shared" si="277"/>
        <v>235273270.11000001</v>
      </c>
      <c r="Q106" s="133">
        <f t="shared" si="277"/>
        <v>251898384.03999999</v>
      </c>
      <c r="R106" s="133">
        <f t="shared" si="277"/>
        <v>234761875.54000002</v>
      </c>
      <c r="S106" s="133">
        <f t="shared" si="277"/>
        <v>280069851.76999998</v>
      </c>
      <c r="T106" s="133">
        <f t="shared" si="277"/>
        <v>311555443.5</v>
      </c>
      <c r="U106" s="133">
        <f t="shared" si="277"/>
        <v>311217367.32999998</v>
      </c>
      <c r="V106" s="133">
        <f t="shared" si="277"/>
        <v>257374447</v>
      </c>
      <c r="W106" s="133">
        <f t="shared" si="277"/>
        <v>311217367.32999998</v>
      </c>
      <c r="X106" s="135">
        <f t="shared" si="277"/>
        <v>238758524.81999999</v>
      </c>
      <c r="Y106" s="133">
        <f t="shared" si="277"/>
        <v>258535819</v>
      </c>
      <c r="Z106" s="133">
        <f t="shared" si="277"/>
        <v>267088790</v>
      </c>
      <c r="AA106" s="133">
        <f t="shared" si="277"/>
        <v>340217600.94000006</v>
      </c>
      <c r="AB106" s="133">
        <f t="shared" si="277"/>
        <v>266993851.73000002</v>
      </c>
      <c r="AC106" s="133">
        <f t="shared" si="277"/>
        <v>260652463.47000003</v>
      </c>
      <c r="AD106" s="133">
        <f t="shared" si="277"/>
        <v>253331380.68000001</v>
      </c>
      <c r="AE106" s="133">
        <f t="shared" si="277"/>
        <v>294915797</v>
      </c>
      <c r="AF106" s="133">
        <f t="shared" si="277"/>
        <v>331288713.83000004</v>
      </c>
      <c r="AG106" s="285">
        <v>314367107</v>
      </c>
      <c r="AH106" s="285">
        <v>279319127</v>
      </c>
      <c r="AI106" s="285">
        <v>291827526</v>
      </c>
      <c r="AJ106" s="135">
        <v>259875935</v>
      </c>
      <c r="AK106" s="302">
        <v>290301774</v>
      </c>
      <c r="AL106" s="302">
        <v>323574739</v>
      </c>
      <c r="AM106" s="302">
        <v>356386292</v>
      </c>
      <c r="AN106" s="302">
        <v>288872839</v>
      </c>
      <c r="AO106" s="302">
        <v>258131301</v>
      </c>
      <c r="AP106" s="302">
        <v>260436619</v>
      </c>
      <c r="AQ106" s="45">
        <v>278711009</v>
      </c>
      <c r="AR106" s="302">
        <v>364646577</v>
      </c>
      <c r="AS106" s="302"/>
      <c r="AT106" s="302"/>
      <c r="AU106" s="302"/>
      <c r="AV106" s="320"/>
      <c r="AW106" s="134">
        <f t="shared" si="245"/>
        <v>14659306.040000014</v>
      </c>
      <c r="AX106" s="136">
        <f t="shared" ref="AX106:AZ106" si="278">SUM(AX101:AX105)</f>
        <v>-21275362.460000008</v>
      </c>
      <c r="AY106" s="136">
        <f t="shared" si="278"/>
        <v>-5677015.5800000038</v>
      </c>
      <c r="AZ106" s="136">
        <f t="shared" si="278"/>
        <v>31938492.239999995</v>
      </c>
      <c r="BA106" s="136">
        <f t="shared" ref="BA106" si="279">SUM(BA101:BA105)</f>
        <v>30839842.930000003</v>
      </c>
      <c r="BB106" s="136">
        <f t="shared" ref="BB106:BJ106" si="280">SUM(BB101:BB105)</f>
        <v>19202781.819999993</v>
      </c>
      <c r="BC106" s="136">
        <f t="shared" si="280"/>
        <v>33762921.189999983</v>
      </c>
      <c r="BD106" s="136">
        <f t="shared" si="280"/>
        <v>-7040367.3700000048</v>
      </c>
      <c r="BE106" s="136">
        <f t="shared" si="280"/>
        <v>109447753.16</v>
      </c>
      <c r="BF106" s="136">
        <f t="shared" si="280"/>
        <v>-7435477.4999999944</v>
      </c>
      <c r="BG106" s="136">
        <f t="shared" si="280"/>
        <v>-35239357.660000011</v>
      </c>
      <c r="BH106" s="136">
        <f t="shared" si="280"/>
        <v>-4159783.8200000152</v>
      </c>
      <c r="BI106" s="136">
        <f t="shared" si="280"/>
        <v>61742021.149999999</v>
      </c>
      <c r="BJ106" s="136">
        <f t="shared" si="280"/>
        <v>31720581.619999997</v>
      </c>
      <c r="BK106" s="136">
        <f t="shared" ref="BK106:BL106" si="281">SUM(BK101:BK105)</f>
        <v>8754079.4300000146</v>
      </c>
      <c r="BL106" s="253">
        <f t="shared" si="281"/>
        <v>18569505.140000001</v>
      </c>
      <c r="BM106" s="253">
        <f t="shared" ref="BM106:BN106" si="282">SUM(BM101:BM105)</f>
        <v>14845945.229999997</v>
      </c>
      <c r="BN106" s="253">
        <f t="shared" si="282"/>
        <v>19733270.330000006</v>
      </c>
      <c r="BO106" s="253">
        <f t="shared" ref="BO106:BP106" si="283">SUM(BO101:BO105)</f>
        <v>3149739.6700000167</v>
      </c>
      <c r="BP106" s="278">
        <f t="shared" si="283"/>
        <v>21944680</v>
      </c>
      <c r="BQ106" s="278">
        <f t="shared" ref="BQ106:BS106" si="284">SUM(BQ101:BQ105)</f>
        <v>-19389841.329999983</v>
      </c>
      <c r="BR106" s="278">
        <f t="shared" si="284"/>
        <v>21117410.179999992</v>
      </c>
      <c r="BS106" s="278">
        <f t="shared" si="284"/>
        <v>31765955</v>
      </c>
      <c r="BT106" s="278">
        <f t="shared" ref="BT106:BU106" si="285">SUM(BT101:BT105)</f>
        <v>56485949</v>
      </c>
      <c r="BU106" s="278">
        <f t="shared" si="285"/>
        <v>16168691.059999993</v>
      </c>
      <c r="BV106" s="278">
        <f t="shared" ref="BV106" si="286">SUM(BV101:BV105)</f>
        <v>21878987.270000014</v>
      </c>
      <c r="BW106" s="278">
        <f t="shared" ref="BW106" si="287">SUM(BW101:BW105)</f>
        <v>-2521162.4700000081</v>
      </c>
      <c r="BX106" s="278">
        <f t="shared" ref="BX106" si="288">SUM(BX101:BX105)</f>
        <v>7105238.3200000022</v>
      </c>
      <c r="BY106" s="278">
        <f t="shared" ref="BY106:BZ106" si="289">SUM(BY101:BY105)</f>
        <v>-16204788</v>
      </c>
      <c r="BZ106" s="278">
        <f t="shared" si="289"/>
        <v>33357863.169999987</v>
      </c>
      <c r="CA106" s="355"/>
      <c r="CB106" s="45">
        <f t="shared" si="245"/>
        <v>364646577</v>
      </c>
    </row>
    <row r="107" spans="1:80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352"/>
      <c r="CB107" s="90"/>
    </row>
    <row r="108" spans="1:80" s="59" customFormat="1" x14ac:dyDescent="0.3">
      <c r="A108" s="147"/>
      <c r="B108" s="60" t="s">
        <v>37</v>
      </c>
      <c r="C108" s="102">
        <v>872197</v>
      </c>
      <c r="D108" s="103">
        <v>895520</v>
      </c>
      <c r="E108" s="103">
        <v>915677</v>
      </c>
      <c r="F108" s="34">
        <v>819407</v>
      </c>
      <c r="G108" s="103">
        <v>955952</v>
      </c>
      <c r="H108" s="103">
        <v>932360</v>
      </c>
      <c r="I108" s="103">
        <v>903380</v>
      </c>
      <c r="J108" s="103">
        <v>999596</v>
      </c>
      <c r="K108" s="103">
        <v>876094</v>
      </c>
      <c r="L108" s="104">
        <v>1019172</v>
      </c>
      <c r="M108" s="103">
        <v>1008881</v>
      </c>
      <c r="N108" s="103">
        <v>925340</v>
      </c>
      <c r="O108" s="103">
        <v>1000268</v>
      </c>
      <c r="P108" s="103">
        <v>924601</v>
      </c>
      <c r="Q108" s="103">
        <v>948103</v>
      </c>
      <c r="R108" s="103">
        <v>973400</v>
      </c>
      <c r="S108" s="103">
        <v>986631</v>
      </c>
      <c r="T108" s="103">
        <v>952697</v>
      </c>
      <c r="U108" s="210">
        <v>952359</v>
      </c>
      <c r="V108" s="210">
        <v>970098</v>
      </c>
      <c r="W108" s="210">
        <v>952359</v>
      </c>
      <c r="X108" s="104">
        <v>968270</v>
      </c>
      <c r="Y108" s="210">
        <v>911097</v>
      </c>
      <c r="Z108" s="210">
        <v>888106</v>
      </c>
      <c r="AA108" s="210">
        <v>1068827</v>
      </c>
      <c r="AB108" s="210">
        <v>922410</v>
      </c>
      <c r="AC108" s="210">
        <v>930755</v>
      </c>
      <c r="AD108" s="210">
        <v>996081</v>
      </c>
      <c r="AE108" s="210">
        <v>980368</v>
      </c>
      <c r="AF108" s="210">
        <v>993975</v>
      </c>
      <c r="AG108" s="210">
        <v>955379</v>
      </c>
      <c r="AH108" s="210">
        <v>959090</v>
      </c>
      <c r="AI108" s="210">
        <v>1007332</v>
      </c>
      <c r="AJ108" s="104">
        <v>965836</v>
      </c>
      <c r="AK108" s="303">
        <v>1008920</v>
      </c>
      <c r="AL108" s="303">
        <v>978212</v>
      </c>
      <c r="AM108" s="303">
        <v>1089655</v>
      </c>
      <c r="AN108" s="303">
        <v>944085</v>
      </c>
      <c r="AO108" s="303">
        <v>927935</v>
      </c>
      <c r="AP108" s="303">
        <v>994415</v>
      </c>
      <c r="AQ108" s="64">
        <v>967800</v>
      </c>
      <c r="AR108" s="303">
        <v>1047465</v>
      </c>
      <c r="AS108" s="303"/>
      <c r="AT108" s="303"/>
      <c r="AU108" s="303"/>
      <c r="AV108" s="321"/>
      <c r="AW108" s="34">
        <f t="shared" ref="AW108:BF112" si="290">O108-C108</f>
        <v>128071</v>
      </c>
      <c r="AX108" s="105">
        <f t="shared" si="290"/>
        <v>29081</v>
      </c>
      <c r="AY108" s="105">
        <f t="shared" si="290"/>
        <v>32426</v>
      </c>
      <c r="AZ108" s="105">
        <f t="shared" si="290"/>
        <v>153993</v>
      </c>
      <c r="BA108" s="105">
        <f t="shared" si="290"/>
        <v>30679</v>
      </c>
      <c r="BB108" s="105">
        <f t="shared" si="290"/>
        <v>20337</v>
      </c>
      <c r="BC108" s="105">
        <f t="shared" si="290"/>
        <v>48979</v>
      </c>
      <c r="BD108" s="105">
        <f t="shared" si="290"/>
        <v>-29498</v>
      </c>
      <c r="BE108" s="105">
        <f t="shared" si="290"/>
        <v>76265</v>
      </c>
      <c r="BF108" s="105">
        <f t="shared" si="290"/>
        <v>-50902</v>
      </c>
      <c r="BG108" s="105">
        <f t="shared" ref="BG108:BP112" si="291">Y108-M108</f>
        <v>-97784</v>
      </c>
      <c r="BH108" s="105">
        <f t="shared" si="291"/>
        <v>-37234</v>
      </c>
      <c r="BI108" s="105">
        <f t="shared" si="291"/>
        <v>68559</v>
      </c>
      <c r="BJ108" s="105">
        <f t="shared" si="291"/>
        <v>-2191</v>
      </c>
      <c r="BK108" s="105">
        <f t="shared" si="291"/>
        <v>-17348</v>
      </c>
      <c r="BL108" s="254">
        <f t="shared" si="291"/>
        <v>22681</v>
      </c>
      <c r="BM108" s="254">
        <f t="shared" si="291"/>
        <v>-6263</v>
      </c>
      <c r="BN108" s="254">
        <f t="shared" si="291"/>
        <v>41278</v>
      </c>
      <c r="BO108" s="254">
        <f t="shared" si="291"/>
        <v>3020</v>
      </c>
      <c r="BP108" s="279">
        <f t="shared" si="291"/>
        <v>-11008</v>
      </c>
      <c r="BQ108" s="279">
        <f t="shared" ref="BQ108:BZ112" si="292">AI108-W108</f>
        <v>54973</v>
      </c>
      <c r="BR108" s="279">
        <f t="shared" si="292"/>
        <v>-2434</v>
      </c>
      <c r="BS108" s="279">
        <f t="shared" si="292"/>
        <v>97823</v>
      </c>
      <c r="BT108" s="279">
        <f t="shared" si="292"/>
        <v>90106</v>
      </c>
      <c r="BU108" s="279">
        <f t="shared" si="292"/>
        <v>20828</v>
      </c>
      <c r="BV108" s="279">
        <f t="shared" si="292"/>
        <v>21675</v>
      </c>
      <c r="BW108" s="279">
        <f t="shared" si="292"/>
        <v>-2820</v>
      </c>
      <c r="BX108" s="279">
        <f t="shared" si="292"/>
        <v>-1666</v>
      </c>
      <c r="BY108" s="279">
        <f t="shared" si="292"/>
        <v>-12568</v>
      </c>
      <c r="BZ108" s="279">
        <f t="shared" si="292"/>
        <v>53490</v>
      </c>
      <c r="CA108" s="352"/>
      <c r="CB108" s="64">
        <f>IF(ISERROR(GETPIVOTDATA("VALUE",'CSS WK pvt'!$I$2,"DT_FILE",CB$8,"CD_CO",CB$6,"TRIM_CAT",TRIM(B108),"TRIM_LINE",A107))=TRUE,0,GETPIVOTDATA("VALUE",'CSS WK pvt'!$I$2,"DT_FILE",CB$8,"CD_CO",CB$6,"TRIM_CAT",TRIM(B108),"TRIM_LINE",A107))</f>
        <v>1047465</v>
      </c>
    </row>
    <row r="109" spans="1:80" s="59" customFormat="1" x14ac:dyDescent="0.3">
      <c r="A109" s="147"/>
      <c r="B109" s="60" t="s">
        <v>38</v>
      </c>
      <c r="C109" s="102">
        <v>99747</v>
      </c>
      <c r="D109" s="103">
        <v>103975</v>
      </c>
      <c r="E109" s="103">
        <v>108127</v>
      </c>
      <c r="F109" s="34">
        <v>102568</v>
      </c>
      <c r="G109" s="103">
        <v>112559</v>
      </c>
      <c r="H109" s="103">
        <v>107634</v>
      </c>
      <c r="I109" s="103">
        <v>105656</v>
      </c>
      <c r="J109" s="103">
        <v>113556</v>
      </c>
      <c r="K109" s="103">
        <v>98292</v>
      </c>
      <c r="L109" s="104">
        <v>107433</v>
      </c>
      <c r="M109" s="103">
        <v>111039</v>
      </c>
      <c r="N109" s="103">
        <v>104453</v>
      </c>
      <c r="O109" s="103">
        <v>110019</v>
      </c>
      <c r="P109" s="103">
        <v>108618</v>
      </c>
      <c r="Q109" s="103">
        <v>111556</v>
      </c>
      <c r="R109" s="103">
        <v>118220</v>
      </c>
      <c r="S109" s="103">
        <v>123715</v>
      </c>
      <c r="T109" s="103">
        <v>131036</v>
      </c>
      <c r="U109" s="210">
        <v>126183</v>
      </c>
      <c r="V109" s="210">
        <v>111997</v>
      </c>
      <c r="W109" s="210">
        <v>126183</v>
      </c>
      <c r="X109" s="104">
        <v>114151</v>
      </c>
      <c r="Y109" s="210">
        <v>115306</v>
      </c>
      <c r="Z109" s="210">
        <v>113350</v>
      </c>
      <c r="AA109" s="210">
        <v>138643</v>
      </c>
      <c r="AB109" s="210">
        <v>123176</v>
      </c>
      <c r="AC109" s="210">
        <v>131398</v>
      </c>
      <c r="AD109" s="210">
        <v>143786</v>
      </c>
      <c r="AE109" s="210">
        <v>140962</v>
      </c>
      <c r="AF109" s="210">
        <v>158097</v>
      </c>
      <c r="AG109" s="210">
        <v>149029</v>
      </c>
      <c r="AH109" s="210">
        <v>126656</v>
      </c>
      <c r="AI109" s="210">
        <v>184668</v>
      </c>
      <c r="AJ109" s="104">
        <v>153718</v>
      </c>
      <c r="AK109" s="303">
        <v>141393</v>
      </c>
      <c r="AL109" s="303">
        <v>133979</v>
      </c>
      <c r="AM109" s="303">
        <v>147793</v>
      </c>
      <c r="AN109" s="303">
        <v>133951</v>
      </c>
      <c r="AO109" s="303">
        <v>134415</v>
      </c>
      <c r="AP109" s="303">
        <v>167025</v>
      </c>
      <c r="AQ109" s="64">
        <v>133679</v>
      </c>
      <c r="AR109" s="303">
        <v>169449</v>
      </c>
      <c r="AS109" s="303"/>
      <c r="AT109" s="303"/>
      <c r="AU109" s="303"/>
      <c r="AV109" s="321"/>
      <c r="AW109" s="34">
        <f t="shared" si="290"/>
        <v>10272</v>
      </c>
      <c r="AX109" s="105">
        <f t="shared" si="290"/>
        <v>4643</v>
      </c>
      <c r="AY109" s="105">
        <f t="shared" si="290"/>
        <v>3429</v>
      </c>
      <c r="AZ109" s="105">
        <f t="shared" si="290"/>
        <v>15652</v>
      </c>
      <c r="BA109" s="105">
        <f t="shared" si="290"/>
        <v>11156</v>
      </c>
      <c r="BB109" s="105">
        <f t="shared" si="290"/>
        <v>23402</v>
      </c>
      <c r="BC109" s="105">
        <f t="shared" si="290"/>
        <v>20527</v>
      </c>
      <c r="BD109" s="105">
        <f t="shared" si="290"/>
        <v>-1559</v>
      </c>
      <c r="BE109" s="105">
        <f t="shared" si="290"/>
        <v>27891</v>
      </c>
      <c r="BF109" s="105">
        <f t="shared" si="290"/>
        <v>6718</v>
      </c>
      <c r="BG109" s="105">
        <f t="shared" si="291"/>
        <v>4267</v>
      </c>
      <c r="BH109" s="105">
        <f t="shared" si="291"/>
        <v>8897</v>
      </c>
      <c r="BI109" s="105">
        <f t="shared" si="291"/>
        <v>28624</v>
      </c>
      <c r="BJ109" s="105">
        <f t="shared" si="291"/>
        <v>14558</v>
      </c>
      <c r="BK109" s="105">
        <f t="shared" si="291"/>
        <v>19842</v>
      </c>
      <c r="BL109" s="254">
        <f t="shared" si="291"/>
        <v>25566</v>
      </c>
      <c r="BM109" s="254">
        <f t="shared" si="291"/>
        <v>17247</v>
      </c>
      <c r="BN109" s="254">
        <f t="shared" si="291"/>
        <v>27061</v>
      </c>
      <c r="BO109" s="254">
        <f t="shared" si="291"/>
        <v>22846</v>
      </c>
      <c r="BP109" s="279">
        <f t="shared" si="291"/>
        <v>14659</v>
      </c>
      <c r="BQ109" s="279">
        <f t="shared" si="292"/>
        <v>58485</v>
      </c>
      <c r="BR109" s="279">
        <f t="shared" si="292"/>
        <v>39567</v>
      </c>
      <c r="BS109" s="279">
        <f t="shared" si="292"/>
        <v>26087</v>
      </c>
      <c r="BT109" s="279">
        <f t="shared" si="292"/>
        <v>20629</v>
      </c>
      <c r="BU109" s="279">
        <f t="shared" si="292"/>
        <v>9150</v>
      </c>
      <c r="BV109" s="279">
        <f t="shared" si="292"/>
        <v>10775</v>
      </c>
      <c r="BW109" s="279">
        <f t="shared" si="292"/>
        <v>3017</v>
      </c>
      <c r="BX109" s="279">
        <f t="shared" si="292"/>
        <v>23239</v>
      </c>
      <c r="BY109" s="279">
        <f t="shared" si="292"/>
        <v>-7283</v>
      </c>
      <c r="BZ109" s="279">
        <f t="shared" si="292"/>
        <v>11352</v>
      </c>
      <c r="CA109" s="352"/>
      <c r="CB109" s="64">
        <f>IF(ISERROR(GETPIVOTDATA("VALUE",'CSS WK pvt'!$I$2,"DT_FILE",CB$8,"CD_CO",CB$6,"TRIM_CAT",TRIM(B109),"TRIM_LINE",A107))=TRUE,0,GETPIVOTDATA("VALUE",'CSS WK pvt'!$I$2,"DT_FILE",CB$8,"CD_CO",CB$6,"TRIM_CAT",TRIM(B109),"TRIM_LINE",A107))</f>
        <v>169449</v>
      </c>
    </row>
    <row r="110" spans="1:80" s="59" customFormat="1" x14ac:dyDescent="0.3">
      <c r="A110" s="147"/>
      <c r="B110" s="60" t="s">
        <v>39</v>
      </c>
      <c r="C110" s="102">
        <v>143829</v>
      </c>
      <c r="D110" s="103">
        <v>151989</v>
      </c>
      <c r="E110" s="103">
        <v>175787</v>
      </c>
      <c r="F110" s="34">
        <v>141813</v>
      </c>
      <c r="G110" s="103">
        <v>161243</v>
      </c>
      <c r="H110" s="103">
        <v>158825</v>
      </c>
      <c r="I110" s="103">
        <v>151042</v>
      </c>
      <c r="J110" s="103">
        <v>171224</v>
      </c>
      <c r="K110" s="103">
        <v>149493</v>
      </c>
      <c r="L110" s="104">
        <v>163026</v>
      </c>
      <c r="M110" s="103">
        <v>222351</v>
      </c>
      <c r="N110" s="103">
        <v>163900</v>
      </c>
      <c r="O110" s="103">
        <v>162102</v>
      </c>
      <c r="P110" s="103">
        <v>146212</v>
      </c>
      <c r="Q110" s="103">
        <v>160570</v>
      </c>
      <c r="R110" s="103">
        <v>163282</v>
      </c>
      <c r="S110" s="103">
        <v>172231</v>
      </c>
      <c r="T110" s="103">
        <v>164239</v>
      </c>
      <c r="U110" s="210">
        <v>195715</v>
      </c>
      <c r="V110" s="210">
        <v>170940</v>
      </c>
      <c r="W110" s="210">
        <v>195715</v>
      </c>
      <c r="X110" s="104">
        <v>170707</v>
      </c>
      <c r="Y110" s="210">
        <v>181082</v>
      </c>
      <c r="Z110" s="210">
        <v>158906</v>
      </c>
      <c r="AA110" s="210">
        <v>194280</v>
      </c>
      <c r="AB110" s="210">
        <v>165983</v>
      </c>
      <c r="AC110" s="210">
        <v>161133</v>
      </c>
      <c r="AD110" s="210">
        <v>170182</v>
      </c>
      <c r="AE110" s="210">
        <v>168491</v>
      </c>
      <c r="AF110" s="210">
        <v>176788</v>
      </c>
      <c r="AG110" s="210">
        <v>159341</v>
      </c>
      <c r="AH110" s="210">
        <v>155747</v>
      </c>
      <c r="AI110" s="210">
        <v>171068</v>
      </c>
      <c r="AJ110" s="104">
        <v>163303</v>
      </c>
      <c r="AK110" s="303">
        <v>198029</v>
      </c>
      <c r="AL110" s="303">
        <v>173030</v>
      </c>
      <c r="AM110" s="303">
        <v>187056</v>
      </c>
      <c r="AN110" s="303">
        <v>164747</v>
      </c>
      <c r="AO110" s="303">
        <v>163645</v>
      </c>
      <c r="AP110" s="303">
        <v>172396</v>
      </c>
      <c r="AQ110" s="64">
        <v>164426</v>
      </c>
      <c r="AR110" s="303">
        <v>182156</v>
      </c>
      <c r="AS110" s="303"/>
      <c r="AT110" s="303"/>
      <c r="AU110" s="303"/>
      <c r="AV110" s="321"/>
      <c r="AW110" s="34">
        <f t="shared" si="290"/>
        <v>18273</v>
      </c>
      <c r="AX110" s="105">
        <f t="shared" si="290"/>
        <v>-5777</v>
      </c>
      <c r="AY110" s="105">
        <f t="shared" si="290"/>
        <v>-15217</v>
      </c>
      <c r="AZ110" s="105">
        <f t="shared" si="290"/>
        <v>21469</v>
      </c>
      <c r="BA110" s="105">
        <f t="shared" si="290"/>
        <v>10988</v>
      </c>
      <c r="BB110" s="105">
        <f t="shared" si="290"/>
        <v>5414</v>
      </c>
      <c r="BC110" s="105">
        <f t="shared" si="290"/>
        <v>44673</v>
      </c>
      <c r="BD110" s="105">
        <f t="shared" si="290"/>
        <v>-284</v>
      </c>
      <c r="BE110" s="105">
        <f t="shared" si="290"/>
        <v>46222</v>
      </c>
      <c r="BF110" s="105">
        <f t="shared" si="290"/>
        <v>7681</v>
      </c>
      <c r="BG110" s="105">
        <f t="shared" si="291"/>
        <v>-41269</v>
      </c>
      <c r="BH110" s="105">
        <f t="shared" si="291"/>
        <v>-4994</v>
      </c>
      <c r="BI110" s="105">
        <f t="shared" si="291"/>
        <v>32178</v>
      </c>
      <c r="BJ110" s="105">
        <f t="shared" si="291"/>
        <v>19771</v>
      </c>
      <c r="BK110" s="105">
        <f t="shared" si="291"/>
        <v>563</v>
      </c>
      <c r="BL110" s="254">
        <f t="shared" si="291"/>
        <v>6900</v>
      </c>
      <c r="BM110" s="254">
        <f t="shared" si="291"/>
        <v>-3740</v>
      </c>
      <c r="BN110" s="254">
        <f t="shared" si="291"/>
        <v>12549</v>
      </c>
      <c r="BO110" s="254">
        <f t="shared" si="291"/>
        <v>-36374</v>
      </c>
      <c r="BP110" s="279">
        <f t="shared" si="291"/>
        <v>-15193</v>
      </c>
      <c r="BQ110" s="279">
        <f t="shared" si="292"/>
        <v>-24647</v>
      </c>
      <c r="BR110" s="279">
        <f t="shared" si="292"/>
        <v>-7404</v>
      </c>
      <c r="BS110" s="279">
        <f t="shared" si="292"/>
        <v>16947</v>
      </c>
      <c r="BT110" s="279">
        <f t="shared" si="292"/>
        <v>14124</v>
      </c>
      <c r="BU110" s="279">
        <f t="shared" si="292"/>
        <v>-7224</v>
      </c>
      <c r="BV110" s="279">
        <f t="shared" si="292"/>
        <v>-1236</v>
      </c>
      <c r="BW110" s="279">
        <f t="shared" si="292"/>
        <v>2512</v>
      </c>
      <c r="BX110" s="279">
        <f t="shared" si="292"/>
        <v>2214</v>
      </c>
      <c r="BY110" s="279">
        <f t="shared" si="292"/>
        <v>-4065</v>
      </c>
      <c r="BZ110" s="279">
        <f t="shared" si="292"/>
        <v>5368</v>
      </c>
      <c r="CA110" s="352"/>
      <c r="CB110" s="64">
        <f>IF(ISERROR(GETPIVOTDATA("VALUE",'CSS WK pvt'!$I$2,"DT_FILE",CB$8,"CD_CO",CB$6,"TRIM_CAT",TRIM(B110),"TRIM_LINE",A107))=TRUE,0,GETPIVOTDATA("VALUE",'CSS WK pvt'!$I$2,"DT_FILE",CB$8,"CD_CO",CB$6,"TRIM_CAT",TRIM(B110),"TRIM_LINE",A107))</f>
        <v>182156</v>
      </c>
    </row>
    <row r="111" spans="1:80" s="59" customFormat="1" x14ac:dyDescent="0.3">
      <c r="A111" s="147"/>
      <c r="B111" s="60" t="s">
        <v>40</v>
      </c>
      <c r="C111" s="102">
        <v>15281</v>
      </c>
      <c r="D111" s="103">
        <v>16191</v>
      </c>
      <c r="E111" s="103">
        <v>18577</v>
      </c>
      <c r="F111" s="34">
        <v>15231</v>
      </c>
      <c r="G111" s="103">
        <v>17427</v>
      </c>
      <c r="H111" s="103">
        <v>16687</v>
      </c>
      <c r="I111" s="103">
        <v>15793</v>
      </c>
      <c r="J111" s="103">
        <v>18273</v>
      </c>
      <c r="K111" s="103">
        <v>15096</v>
      </c>
      <c r="L111" s="104">
        <v>16567</v>
      </c>
      <c r="M111" s="103">
        <v>22185</v>
      </c>
      <c r="N111" s="103">
        <v>15936</v>
      </c>
      <c r="O111" s="103">
        <v>17042</v>
      </c>
      <c r="P111" s="103">
        <v>14215</v>
      </c>
      <c r="Q111" s="103">
        <v>17184</v>
      </c>
      <c r="R111" s="103">
        <v>16938</v>
      </c>
      <c r="S111" s="103">
        <v>18234</v>
      </c>
      <c r="T111" s="103">
        <v>16898</v>
      </c>
      <c r="U111" s="210">
        <v>19584</v>
      </c>
      <c r="V111" s="210">
        <v>17299</v>
      </c>
      <c r="W111" s="210">
        <v>19584</v>
      </c>
      <c r="X111" s="104">
        <v>17630</v>
      </c>
      <c r="Y111" s="210">
        <v>18202</v>
      </c>
      <c r="Z111" s="210">
        <v>16013</v>
      </c>
      <c r="AA111" s="210">
        <v>19315</v>
      </c>
      <c r="AB111" s="210">
        <v>17517</v>
      </c>
      <c r="AC111" s="210">
        <v>17564</v>
      </c>
      <c r="AD111" s="210">
        <v>18634</v>
      </c>
      <c r="AE111" s="210">
        <v>18842</v>
      </c>
      <c r="AF111" s="210">
        <v>19381</v>
      </c>
      <c r="AG111" s="210">
        <v>18120</v>
      </c>
      <c r="AH111" s="210">
        <v>16869</v>
      </c>
      <c r="AI111" s="210">
        <v>17815</v>
      </c>
      <c r="AJ111" s="104">
        <v>19236</v>
      </c>
      <c r="AK111" s="303">
        <v>20647</v>
      </c>
      <c r="AL111" s="303">
        <v>19012</v>
      </c>
      <c r="AM111" s="303">
        <v>20848</v>
      </c>
      <c r="AN111" s="303">
        <v>19636</v>
      </c>
      <c r="AO111" s="303">
        <v>18417</v>
      </c>
      <c r="AP111" s="303">
        <v>21332</v>
      </c>
      <c r="AQ111" s="64">
        <v>19024</v>
      </c>
      <c r="AR111" s="303">
        <v>19732</v>
      </c>
      <c r="AS111" s="303"/>
      <c r="AT111" s="303"/>
      <c r="AU111" s="303"/>
      <c r="AV111" s="321"/>
      <c r="AW111" s="34">
        <f t="shared" si="290"/>
        <v>1761</v>
      </c>
      <c r="AX111" s="105">
        <f t="shared" si="290"/>
        <v>-1976</v>
      </c>
      <c r="AY111" s="105">
        <f t="shared" si="290"/>
        <v>-1393</v>
      </c>
      <c r="AZ111" s="105">
        <f t="shared" si="290"/>
        <v>1707</v>
      </c>
      <c r="BA111" s="105">
        <f t="shared" si="290"/>
        <v>807</v>
      </c>
      <c r="BB111" s="105">
        <f t="shared" si="290"/>
        <v>211</v>
      </c>
      <c r="BC111" s="105">
        <f t="shared" si="290"/>
        <v>3791</v>
      </c>
      <c r="BD111" s="105">
        <f t="shared" si="290"/>
        <v>-974</v>
      </c>
      <c r="BE111" s="105">
        <f t="shared" si="290"/>
        <v>4488</v>
      </c>
      <c r="BF111" s="105">
        <f t="shared" si="290"/>
        <v>1063</v>
      </c>
      <c r="BG111" s="105">
        <f t="shared" si="291"/>
        <v>-3983</v>
      </c>
      <c r="BH111" s="105">
        <f t="shared" si="291"/>
        <v>77</v>
      </c>
      <c r="BI111" s="105">
        <f t="shared" si="291"/>
        <v>2273</v>
      </c>
      <c r="BJ111" s="105">
        <f t="shared" si="291"/>
        <v>3302</v>
      </c>
      <c r="BK111" s="105">
        <f t="shared" si="291"/>
        <v>380</v>
      </c>
      <c r="BL111" s="254">
        <f t="shared" si="291"/>
        <v>1696</v>
      </c>
      <c r="BM111" s="254">
        <f t="shared" si="291"/>
        <v>608</v>
      </c>
      <c r="BN111" s="254">
        <f t="shared" si="291"/>
        <v>2483</v>
      </c>
      <c r="BO111" s="254">
        <f t="shared" si="291"/>
        <v>-1464</v>
      </c>
      <c r="BP111" s="279">
        <f t="shared" si="291"/>
        <v>-430</v>
      </c>
      <c r="BQ111" s="279">
        <f t="shared" si="292"/>
        <v>-1769</v>
      </c>
      <c r="BR111" s="279">
        <f t="shared" si="292"/>
        <v>1606</v>
      </c>
      <c r="BS111" s="279">
        <f t="shared" si="292"/>
        <v>2445</v>
      </c>
      <c r="BT111" s="279">
        <f t="shared" si="292"/>
        <v>2999</v>
      </c>
      <c r="BU111" s="279">
        <f t="shared" si="292"/>
        <v>1533</v>
      </c>
      <c r="BV111" s="279">
        <f t="shared" si="292"/>
        <v>2119</v>
      </c>
      <c r="BW111" s="279">
        <f t="shared" si="292"/>
        <v>853</v>
      </c>
      <c r="BX111" s="279">
        <f t="shared" si="292"/>
        <v>2698</v>
      </c>
      <c r="BY111" s="279">
        <f t="shared" si="292"/>
        <v>182</v>
      </c>
      <c r="BZ111" s="279">
        <f t="shared" si="292"/>
        <v>351</v>
      </c>
      <c r="CA111" s="352"/>
      <c r="CB111" s="64">
        <f>IF(ISERROR(GETPIVOTDATA("VALUE",'CSS WK pvt'!$I$2,"DT_FILE",CB$8,"CD_CO",CB$6,"TRIM_CAT",TRIM(B111),"TRIM_LINE",A107))=TRUE,0,GETPIVOTDATA("VALUE",'CSS WK pvt'!$I$2,"DT_FILE",CB$8,"CD_CO",CB$6,"TRIM_CAT",TRIM(B111),"TRIM_LINE",A107))</f>
        <v>19732</v>
      </c>
    </row>
    <row r="112" spans="1:80" s="59" customFormat="1" x14ac:dyDescent="0.3">
      <c r="A112" s="147"/>
      <c r="B112" s="60" t="s">
        <v>41</v>
      </c>
      <c r="C112" s="102">
        <v>5020</v>
      </c>
      <c r="D112" s="103">
        <v>5291</v>
      </c>
      <c r="E112" s="103">
        <v>5878</v>
      </c>
      <c r="F112" s="34">
        <v>5042</v>
      </c>
      <c r="G112" s="103">
        <v>5620</v>
      </c>
      <c r="H112" s="103">
        <v>5504</v>
      </c>
      <c r="I112" s="103">
        <v>5253</v>
      </c>
      <c r="J112" s="103">
        <v>6149</v>
      </c>
      <c r="K112" s="103">
        <v>5072</v>
      </c>
      <c r="L112" s="104">
        <v>5738</v>
      </c>
      <c r="M112" s="103">
        <v>6580</v>
      </c>
      <c r="N112" s="103">
        <v>5088</v>
      </c>
      <c r="O112" s="103">
        <v>5423</v>
      </c>
      <c r="P112" s="103">
        <v>4885</v>
      </c>
      <c r="Q112" s="103">
        <v>5534</v>
      </c>
      <c r="R112" s="103">
        <v>5717</v>
      </c>
      <c r="S112" s="103">
        <v>5937</v>
      </c>
      <c r="T112" s="103">
        <v>5795</v>
      </c>
      <c r="U112" s="210">
        <v>6347</v>
      </c>
      <c r="V112" s="210">
        <v>6133</v>
      </c>
      <c r="W112" s="210">
        <v>6347</v>
      </c>
      <c r="X112" s="104">
        <v>5946</v>
      </c>
      <c r="Y112" s="210">
        <v>5675</v>
      </c>
      <c r="Z112" s="210">
        <v>5222</v>
      </c>
      <c r="AA112" s="210">
        <v>6214</v>
      </c>
      <c r="AB112" s="210">
        <v>6021</v>
      </c>
      <c r="AC112" s="210">
        <v>6127</v>
      </c>
      <c r="AD112" s="210">
        <v>6697</v>
      </c>
      <c r="AE112" s="210">
        <v>6626</v>
      </c>
      <c r="AF112" s="210">
        <v>6770</v>
      </c>
      <c r="AG112" s="210">
        <v>6774</v>
      </c>
      <c r="AH112" s="210">
        <v>5852</v>
      </c>
      <c r="AI112" s="210">
        <v>6440</v>
      </c>
      <c r="AJ112" s="104">
        <v>6613</v>
      </c>
      <c r="AK112" s="303">
        <v>7079</v>
      </c>
      <c r="AL112" s="303">
        <v>6922</v>
      </c>
      <c r="AM112" s="303">
        <v>7681</v>
      </c>
      <c r="AN112" s="303">
        <v>7184</v>
      </c>
      <c r="AO112" s="303">
        <v>6774</v>
      </c>
      <c r="AP112" s="303">
        <v>7847</v>
      </c>
      <c r="AQ112" s="64">
        <v>7078</v>
      </c>
      <c r="AR112" s="303">
        <v>7552</v>
      </c>
      <c r="AS112" s="303"/>
      <c r="AT112" s="303"/>
      <c r="AU112" s="303"/>
      <c r="AV112" s="321"/>
      <c r="AW112" s="34">
        <f t="shared" si="290"/>
        <v>403</v>
      </c>
      <c r="AX112" s="105">
        <f t="shared" si="290"/>
        <v>-406</v>
      </c>
      <c r="AY112" s="105">
        <f t="shared" si="290"/>
        <v>-344</v>
      </c>
      <c r="AZ112" s="105">
        <f t="shared" si="290"/>
        <v>675</v>
      </c>
      <c r="BA112" s="105">
        <f t="shared" si="290"/>
        <v>317</v>
      </c>
      <c r="BB112" s="105">
        <f t="shared" si="290"/>
        <v>291</v>
      </c>
      <c r="BC112" s="105">
        <f t="shared" si="290"/>
        <v>1094</v>
      </c>
      <c r="BD112" s="105">
        <f t="shared" si="290"/>
        <v>-16</v>
      </c>
      <c r="BE112" s="105">
        <f t="shared" si="290"/>
        <v>1275</v>
      </c>
      <c r="BF112" s="105">
        <f t="shared" si="290"/>
        <v>208</v>
      </c>
      <c r="BG112" s="105">
        <f t="shared" si="291"/>
        <v>-905</v>
      </c>
      <c r="BH112" s="105">
        <f t="shared" si="291"/>
        <v>134</v>
      </c>
      <c r="BI112" s="105">
        <f t="shared" si="291"/>
        <v>791</v>
      </c>
      <c r="BJ112" s="105">
        <f t="shared" si="291"/>
        <v>1136</v>
      </c>
      <c r="BK112" s="105">
        <f t="shared" si="291"/>
        <v>593</v>
      </c>
      <c r="BL112" s="254">
        <f t="shared" si="291"/>
        <v>980</v>
      </c>
      <c r="BM112" s="254">
        <f t="shared" si="291"/>
        <v>689</v>
      </c>
      <c r="BN112" s="254">
        <f t="shared" si="291"/>
        <v>975</v>
      </c>
      <c r="BO112" s="254">
        <f t="shared" si="291"/>
        <v>427</v>
      </c>
      <c r="BP112" s="279">
        <f t="shared" si="291"/>
        <v>-281</v>
      </c>
      <c r="BQ112" s="279">
        <f t="shared" si="292"/>
        <v>93</v>
      </c>
      <c r="BR112" s="279">
        <f t="shared" si="292"/>
        <v>667</v>
      </c>
      <c r="BS112" s="279">
        <f t="shared" si="292"/>
        <v>1404</v>
      </c>
      <c r="BT112" s="279">
        <f t="shared" si="292"/>
        <v>1700</v>
      </c>
      <c r="BU112" s="279">
        <f t="shared" si="292"/>
        <v>1467</v>
      </c>
      <c r="BV112" s="279">
        <f t="shared" si="292"/>
        <v>1163</v>
      </c>
      <c r="BW112" s="279">
        <f t="shared" si="292"/>
        <v>647</v>
      </c>
      <c r="BX112" s="279">
        <f t="shared" si="292"/>
        <v>1150</v>
      </c>
      <c r="BY112" s="279">
        <f t="shared" si="292"/>
        <v>452</v>
      </c>
      <c r="BZ112" s="279">
        <f t="shared" si="292"/>
        <v>782</v>
      </c>
      <c r="CA112" s="352"/>
      <c r="CB112" s="64">
        <f>IF(ISERROR(GETPIVOTDATA("VALUE",'CSS WK pvt'!$I$2,"DT_FILE",CB$8,"CD_CO",CB$6,"TRIM_CAT",TRIM(B112),"TRIM_LINE",A107))=TRUE,0,GETPIVOTDATA("VALUE",'CSS WK pvt'!$I$2,"DT_FILE",CB$8,"CD_CO",CB$6,"TRIM_CAT",TRIM(B112),"TRIM_LINE",A107))</f>
        <v>7552</v>
      </c>
    </row>
    <row r="113" spans="1:80" s="73" customFormat="1" ht="15" thickBot="1" x14ac:dyDescent="0.35">
      <c r="A113" s="148"/>
      <c r="B113" s="67" t="s">
        <v>42</v>
      </c>
      <c r="C113" s="68">
        <f>SUM(C108:C112)</f>
        <v>1136074</v>
      </c>
      <c r="D113" s="69">
        <f t="shared" ref="D113:CB120" si="293">SUM(D108:D112)</f>
        <v>1172966</v>
      </c>
      <c r="E113" s="69">
        <f t="shared" si="293"/>
        <v>1224046</v>
      </c>
      <c r="F113" s="71">
        <f t="shared" si="293"/>
        <v>1084061</v>
      </c>
      <c r="G113" s="69">
        <f t="shared" si="293"/>
        <v>1252801</v>
      </c>
      <c r="H113" s="69">
        <f t="shared" si="293"/>
        <v>1221010</v>
      </c>
      <c r="I113" s="69">
        <f t="shared" si="293"/>
        <v>1181124</v>
      </c>
      <c r="J113" s="69">
        <f t="shared" si="293"/>
        <v>1308798</v>
      </c>
      <c r="K113" s="69">
        <f t="shared" si="293"/>
        <v>1144047</v>
      </c>
      <c r="L113" s="70">
        <f t="shared" si="293"/>
        <v>1311936</v>
      </c>
      <c r="M113" s="69">
        <f t="shared" si="293"/>
        <v>1371036</v>
      </c>
      <c r="N113" s="69">
        <f t="shared" si="293"/>
        <v>1214717</v>
      </c>
      <c r="O113" s="69">
        <f t="shared" si="293"/>
        <v>1294854</v>
      </c>
      <c r="P113" s="69">
        <f t="shared" si="293"/>
        <v>1198531</v>
      </c>
      <c r="Q113" s="69">
        <f t="shared" si="293"/>
        <v>1242947</v>
      </c>
      <c r="R113" s="69">
        <f t="shared" si="293"/>
        <v>1277557</v>
      </c>
      <c r="S113" s="69">
        <f t="shared" si="293"/>
        <v>1306748</v>
      </c>
      <c r="T113" s="69">
        <f t="shared" si="293"/>
        <v>1270665</v>
      </c>
      <c r="U113" s="69">
        <f t="shared" si="293"/>
        <v>1300188</v>
      </c>
      <c r="V113" s="69">
        <f t="shared" si="293"/>
        <v>1276467</v>
      </c>
      <c r="W113" s="69">
        <f t="shared" si="293"/>
        <v>1300188</v>
      </c>
      <c r="X113" s="70">
        <f t="shared" si="293"/>
        <v>1276704</v>
      </c>
      <c r="Y113" s="69">
        <f t="shared" si="293"/>
        <v>1231362</v>
      </c>
      <c r="Z113" s="69">
        <f t="shared" si="293"/>
        <v>1181597</v>
      </c>
      <c r="AA113" s="69">
        <f t="shared" si="293"/>
        <v>1427279</v>
      </c>
      <c r="AB113" s="69">
        <f t="shared" si="293"/>
        <v>1235107</v>
      </c>
      <c r="AC113" s="69">
        <f t="shared" si="293"/>
        <v>1246977</v>
      </c>
      <c r="AD113" s="69">
        <f t="shared" si="293"/>
        <v>1335380</v>
      </c>
      <c r="AE113" s="69">
        <f t="shared" si="293"/>
        <v>1315289</v>
      </c>
      <c r="AF113" s="69">
        <f t="shared" si="293"/>
        <v>1355011</v>
      </c>
      <c r="AG113" s="199">
        <v>1288643</v>
      </c>
      <c r="AH113" s="199">
        <v>1264214</v>
      </c>
      <c r="AI113" s="199">
        <v>1387323</v>
      </c>
      <c r="AJ113" s="70">
        <v>1308706</v>
      </c>
      <c r="AK113" s="292">
        <v>1376068</v>
      </c>
      <c r="AL113" s="292">
        <v>1311155</v>
      </c>
      <c r="AM113" s="292">
        <v>1453033</v>
      </c>
      <c r="AN113" s="292">
        <v>1269603</v>
      </c>
      <c r="AO113" s="292">
        <v>1251186</v>
      </c>
      <c r="AP113" s="292">
        <v>1363015</v>
      </c>
      <c r="AQ113" s="71">
        <v>1292007</v>
      </c>
      <c r="AR113" s="292">
        <v>1426354</v>
      </c>
      <c r="AS113" s="292"/>
      <c r="AT113" s="292"/>
      <c r="AU113" s="292"/>
      <c r="AV113" s="309"/>
      <c r="AW113" s="71">
        <f t="shared" si="293"/>
        <v>158780</v>
      </c>
      <c r="AX113" s="72">
        <f t="shared" ref="AX113:AZ113" si="294">SUM(AX108:AX112)</f>
        <v>25565</v>
      </c>
      <c r="AY113" s="72">
        <f t="shared" si="294"/>
        <v>18901</v>
      </c>
      <c r="AZ113" s="72">
        <f t="shared" si="294"/>
        <v>193496</v>
      </c>
      <c r="BA113" s="72">
        <f t="shared" ref="BA113" si="295">SUM(BA108:BA112)</f>
        <v>53947</v>
      </c>
      <c r="BB113" s="72">
        <f t="shared" ref="BB113:BJ113" si="296">SUM(BB108:BB112)</f>
        <v>49655</v>
      </c>
      <c r="BC113" s="72">
        <f t="shared" si="296"/>
        <v>119064</v>
      </c>
      <c r="BD113" s="72">
        <f t="shared" si="296"/>
        <v>-32331</v>
      </c>
      <c r="BE113" s="72">
        <f t="shared" si="296"/>
        <v>156141</v>
      </c>
      <c r="BF113" s="72">
        <f t="shared" si="296"/>
        <v>-35232</v>
      </c>
      <c r="BG113" s="72">
        <f t="shared" si="296"/>
        <v>-139674</v>
      </c>
      <c r="BH113" s="72">
        <f t="shared" si="296"/>
        <v>-33120</v>
      </c>
      <c r="BI113" s="72">
        <f t="shared" si="296"/>
        <v>132425</v>
      </c>
      <c r="BJ113" s="72">
        <f t="shared" si="296"/>
        <v>36576</v>
      </c>
      <c r="BK113" s="72">
        <f t="shared" ref="BK113:BL113" si="297">SUM(BK108:BK112)</f>
        <v>4030</v>
      </c>
      <c r="BL113" s="242">
        <f t="shared" si="297"/>
        <v>57823</v>
      </c>
      <c r="BM113" s="242">
        <f t="shared" ref="BM113:BN113" si="298">SUM(BM108:BM112)</f>
        <v>8541</v>
      </c>
      <c r="BN113" s="242">
        <f t="shared" si="298"/>
        <v>84346</v>
      </c>
      <c r="BO113" s="242">
        <f t="shared" ref="BO113:BP113" si="299">SUM(BO108:BO112)</f>
        <v>-11545</v>
      </c>
      <c r="BP113" s="268">
        <f t="shared" si="299"/>
        <v>-12253</v>
      </c>
      <c r="BQ113" s="268">
        <f t="shared" ref="BQ113:BS113" si="300">SUM(BQ108:BQ112)</f>
        <v>87135</v>
      </c>
      <c r="BR113" s="268">
        <f t="shared" si="300"/>
        <v>32002</v>
      </c>
      <c r="BS113" s="268">
        <f t="shared" si="300"/>
        <v>144706</v>
      </c>
      <c r="BT113" s="268">
        <f t="shared" ref="BT113:BU113" si="301">SUM(BT108:BT112)</f>
        <v>129558</v>
      </c>
      <c r="BU113" s="268">
        <f t="shared" si="301"/>
        <v>25754</v>
      </c>
      <c r="BV113" s="268">
        <f t="shared" ref="BV113" si="302">SUM(BV108:BV112)</f>
        <v>34496</v>
      </c>
      <c r="BW113" s="268">
        <f t="shared" ref="BW113" si="303">SUM(BW108:BW112)</f>
        <v>4209</v>
      </c>
      <c r="BX113" s="268">
        <f t="shared" ref="BX113" si="304">SUM(BX108:BX112)</f>
        <v>27635</v>
      </c>
      <c r="BY113" s="268">
        <f t="shared" ref="BY113:BZ113" si="305">SUM(BY108:BY112)</f>
        <v>-23282</v>
      </c>
      <c r="BZ113" s="268">
        <f t="shared" si="305"/>
        <v>71343</v>
      </c>
      <c r="CA113" s="353"/>
      <c r="CB113" s="71">
        <f t="shared" si="293"/>
        <v>1426354</v>
      </c>
    </row>
    <row r="114" spans="1:80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354"/>
      <c r="CB114" s="95"/>
    </row>
    <row r="115" spans="1:80" s="38" customFormat="1" x14ac:dyDescent="0.3">
      <c r="A115" s="147"/>
      <c r="B115" s="39" t="s">
        <v>37</v>
      </c>
      <c r="C115" s="97">
        <f t="shared" ref="C115" si="306">+C94-C101</f>
        <v>871768.45000001788</v>
      </c>
      <c r="D115" s="98">
        <f t="shared" ref="D115:AA115" si="307">+D94-D101</f>
        <v>-17356920.909999996</v>
      </c>
      <c r="E115" s="98">
        <f t="shared" si="307"/>
        <v>-12654691.670000002</v>
      </c>
      <c r="F115" s="98">
        <f t="shared" si="307"/>
        <v>5998218.2699999958</v>
      </c>
      <c r="G115" s="98">
        <f t="shared" si="307"/>
        <v>30574700.279999986</v>
      </c>
      <c r="H115" s="98">
        <f t="shared" si="307"/>
        <v>8382171.8100000024</v>
      </c>
      <c r="I115" s="98">
        <f t="shared" si="307"/>
        <v>-15251156.600000009</v>
      </c>
      <c r="J115" s="98">
        <f t="shared" si="307"/>
        <v>-14317745.520000011</v>
      </c>
      <c r="K115" s="98">
        <f t="shared" si="307"/>
        <v>7385275.25</v>
      </c>
      <c r="L115" s="99">
        <f t="shared" si="307"/>
        <v>18817319.690000013</v>
      </c>
      <c r="M115" s="98">
        <f t="shared" si="307"/>
        <v>27550879.299999982</v>
      </c>
      <c r="N115" s="98">
        <f t="shared" si="307"/>
        <v>1789403.4799999893</v>
      </c>
      <c r="O115" s="98">
        <f t="shared" si="307"/>
        <v>4376103.6399999857</v>
      </c>
      <c r="P115" s="98">
        <f t="shared" si="307"/>
        <v>15776301.980000004</v>
      </c>
      <c r="Q115" s="98">
        <f t="shared" si="307"/>
        <v>-1220023.2800000012</v>
      </c>
      <c r="R115" s="98">
        <f t="shared" si="307"/>
        <v>13295902.319999993</v>
      </c>
      <c r="S115" s="98">
        <f t="shared" si="307"/>
        <v>40218986.789999992</v>
      </c>
      <c r="T115" s="98">
        <f t="shared" si="307"/>
        <v>30893084.969999999</v>
      </c>
      <c r="U115" s="98">
        <f t="shared" si="307"/>
        <v>-9615763.6299999952</v>
      </c>
      <c r="V115" s="98">
        <f t="shared" si="307"/>
        <v>-12864933</v>
      </c>
      <c r="W115" s="98">
        <f t="shared" si="307"/>
        <v>-9615763.6299999952</v>
      </c>
      <c r="X115" s="99">
        <f t="shared" si="307"/>
        <v>30682109.599999994</v>
      </c>
      <c r="Y115" s="209">
        <f t="shared" si="307"/>
        <v>32689910</v>
      </c>
      <c r="Z115" s="209">
        <f t="shared" si="307"/>
        <v>16206063</v>
      </c>
      <c r="AA115" s="209">
        <f t="shared" si="307"/>
        <v>-5373497.9399999976</v>
      </c>
      <c r="AB115" s="209">
        <f t="shared" ref="AB115:AC115" si="308">+AB94-AB101</f>
        <v>1951577.3300000131</v>
      </c>
      <c r="AC115" s="209">
        <f t="shared" si="308"/>
        <v>-8950027.3700000048</v>
      </c>
      <c r="AD115" s="209">
        <f t="shared" ref="AD115:AF115" si="309">+AD94-AD101</f>
        <v>18747026.180000007</v>
      </c>
      <c r="AE115" s="209">
        <f t="shared" si="309"/>
        <v>17437604</v>
      </c>
      <c r="AF115" s="209">
        <f t="shared" si="309"/>
        <v>5690132.1299999952</v>
      </c>
      <c r="AG115" s="209">
        <v>11040951</v>
      </c>
      <c r="AH115" s="209">
        <v>-27481101</v>
      </c>
      <c r="AI115" s="209">
        <v>-776304</v>
      </c>
      <c r="AJ115" s="99">
        <v>38942936</v>
      </c>
      <c r="AK115" s="301">
        <v>24321190</v>
      </c>
      <c r="AL115" s="301">
        <v>11270292</v>
      </c>
      <c r="AM115" s="301">
        <v>-10062749</v>
      </c>
      <c r="AN115" s="301">
        <v>-8899623</v>
      </c>
      <c r="AO115" s="301">
        <v>-7717075</v>
      </c>
      <c r="AP115" s="301">
        <v>14677442</v>
      </c>
      <c r="AQ115" s="35">
        <v>29701061</v>
      </c>
      <c r="AR115" s="301">
        <v>31766518</v>
      </c>
      <c r="AS115" s="301"/>
      <c r="AT115" s="301"/>
      <c r="AU115" s="301"/>
      <c r="AV115" s="319"/>
      <c r="AW115" s="35">
        <f t="shared" ref="AW115:BF119" si="310">O115-C115</f>
        <v>3504335.1899999678</v>
      </c>
      <c r="AX115" s="100">
        <f t="shared" si="310"/>
        <v>33133222.890000001</v>
      </c>
      <c r="AY115" s="100">
        <f t="shared" si="310"/>
        <v>11434668.390000001</v>
      </c>
      <c r="AZ115" s="100">
        <f t="shared" si="310"/>
        <v>7297684.049999997</v>
      </c>
      <c r="BA115" s="100">
        <f t="shared" si="310"/>
        <v>9644286.5100000054</v>
      </c>
      <c r="BB115" s="100">
        <f t="shared" si="310"/>
        <v>22510913.159999996</v>
      </c>
      <c r="BC115" s="100">
        <f t="shared" si="310"/>
        <v>5635392.9700000137</v>
      </c>
      <c r="BD115" s="100">
        <f t="shared" si="310"/>
        <v>1452812.5200000107</v>
      </c>
      <c r="BE115" s="100">
        <f t="shared" si="310"/>
        <v>-17001038.879999995</v>
      </c>
      <c r="BF115" s="100">
        <f t="shared" si="310"/>
        <v>11864789.909999982</v>
      </c>
      <c r="BG115" s="100">
        <f t="shared" ref="BG115:BP119" si="311">Y115-M115</f>
        <v>5139030.7000000179</v>
      </c>
      <c r="BH115" s="100">
        <f t="shared" si="311"/>
        <v>14416659.520000011</v>
      </c>
      <c r="BI115" s="100">
        <f t="shared" si="311"/>
        <v>-9749601.5799999833</v>
      </c>
      <c r="BJ115" s="100">
        <f t="shared" si="311"/>
        <v>-13824724.649999991</v>
      </c>
      <c r="BK115" s="100">
        <f t="shared" si="311"/>
        <v>-7730004.0900000036</v>
      </c>
      <c r="BL115" s="252">
        <f t="shared" si="311"/>
        <v>5451123.8600000143</v>
      </c>
      <c r="BM115" s="252">
        <f t="shared" si="311"/>
        <v>-22781382.789999992</v>
      </c>
      <c r="BN115" s="252">
        <f t="shared" si="311"/>
        <v>-25202952.840000004</v>
      </c>
      <c r="BO115" s="252">
        <f t="shared" si="311"/>
        <v>20656714.629999995</v>
      </c>
      <c r="BP115" s="265">
        <f t="shared" si="311"/>
        <v>-14616168</v>
      </c>
      <c r="BQ115" s="265">
        <f t="shared" ref="BQ115:BZ119" si="312">AI115-W115</f>
        <v>8839459.6299999952</v>
      </c>
      <c r="BR115" s="265">
        <f t="shared" si="312"/>
        <v>8260826.400000006</v>
      </c>
      <c r="BS115" s="265">
        <f t="shared" si="312"/>
        <v>-8368720</v>
      </c>
      <c r="BT115" s="265">
        <f t="shared" si="312"/>
        <v>-4935771</v>
      </c>
      <c r="BU115" s="265">
        <f t="shared" si="312"/>
        <v>-4689251.0600000024</v>
      </c>
      <c r="BV115" s="265">
        <f t="shared" si="312"/>
        <v>-10851200.330000013</v>
      </c>
      <c r="BW115" s="265">
        <f t="shared" si="312"/>
        <v>1232952.3700000048</v>
      </c>
      <c r="BX115" s="265">
        <f t="shared" si="312"/>
        <v>-4069584.1800000072</v>
      </c>
      <c r="BY115" s="265">
        <f t="shared" si="312"/>
        <v>12263457</v>
      </c>
      <c r="BZ115" s="265">
        <f t="shared" si="312"/>
        <v>26076385.870000005</v>
      </c>
      <c r="CA115" s="354"/>
      <c r="CB115" s="35">
        <f>CB94-CB101</f>
        <v>31766518</v>
      </c>
    </row>
    <row r="116" spans="1:80" s="38" customFormat="1" x14ac:dyDescent="0.3">
      <c r="A116" s="147"/>
      <c r="B116" s="39" t="s">
        <v>38</v>
      </c>
      <c r="C116" s="97">
        <f t="shared" ref="C116" si="313">+C95-C102</f>
        <v>2427747.1999999993</v>
      </c>
      <c r="D116" s="98">
        <f t="shared" ref="D116:AA116" si="314">+D95-D102</f>
        <v>164118.71000000089</v>
      </c>
      <c r="E116" s="98">
        <f t="shared" si="314"/>
        <v>-967800</v>
      </c>
      <c r="F116" s="98">
        <f t="shared" si="314"/>
        <v>679415.31000000052</v>
      </c>
      <c r="G116" s="98">
        <f t="shared" si="314"/>
        <v>2709482.8200000003</v>
      </c>
      <c r="H116" s="98">
        <f t="shared" si="314"/>
        <v>2882016.459999999</v>
      </c>
      <c r="I116" s="98">
        <f t="shared" si="314"/>
        <v>852526.41000000015</v>
      </c>
      <c r="J116" s="98">
        <f t="shared" si="314"/>
        <v>566315.11999999918</v>
      </c>
      <c r="K116" s="98">
        <f t="shared" si="314"/>
        <v>2236274.3899999997</v>
      </c>
      <c r="L116" s="99">
        <f t="shared" si="314"/>
        <v>4532366.08</v>
      </c>
      <c r="M116" s="98">
        <f t="shared" si="314"/>
        <v>4904981.9700000007</v>
      </c>
      <c r="N116" s="98">
        <f t="shared" si="314"/>
        <v>2244727.66</v>
      </c>
      <c r="O116" s="98">
        <f t="shared" si="314"/>
        <v>1881415.2200000007</v>
      </c>
      <c r="P116" s="98">
        <f t="shared" si="314"/>
        <v>2166894.0699999984</v>
      </c>
      <c r="Q116" s="98">
        <f t="shared" si="314"/>
        <v>639873.3900000006</v>
      </c>
      <c r="R116" s="98">
        <f t="shared" si="314"/>
        <v>1220483.0999999996</v>
      </c>
      <c r="S116" s="98">
        <f t="shared" si="314"/>
        <v>3547599.540000001</v>
      </c>
      <c r="T116" s="98">
        <f t="shared" si="314"/>
        <v>2368873.6199999992</v>
      </c>
      <c r="U116" s="98">
        <f t="shared" si="314"/>
        <v>227490.84000000171</v>
      </c>
      <c r="V116" s="98">
        <f t="shared" si="314"/>
        <v>922041</v>
      </c>
      <c r="W116" s="98">
        <f t="shared" si="314"/>
        <v>227490.84000000171</v>
      </c>
      <c r="X116" s="99">
        <f t="shared" si="314"/>
        <v>4801863.0299999993</v>
      </c>
      <c r="Y116" s="209">
        <f t="shared" si="314"/>
        <v>4722389</v>
      </c>
      <c r="Z116" s="209">
        <f t="shared" si="314"/>
        <v>4261886</v>
      </c>
      <c r="AA116" s="209">
        <f t="shared" si="314"/>
        <v>2282528.7400000002</v>
      </c>
      <c r="AB116" s="209">
        <f t="shared" ref="AB116:AC116" si="315">+AB95-AB102</f>
        <v>1662429.5600000005</v>
      </c>
      <c r="AC116" s="209">
        <f t="shared" si="315"/>
        <v>788402.86999999918</v>
      </c>
      <c r="AD116" s="209">
        <f t="shared" ref="AD116:AF116" si="316">+AD95-AD102</f>
        <v>2447274.629999999</v>
      </c>
      <c r="AE116" s="209">
        <f t="shared" si="316"/>
        <v>2039315</v>
      </c>
      <c r="AF116" s="209">
        <f t="shared" si="316"/>
        <v>-388211.53999999911</v>
      </c>
      <c r="AG116" s="209">
        <v>1106857</v>
      </c>
      <c r="AH116" s="209">
        <v>-57532</v>
      </c>
      <c r="AI116" s="209">
        <v>-24488165</v>
      </c>
      <c r="AJ116" s="99">
        <v>1962534</v>
      </c>
      <c r="AK116" s="301">
        <v>1594395</v>
      </c>
      <c r="AL116" s="301">
        <v>4801171</v>
      </c>
      <c r="AM116" s="301">
        <v>3162599</v>
      </c>
      <c r="AN116" s="301">
        <v>1318568</v>
      </c>
      <c r="AO116" s="301">
        <v>9885</v>
      </c>
      <c r="AP116" s="301">
        <v>754462</v>
      </c>
      <c r="AQ116" s="35">
        <v>3636498</v>
      </c>
      <c r="AR116" s="301">
        <v>-759689</v>
      </c>
      <c r="AS116" s="301"/>
      <c r="AT116" s="301"/>
      <c r="AU116" s="301"/>
      <c r="AV116" s="319"/>
      <c r="AW116" s="35">
        <f t="shared" si="310"/>
        <v>-546331.97999999858</v>
      </c>
      <c r="AX116" s="100">
        <f t="shared" si="310"/>
        <v>2002775.3599999975</v>
      </c>
      <c r="AY116" s="100">
        <f t="shared" si="310"/>
        <v>1607673.3900000006</v>
      </c>
      <c r="AZ116" s="100">
        <f t="shared" si="310"/>
        <v>541067.78999999911</v>
      </c>
      <c r="BA116" s="100">
        <f t="shared" si="310"/>
        <v>838116.72000000067</v>
      </c>
      <c r="BB116" s="100">
        <f t="shared" si="310"/>
        <v>-513142.83999999985</v>
      </c>
      <c r="BC116" s="100">
        <f t="shared" si="310"/>
        <v>-625035.56999999844</v>
      </c>
      <c r="BD116" s="100">
        <f t="shared" si="310"/>
        <v>355725.88000000082</v>
      </c>
      <c r="BE116" s="100">
        <f t="shared" si="310"/>
        <v>-2008783.549999998</v>
      </c>
      <c r="BF116" s="100">
        <f t="shared" si="310"/>
        <v>269496.94999999925</v>
      </c>
      <c r="BG116" s="100">
        <f t="shared" si="311"/>
        <v>-182592.97000000067</v>
      </c>
      <c r="BH116" s="100">
        <f t="shared" si="311"/>
        <v>2017158.3399999999</v>
      </c>
      <c r="BI116" s="100">
        <f t="shared" si="311"/>
        <v>401113.51999999955</v>
      </c>
      <c r="BJ116" s="100">
        <f t="shared" si="311"/>
        <v>-504464.50999999791</v>
      </c>
      <c r="BK116" s="100">
        <f t="shared" si="311"/>
        <v>148529.47999999858</v>
      </c>
      <c r="BL116" s="252">
        <f t="shared" si="311"/>
        <v>1226791.5299999993</v>
      </c>
      <c r="BM116" s="252">
        <f t="shared" si="311"/>
        <v>-1508284.540000001</v>
      </c>
      <c r="BN116" s="252">
        <f t="shared" si="311"/>
        <v>-2757085.1599999983</v>
      </c>
      <c r="BO116" s="252">
        <f t="shared" si="311"/>
        <v>879366.15999999829</v>
      </c>
      <c r="BP116" s="265">
        <f t="shared" si="311"/>
        <v>-979573</v>
      </c>
      <c r="BQ116" s="265">
        <f t="shared" si="312"/>
        <v>-24715655.840000004</v>
      </c>
      <c r="BR116" s="265">
        <f t="shared" si="312"/>
        <v>-2839329.0299999993</v>
      </c>
      <c r="BS116" s="265">
        <f t="shared" si="312"/>
        <v>-3127994</v>
      </c>
      <c r="BT116" s="265">
        <f t="shared" si="312"/>
        <v>539285</v>
      </c>
      <c r="BU116" s="265">
        <f t="shared" si="312"/>
        <v>880070.25999999978</v>
      </c>
      <c r="BV116" s="265">
        <f t="shared" si="312"/>
        <v>-343861.56000000052</v>
      </c>
      <c r="BW116" s="265">
        <f t="shared" si="312"/>
        <v>-778517.86999999918</v>
      </c>
      <c r="BX116" s="265">
        <f t="shared" si="312"/>
        <v>-1692812.629999999</v>
      </c>
      <c r="BY116" s="265">
        <f t="shared" si="312"/>
        <v>1597183</v>
      </c>
      <c r="BZ116" s="265">
        <f t="shared" si="312"/>
        <v>-371477.46000000089</v>
      </c>
      <c r="CA116" s="354"/>
      <c r="CB116" s="35">
        <f>CB95-CB102</f>
        <v>-759689</v>
      </c>
    </row>
    <row r="117" spans="1:80" s="38" customFormat="1" x14ac:dyDescent="0.3">
      <c r="A117" s="147"/>
      <c r="B117" s="39" t="s">
        <v>39</v>
      </c>
      <c r="C117" s="97">
        <f t="shared" ref="C117" si="317">+C96-C103</f>
        <v>5433281.3099999949</v>
      </c>
      <c r="D117" s="98">
        <f t="shared" ref="D117:AA117" si="318">+D96-D103</f>
        <v>83378.719999998808</v>
      </c>
      <c r="E117" s="98">
        <f t="shared" si="318"/>
        <v>-1529261.2100000009</v>
      </c>
      <c r="F117" s="98">
        <f t="shared" si="318"/>
        <v>3661322.6099999994</v>
      </c>
      <c r="G117" s="98">
        <f t="shared" si="318"/>
        <v>5444509.75</v>
      </c>
      <c r="H117" s="98">
        <f t="shared" si="318"/>
        <v>1933151.5</v>
      </c>
      <c r="I117" s="98">
        <f t="shared" si="318"/>
        <v>-114787.89999999851</v>
      </c>
      <c r="J117" s="98">
        <f t="shared" si="318"/>
        <v>-1447661.8500000015</v>
      </c>
      <c r="K117" s="98">
        <f t="shared" si="318"/>
        <v>2677752.0999999978</v>
      </c>
      <c r="L117" s="99">
        <f t="shared" si="318"/>
        <v>5036492.3999999985</v>
      </c>
      <c r="M117" s="98">
        <f t="shared" si="318"/>
        <v>4791859.1299999952</v>
      </c>
      <c r="N117" s="98">
        <f t="shared" si="318"/>
        <v>2805372.9200000018</v>
      </c>
      <c r="O117" s="98">
        <f t="shared" si="318"/>
        <v>2122445</v>
      </c>
      <c r="P117" s="98">
        <f t="shared" si="318"/>
        <v>5573289.5700000003</v>
      </c>
      <c r="Q117" s="98">
        <f t="shared" si="318"/>
        <v>-516826.1799999997</v>
      </c>
      <c r="R117" s="98">
        <f t="shared" si="318"/>
        <v>3578244.120000001</v>
      </c>
      <c r="S117" s="98">
        <f t="shared" si="318"/>
        <v>6342852.8499999978</v>
      </c>
      <c r="T117" s="98">
        <f t="shared" si="318"/>
        <v>5854977.5700000003</v>
      </c>
      <c r="U117" s="98">
        <f t="shared" si="318"/>
        <v>308867.71999999881</v>
      </c>
      <c r="V117" s="98">
        <f t="shared" si="318"/>
        <v>2881162</v>
      </c>
      <c r="W117" s="98">
        <f t="shared" si="318"/>
        <v>308867.71999999881</v>
      </c>
      <c r="X117" s="99">
        <f t="shared" si="318"/>
        <v>7788667.7200000025</v>
      </c>
      <c r="Y117" s="209">
        <f t="shared" si="318"/>
        <v>8406805</v>
      </c>
      <c r="Z117" s="209">
        <f t="shared" si="318"/>
        <v>6097309</v>
      </c>
      <c r="AA117" s="209">
        <f t="shared" si="318"/>
        <v>690833.21999999881</v>
      </c>
      <c r="AB117" s="209">
        <f t="shared" ref="AB117:AC117" si="319">+AB96-AB103</f>
        <v>4835410.7199999988</v>
      </c>
      <c r="AC117" s="209">
        <f t="shared" si="319"/>
        <v>793645.31000000238</v>
      </c>
      <c r="AD117" s="209">
        <f t="shared" ref="AD117:AF117" si="320">+AD96-AD103</f>
        <v>9179111.5</v>
      </c>
      <c r="AE117" s="209">
        <f t="shared" si="320"/>
        <v>15389775</v>
      </c>
      <c r="AF117" s="209">
        <f t="shared" si="320"/>
        <v>1217857.4499999955</v>
      </c>
      <c r="AG117" s="209">
        <v>5425085</v>
      </c>
      <c r="AH117" s="209">
        <v>-307317</v>
      </c>
      <c r="AI117" s="209">
        <v>347861</v>
      </c>
      <c r="AJ117" s="99">
        <v>13094964</v>
      </c>
      <c r="AK117" s="301">
        <v>9175233</v>
      </c>
      <c r="AL117" s="301">
        <v>5915528</v>
      </c>
      <c r="AM117" s="301">
        <v>329074</v>
      </c>
      <c r="AN117" s="301">
        <v>-356755</v>
      </c>
      <c r="AO117" s="301">
        <v>-805089</v>
      </c>
      <c r="AP117" s="301">
        <v>4290101</v>
      </c>
      <c r="AQ117" s="35">
        <v>5189717</v>
      </c>
      <c r="AR117" s="301">
        <v>6854727</v>
      </c>
      <c r="AS117" s="301"/>
      <c r="AT117" s="301"/>
      <c r="AU117" s="301"/>
      <c r="AV117" s="319"/>
      <c r="AW117" s="35">
        <f t="shared" si="310"/>
        <v>-3310836.3099999949</v>
      </c>
      <c r="AX117" s="100">
        <f t="shared" si="310"/>
        <v>5489910.8500000015</v>
      </c>
      <c r="AY117" s="100">
        <f t="shared" si="310"/>
        <v>1012435.0300000012</v>
      </c>
      <c r="AZ117" s="100">
        <f t="shared" si="310"/>
        <v>-83078.489999998361</v>
      </c>
      <c r="BA117" s="100">
        <f t="shared" si="310"/>
        <v>898343.09999999776</v>
      </c>
      <c r="BB117" s="100">
        <f t="shared" si="310"/>
        <v>3921826.0700000003</v>
      </c>
      <c r="BC117" s="100">
        <f t="shared" si="310"/>
        <v>423655.61999999732</v>
      </c>
      <c r="BD117" s="100">
        <f t="shared" si="310"/>
        <v>4328823.8500000015</v>
      </c>
      <c r="BE117" s="100">
        <f t="shared" si="310"/>
        <v>-2368884.379999999</v>
      </c>
      <c r="BF117" s="100">
        <f t="shared" si="310"/>
        <v>2752175.320000004</v>
      </c>
      <c r="BG117" s="100">
        <f t="shared" si="311"/>
        <v>3614945.8700000048</v>
      </c>
      <c r="BH117" s="100">
        <f t="shared" si="311"/>
        <v>3291936.0799999982</v>
      </c>
      <c r="BI117" s="100">
        <f t="shared" si="311"/>
        <v>-1431611.7800000012</v>
      </c>
      <c r="BJ117" s="100">
        <f t="shared" si="311"/>
        <v>-737878.85000000149</v>
      </c>
      <c r="BK117" s="100">
        <f t="shared" si="311"/>
        <v>1310471.4900000021</v>
      </c>
      <c r="BL117" s="252">
        <f t="shared" si="311"/>
        <v>5600867.379999999</v>
      </c>
      <c r="BM117" s="252">
        <f t="shared" si="311"/>
        <v>9046922.1500000022</v>
      </c>
      <c r="BN117" s="252">
        <f t="shared" si="311"/>
        <v>-4637120.1200000048</v>
      </c>
      <c r="BO117" s="252">
        <f t="shared" si="311"/>
        <v>5116217.2800000012</v>
      </c>
      <c r="BP117" s="265">
        <f t="shared" si="311"/>
        <v>-3188479</v>
      </c>
      <c r="BQ117" s="265">
        <f t="shared" si="312"/>
        <v>38993.280000001192</v>
      </c>
      <c r="BR117" s="265">
        <f t="shared" si="312"/>
        <v>5306296.2799999975</v>
      </c>
      <c r="BS117" s="265">
        <f t="shared" si="312"/>
        <v>768428</v>
      </c>
      <c r="BT117" s="265">
        <f t="shared" si="312"/>
        <v>-181781</v>
      </c>
      <c r="BU117" s="265">
        <f t="shared" si="312"/>
        <v>-361759.21999999881</v>
      </c>
      <c r="BV117" s="265">
        <f t="shared" si="312"/>
        <v>-5192165.7199999988</v>
      </c>
      <c r="BW117" s="265">
        <f t="shared" si="312"/>
        <v>-1598734.3100000024</v>
      </c>
      <c r="BX117" s="265">
        <f t="shared" si="312"/>
        <v>-4889010.5</v>
      </c>
      <c r="BY117" s="265">
        <f t="shared" si="312"/>
        <v>-10200058</v>
      </c>
      <c r="BZ117" s="265">
        <f t="shared" si="312"/>
        <v>5636869.5500000045</v>
      </c>
      <c r="CA117" s="354"/>
      <c r="CB117" s="35">
        <f t="shared" ref="CB117:CB119" si="321">CB96-CB103</f>
        <v>6854727</v>
      </c>
    </row>
    <row r="118" spans="1:80" s="38" customFormat="1" x14ac:dyDescent="0.3">
      <c r="A118" s="147"/>
      <c r="B118" s="39" t="s">
        <v>40</v>
      </c>
      <c r="C118" s="97">
        <f t="shared" ref="C118" si="322">+C97-C104</f>
        <v>5397136.8300000019</v>
      </c>
      <c r="D118" s="98">
        <f t="shared" ref="D118:AA118" si="323">+D97-D104</f>
        <v>1769066.7699999958</v>
      </c>
      <c r="E118" s="98">
        <f t="shared" si="323"/>
        <v>-1303454.9599999972</v>
      </c>
      <c r="F118" s="98">
        <f t="shared" si="323"/>
        <v>6390058.4000000022</v>
      </c>
      <c r="G118" s="98">
        <f t="shared" si="323"/>
        <v>5017220.870000001</v>
      </c>
      <c r="H118" s="98">
        <f t="shared" si="323"/>
        <v>3385276.6199999973</v>
      </c>
      <c r="I118" s="98">
        <f t="shared" si="323"/>
        <v>3659843.7399999984</v>
      </c>
      <c r="J118" s="98">
        <f t="shared" si="323"/>
        <v>-40717.64999999851</v>
      </c>
      <c r="K118" s="98">
        <f t="shared" si="323"/>
        <v>2689915.2200000025</v>
      </c>
      <c r="L118" s="99">
        <f t="shared" si="323"/>
        <v>5753907.3499999978</v>
      </c>
      <c r="M118" s="98">
        <f t="shared" si="323"/>
        <v>6502277.700000003</v>
      </c>
      <c r="N118" s="98">
        <f t="shared" si="323"/>
        <v>4661635.6400000006</v>
      </c>
      <c r="O118" s="98">
        <f t="shared" si="323"/>
        <v>3932733.400000006</v>
      </c>
      <c r="P118" s="98">
        <f t="shared" si="323"/>
        <v>7514001.200000003</v>
      </c>
      <c r="Q118" s="98">
        <f t="shared" si="323"/>
        <v>2182647</v>
      </c>
      <c r="R118" s="98">
        <f t="shared" si="323"/>
        <v>3772083.9600000009</v>
      </c>
      <c r="S118" s="98">
        <f t="shared" si="323"/>
        <v>14718330.219999999</v>
      </c>
      <c r="T118" s="98">
        <f t="shared" si="323"/>
        <v>22169596.090000004</v>
      </c>
      <c r="U118" s="98">
        <f t="shared" si="323"/>
        <v>7181463.6700000018</v>
      </c>
      <c r="V118" s="98">
        <f t="shared" si="323"/>
        <v>7246742</v>
      </c>
      <c r="W118" s="98">
        <f t="shared" si="323"/>
        <v>7181463.6700000018</v>
      </c>
      <c r="X118" s="99">
        <f t="shared" si="323"/>
        <v>9909915.5099999979</v>
      </c>
      <c r="Y118" s="209">
        <f t="shared" si="323"/>
        <v>10938504</v>
      </c>
      <c r="Z118" s="209">
        <f t="shared" si="323"/>
        <v>10577005</v>
      </c>
      <c r="AA118" s="209">
        <f t="shared" si="323"/>
        <v>755219.45000000298</v>
      </c>
      <c r="AB118" s="209">
        <f t="shared" ref="AB118:AC118" si="324">+AB97-AB104</f>
        <v>11080727.810000002</v>
      </c>
      <c r="AC118" s="209">
        <f t="shared" si="324"/>
        <v>3282800.1500000022</v>
      </c>
      <c r="AD118" s="209">
        <f t="shared" ref="AD118:AF118" si="325">+AD97-AD104</f>
        <v>12669238.570000004</v>
      </c>
      <c r="AE118" s="209">
        <f t="shared" si="325"/>
        <v>7045959</v>
      </c>
      <c r="AF118" s="209">
        <f t="shared" si="325"/>
        <v>1788634.7199999988</v>
      </c>
      <c r="AG118" s="209">
        <v>6710021</v>
      </c>
      <c r="AH118" s="209">
        <v>7386558</v>
      </c>
      <c r="AI118" s="209">
        <v>3464419</v>
      </c>
      <c r="AJ118" s="99">
        <v>6941163</v>
      </c>
      <c r="AK118" s="301">
        <v>11770666</v>
      </c>
      <c r="AL118" s="301">
        <v>7784700</v>
      </c>
      <c r="AM118" s="301">
        <v>4041880</v>
      </c>
      <c r="AN118" s="301">
        <v>6071390</v>
      </c>
      <c r="AO118" s="301">
        <v>5028541</v>
      </c>
      <c r="AP118" s="301">
        <v>10990605</v>
      </c>
      <c r="AQ118" s="35">
        <v>6201441</v>
      </c>
      <c r="AR118" s="301">
        <v>12184042</v>
      </c>
      <c r="AS118" s="301"/>
      <c r="AT118" s="301"/>
      <c r="AU118" s="301"/>
      <c r="AV118" s="319"/>
      <c r="AW118" s="35">
        <f t="shared" si="310"/>
        <v>-1464403.429999996</v>
      </c>
      <c r="AX118" s="100">
        <f t="shared" si="310"/>
        <v>5744934.4300000072</v>
      </c>
      <c r="AY118" s="100">
        <f t="shared" si="310"/>
        <v>3486101.9599999972</v>
      </c>
      <c r="AZ118" s="100">
        <f t="shared" si="310"/>
        <v>-2617974.4400000013</v>
      </c>
      <c r="BA118" s="100">
        <f t="shared" si="310"/>
        <v>9701109.3499999978</v>
      </c>
      <c r="BB118" s="100">
        <f t="shared" si="310"/>
        <v>18784319.470000006</v>
      </c>
      <c r="BC118" s="100">
        <f t="shared" si="310"/>
        <v>3521619.9300000034</v>
      </c>
      <c r="BD118" s="100">
        <f t="shared" si="310"/>
        <v>7287459.6499999985</v>
      </c>
      <c r="BE118" s="100">
        <f t="shared" si="310"/>
        <v>4491548.4499999993</v>
      </c>
      <c r="BF118" s="100">
        <f t="shared" si="310"/>
        <v>4156008.16</v>
      </c>
      <c r="BG118" s="100">
        <f t="shared" si="311"/>
        <v>4436226.299999997</v>
      </c>
      <c r="BH118" s="100">
        <f t="shared" si="311"/>
        <v>5915369.3599999994</v>
      </c>
      <c r="BI118" s="100">
        <f t="shared" si="311"/>
        <v>-3177513.950000003</v>
      </c>
      <c r="BJ118" s="100">
        <f t="shared" si="311"/>
        <v>3566726.6099999994</v>
      </c>
      <c r="BK118" s="100">
        <f t="shared" si="311"/>
        <v>1100153.1500000022</v>
      </c>
      <c r="BL118" s="252">
        <f t="shared" si="311"/>
        <v>8897154.6100000031</v>
      </c>
      <c r="BM118" s="252">
        <f t="shared" si="311"/>
        <v>-7672371.2199999988</v>
      </c>
      <c r="BN118" s="252">
        <f t="shared" si="311"/>
        <v>-20380961.370000005</v>
      </c>
      <c r="BO118" s="252">
        <f t="shared" si="311"/>
        <v>-471442.67000000179</v>
      </c>
      <c r="BP118" s="265">
        <f t="shared" si="311"/>
        <v>139816</v>
      </c>
      <c r="BQ118" s="265">
        <f t="shared" si="312"/>
        <v>-3717044.6700000018</v>
      </c>
      <c r="BR118" s="265">
        <f t="shared" si="312"/>
        <v>-2968752.5099999979</v>
      </c>
      <c r="BS118" s="265">
        <f t="shared" si="312"/>
        <v>832162</v>
      </c>
      <c r="BT118" s="265">
        <f t="shared" si="312"/>
        <v>-2792305</v>
      </c>
      <c r="BU118" s="265">
        <f t="shared" si="312"/>
        <v>3286660.549999997</v>
      </c>
      <c r="BV118" s="265">
        <f t="shared" si="312"/>
        <v>-5009337.8100000024</v>
      </c>
      <c r="BW118" s="265">
        <f t="shared" si="312"/>
        <v>1745740.8499999978</v>
      </c>
      <c r="BX118" s="265">
        <f t="shared" si="312"/>
        <v>-1678633.570000004</v>
      </c>
      <c r="BY118" s="265">
        <f t="shared" si="312"/>
        <v>-844518</v>
      </c>
      <c r="BZ118" s="265">
        <f t="shared" si="312"/>
        <v>10395407.280000001</v>
      </c>
      <c r="CA118" s="354"/>
      <c r="CB118" s="35">
        <f t="shared" si="321"/>
        <v>12184042</v>
      </c>
    </row>
    <row r="119" spans="1:80" s="38" customFormat="1" x14ac:dyDescent="0.3">
      <c r="A119" s="147"/>
      <c r="B119" s="39" t="s">
        <v>41</v>
      </c>
      <c r="C119" s="97">
        <f t="shared" ref="C119" si="326">+C98-C105</f>
        <v>9826169.8099999949</v>
      </c>
      <c r="D119" s="98">
        <f t="shared" ref="D119:AA119" si="327">+D98-D105</f>
        <v>8030334.25</v>
      </c>
      <c r="E119" s="98">
        <f t="shared" si="327"/>
        <v>-3692229.1600000039</v>
      </c>
      <c r="F119" s="98">
        <f t="shared" si="327"/>
        <v>13420661.779999994</v>
      </c>
      <c r="G119" s="98">
        <f t="shared" si="327"/>
        <v>6251360.6499999985</v>
      </c>
      <c r="H119" s="98">
        <f t="shared" si="327"/>
        <v>7203253.2400000021</v>
      </c>
      <c r="I119" s="98">
        <f t="shared" si="327"/>
        <v>7730436.8500000015</v>
      </c>
      <c r="J119" s="98">
        <f t="shared" si="327"/>
        <v>4853666.5</v>
      </c>
      <c r="K119" s="98">
        <f t="shared" si="327"/>
        <v>4581950.9400000051</v>
      </c>
      <c r="L119" s="99">
        <f t="shared" si="327"/>
        <v>13886871.019999996</v>
      </c>
      <c r="M119" s="98">
        <f t="shared" si="327"/>
        <v>11472008.5</v>
      </c>
      <c r="N119" s="98">
        <f t="shared" si="327"/>
        <v>6230741.6000000015</v>
      </c>
      <c r="O119" s="98">
        <f t="shared" si="327"/>
        <v>4553774.9600000009</v>
      </c>
      <c r="P119" s="98">
        <f t="shared" si="327"/>
        <v>13715949.190000005</v>
      </c>
      <c r="Q119" s="98">
        <f t="shared" si="327"/>
        <v>4006195.7600000054</v>
      </c>
      <c r="R119" s="98">
        <f t="shared" si="327"/>
        <v>10508141.239999995</v>
      </c>
      <c r="S119" s="98">
        <f t="shared" si="327"/>
        <v>6539612.7899999991</v>
      </c>
      <c r="T119" s="98">
        <f t="shared" si="327"/>
        <v>10166062.600000001</v>
      </c>
      <c r="U119" s="98">
        <f t="shared" si="327"/>
        <v>4207012.3900000006</v>
      </c>
      <c r="V119" s="98">
        <f t="shared" si="327"/>
        <v>18418219</v>
      </c>
      <c r="W119" s="98">
        <f t="shared" si="327"/>
        <v>4207012.3900000006</v>
      </c>
      <c r="X119" s="99">
        <f t="shared" si="327"/>
        <v>11222646.82</v>
      </c>
      <c r="Y119" s="209">
        <f t="shared" si="327"/>
        <v>17114653</v>
      </c>
      <c r="Z119" s="209">
        <f t="shared" si="327"/>
        <v>11303621</v>
      </c>
      <c r="AA119" s="209">
        <f t="shared" si="327"/>
        <v>1342478.2400000021</v>
      </c>
      <c r="AB119" s="209">
        <f t="shared" ref="AB119:AC119" si="328">+AB98-AB105</f>
        <v>8758260.25</v>
      </c>
      <c r="AC119" s="209">
        <f t="shared" si="328"/>
        <v>4337244.7799999937</v>
      </c>
      <c r="AD119" s="209">
        <f t="shared" ref="AD119:AF119" si="329">+AD98-AD105</f>
        <v>12252693.629999995</v>
      </c>
      <c r="AE119" s="209">
        <f t="shared" si="329"/>
        <v>10383315</v>
      </c>
      <c r="AF119" s="209">
        <f t="shared" si="329"/>
        <v>1780697.75</v>
      </c>
      <c r="AG119" s="209">
        <v>14252926</v>
      </c>
      <c r="AH119" s="209">
        <v>15649240</v>
      </c>
      <c r="AI119" s="209">
        <v>-31873</v>
      </c>
      <c r="AJ119" s="99">
        <v>12295515</v>
      </c>
      <c r="AK119" s="301">
        <v>19794372</v>
      </c>
      <c r="AL119" s="301">
        <v>7378829</v>
      </c>
      <c r="AM119" s="301">
        <v>3992765</v>
      </c>
      <c r="AN119" s="301">
        <v>4001631</v>
      </c>
      <c r="AO119" s="301">
        <v>2302013</v>
      </c>
      <c r="AP119" s="301">
        <v>14569196</v>
      </c>
      <c r="AQ119" s="35">
        <v>9661334</v>
      </c>
      <c r="AR119" s="301">
        <v>14571768</v>
      </c>
      <c r="AS119" s="301"/>
      <c r="AT119" s="301"/>
      <c r="AU119" s="301"/>
      <c r="AV119" s="319"/>
      <c r="AW119" s="35">
        <f t="shared" si="310"/>
        <v>-5272394.849999994</v>
      </c>
      <c r="AX119" s="100">
        <f t="shared" si="310"/>
        <v>5685614.9400000051</v>
      </c>
      <c r="AY119" s="100">
        <f t="shared" si="310"/>
        <v>7698424.9200000092</v>
      </c>
      <c r="AZ119" s="100">
        <f t="shared" si="310"/>
        <v>-2912520.5399999991</v>
      </c>
      <c r="BA119" s="100">
        <f t="shared" si="310"/>
        <v>288252.1400000006</v>
      </c>
      <c r="BB119" s="100">
        <f t="shared" si="310"/>
        <v>2962809.3599999994</v>
      </c>
      <c r="BC119" s="100">
        <f t="shared" si="310"/>
        <v>-3523424.4600000009</v>
      </c>
      <c r="BD119" s="100">
        <f t="shared" si="310"/>
        <v>13564552.5</v>
      </c>
      <c r="BE119" s="100">
        <f t="shared" si="310"/>
        <v>-374938.55000000447</v>
      </c>
      <c r="BF119" s="100">
        <f t="shared" si="310"/>
        <v>-2664224.1999999955</v>
      </c>
      <c r="BG119" s="100">
        <f t="shared" si="311"/>
        <v>5642644.5</v>
      </c>
      <c r="BH119" s="100">
        <f t="shared" si="311"/>
        <v>5072879.3999999985</v>
      </c>
      <c r="BI119" s="100">
        <f t="shared" si="311"/>
        <v>-3211296.7199999988</v>
      </c>
      <c r="BJ119" s="100">
        <f t="shared" si="311"/>
        <v>-4957688.9400000051</v>
      </c>
      <c r="BK119" s="100">
        <f t="shared" si="311"/>
        <v>331049.01999998838</v>
      </c>
      <c r="BL119" s="252">
        <f t="shared" si="311"/>
        <v>1744552.3900000006</v>
      </c>
      <c r="BM119" s="252">
        <f t="shared" si="311"/>
        <v>3843702.2100000009</v>
      </c>
      <c r="BN119" s="252">
        <f t="shared" si="311"/>
        <v>-8385364.8500000015</v>
      </c>
      <c r="BO119" s="252">
        <f t="shared" si="311"/>
        <v>10045913.609999999</v>
      </c>
      <c r="BP119" s="265">
        <f t="shared" si="311"/>
        <v>-2768979</v>
      </c>
      <c r="BQ119" s="265">
        <f t="shared" si="312"/>
        <v>-4238885.3900000006</v>
      </c>
      <c r="BR119" s="265">
        <f t="shared" si="312"/>
        <v>1072868.1799999997</v>
      </c>
      <c r="BS119" s="265">
        <f t="shared" si="312"/>
        <v>2679719</v>
      </c>
      <c r="BT119" s="265">
        <f t="shared" si="312"/>
        <v>-3924792</v>
      </c>
      <c r="BU119" s="265">
        <f t="shared" si="312"/>
        <v>2650286.7599999979</v>
      </c>
      <c r="BV119" s="265">
        <f t="shared" si="312"/>
        <v>-4756629.25</v>
      </c>
      <c r="BW119" s="265">
        <f t="shared" si="312"/>
        <v>-2035231.7799999937</v>
      </c>
      <c r="BX119" s="265">
        <f t="shared" si="312"/>
        <v>2316502.3700000048</v>
      </c>
      <c r="BY119" s="265">
        <f t="shared" si="312"/>
        <v>-721981</v>
      </c>
      <c r="BZ119" s="265">
        <f t="shared" si="312"/>
        <v>12791070.25</v>
      </c>
      <c r="CA119" s="354"/>
      <c r="CB119" s="35">
        <f t="shared" si="321"/>
        <v>14571768</v>
      </c>
    </row>
    <row r="120" spans="1:80" s="131" customFormat="1" ht="15" thickBot="1" x14ac:dyDescent="0.35">
      <c r="A120" s="148"/>
      <c r="B120" s="52" t="s">
        <v>42</v>
      </c>
      <c r="C120" s="127">
        <f>SUM(C115:C119)</f>
        <v>23956103.600000009</v>
      </c>
      <c r="D120" s="128">
        <f t="shared" ref="D120:AA120" si="330">SUM(D115:D119)</f>
        <v>-7310022.4600000009</v>
      </c>
      <c r="E120" s="128">
        <f t="shared" si="330"/>
        <v>-20147437.000000004</v>
      </c>
      <c r="F120" s="36">
        <f t="shared" si="330"/>
        <v>30149676.36999999</v>
      </c>
      <c r="G120" s="128">
        <f t="shared" si="330"/>
        <v>49997274.369999982</v>
      </c>
      <c r="H120" s="128">
        <f t="shared" si="330"/>
        <v>23785869.630000003</v>
      </c>
      <c r="I120" s="128">
        <f t="shared" si="330"/>
        <v>-3123137.5000000075</v>
      </c>
      <c r="J120" s="128">
        <f t="shared" si="330"/>
        <v>-10386143.400000012</v>
      </c>
      <c r="K120" s="128">
        <f t="shared" si="330"/>
        <v>19571167.900000006</v>
      </c>
      <c r="L120" s="129">
        <f t="shared" si="330"/>
        <v>48026956.540000007</v>
      </c>
      <c r="M120" s="128">
        <f t="shared" si="330"/>
        <v>55222006.599999979</v>
      </c>
      <c r="N120" s="36">
        <f t="shared" si="330"/>
        <v>17731881.299999993</v>
      </c>
      <c r="O120" s="36">
        <f t="shared" si="330"/>
        <v>16866472.219999991</v>
      </c>
      <c r="P120" s="36">
        <f t="shared" si="330"/>
        <v>44746436.010000013</v>
      </c>
      <c r="Q120" s="36">
        <f t="shared" si="330"/>
        <v>5091866.6900000051</v>
      </c>
      <c r="R120" s="36">
        <f t="shared" si="330"/>
        <v>32374854.739999987</v>
      </c>
      <c r="S120" s="36">
        <f t="shared" si="330"/>
        <v>71367382.189999998</v>
      </c>
      <c r="T120" s="36">
        <f t="shared" si="330"/>
        <v>71452594.849999994</v>
      </c>
      <c r="U120" s="36">
        <f t="shared" si="330"/>
        <v>2309070.9900000077</v>
      </c>
      <c r="V120" s="36">
        <f t="shared" si="330"/>
        <v>16603231</v>
      </c>
      <c r="W120" s="36">
        <f t="shared" si="330"/>
        <v>2309070.9900000077</v>
      </c>
      <c r="X120" s="129">
        <f t="shared" si="330"/>
        <v>64405202.679999992</v>
      </c>
      <c r="Y120" s="219">
        <f t="shared" si="330"/>
        <v>73872261</v>
      </c>
      <c r="Z120" s="219">
        <f t="shared" si="330"/>
        <v>48445884</v>
      </c>
      <c r="AA120" s="219">
        <f t="shared" si="330"/>
        <v>-302438.28999999352</v>
      </c>
      <c r="AB120" s="219">
        <f t="shared" ref="AB120:AC120" si="331">SUM(AB115:AB119)</f>
        <v>28288405.670000017</v>
      </c>
      <c r="AC120" s="219">
        <f t="shared" si="331"/>
        <v>252065.73999999277</v>
      </c>
      <c r="AD120" s="219">
        <f t="shared" ref="AD120:AF120" si="332">SUM(AD115:AD119)</f>
        <v>55295344.510000005</v>
      </c>
      <c r="AE120" s="219">
        <f t="shared" si="332"/>
        <v>52295968</v>
      </c>
      <c r="AF120" s="219">
        <f t="shared" si="332"/>
        <v>10089110.50999999</v>
      </c>
      <c r="AG120" s="219">
        <v>38535840</v>
      </c>
      <c r="AH120" s="219">
        <v>-4810152</v>
      </c>
      <c r="AI120" s="219">
        <v>-21484062</v>
      </c>
      <c r="AJ120" s="129">
        <v>73237112</v>
      </c>
      <c r="AK120" s="219">
        <v>66655856</v>
      </c>
      <c r="AL120" s="219">
        <v>37150520</v>
      </c>
      <c r="AM120" s="219">
        <v>1463569</v>
      </c>
      <c r="AN120" s="219">
        <v>2135211</v>
      </c>
      <c r="AO120" s="219">
        <v>-1181725</v>
      </c>
      <c r="AP120" s="219">
        <v>45281806</v>
      </c>
      <c r="AQ120" s="36">
        <v>54390051</v>
      </c>
      <c r="AR120" s="219">
        <v>64617366</v>
      </c>
      <c r="AS120" s="219"/>
      <c r="AT120" s="219"/>
      <c r="AU120" s="219"/>
      <c r="AV120" s="318"/>
      <c r="AW120" s="36">
        <f t="shared" si="293"/>
        <v>-7089631.3800000157</v>
      </c>
      <c r="AX120" s="130">
        <f t="shared" ref="AX120:AZ120" si="333">SUM(AX115:AX119)</f>
        <v>52056458.470000014</v>
      </c>
      <c r="AY120" s="130">
        <f t="shared" si="333"/>
        <v>25239303.690000009</v>
      </c>
      <c r="AZ120" s="130">
        <f t="shared" si="333"/>
        <v>2225178.3699999973</v>
      </c>
      <c r="BA120" s="130">
        <f t="shared" ref="BA120" si="334">SUM(BA115:BA119)</f>
        <v>21370107.82</v>
      </c>
      <c r="BB120" s="130">
        <f t="shared" ref="BB120:BJ120" si="335">SUM(BB115:BB119)</f>
        <v>47666725.219999999</v>
      </c>
      <c r="BC120" s="130">
        <f t="shared" si="335"/>
        <v>5432208.4900000151</v>
      </c>
      <c r="BD120" s="130">
        <f t="shared" si="335"/>
        <v>26989374.400000013</v>
      </c>
      <c r="BE120" s="130">
        <f t="shared" si="335"/>
        <v>-17262096.909999996</v>
      </c>
      <c r="BF120" s="130">
        <f t="shared" si="335"/>
        <v>16378246.139999989</v>
      </c>
      <c r="BG120" s="130">
        <f t="shared" si="335"/>
        <v>18650254.400000021</v>
      </c>
      <c r="BH120" s="130">
        <f t="shared" si="335"/>
        <v>30714002.700000007</v>
      </c>
      <c r="BI120" s="130">
        <f t="shared" si="335"/>
        <v>-17168910.509999987</v>
      </c>
      <c r="BJ120" s="130">
        <f t="shared" si="335"/>
        <v>-16458030.339999996</v>
      </c>
      <c r="BK120" s="130">
        <f t="shared" ref="BK120:BL120" si="336">SUM(BK115:BK119)</f>
        <v>-4839800.9500000123</v>
      </c>
      <c r="BL120" s="251">
        <f t="shared" si="336"/>
        <v>22920489.770000018</v>
      </c>
      <c r="BM120" s="251">
        <f t="shared" ref="BM120:BN120" si="337">SUM(BM115:BM119)</f>
        <v>-19071414.189999986</v>
      </c>
      <c r="BN120" s="251">
        <f t="shared" si="337"/>
        <v>-61363484.340000011</v>
      </c>
      <c r="BO120" s="251">
        <f t="shared" ref="BO120:BP120" si="338">SUM(BO115:BO119)</f>
        <v>36226769.00999999</v>
      </c>
      <c r="BP120" s="277">
        <f t="shared" si="338"/>
        <v>-21413383</v>
      </c>
      <c r="BQ120" s="277">
        <f t="shared" ref="BQ120:BS120" si="339">SUM(BQ115:BQ119)</f>
        <v>-23793132.99000001</v>
      </c>
      <c r="BR120" s="277">
        <f t="shared" si="339"/>
        <v>8831909.3200000059</v>
      </c>
      <c r="BS120" s="277">
        <f t="shared" si="339"/>
        <v>-7216405</v>
      </c>
      <c r="BT120" s="277">
        <f t="shared" ref="BT120:BU120" si="340">SUM(BT115:BT119)</f>
        <v>-11295364</v>
      </c>
      <c r="BU120" s="277">
        <f t="shared" si="340"/>
        <v>1766007.2899999935</v>
      </c>
      <c r="BV120" s="277">
        <f t="shared" ref="BV120" si="341">SUM(BV115:BV119)</f>
        <v>-26153194.670000017</v>
      </c>
      <c r="BW120" s="277">
        <f t="shared" ref="BW120" si="342">SUM(BW115:BW119)</f>
        <v>-1433790.7399999928</v>
      </c>
      <c r="BX120" s="277">
        <f t="shared" ref="BX120" si="343">SUM(BX115:BX119)</f>
        <v>-10013538.510000005</v>
      </c>
      <c r="BY120" s="277">
        <f t="shared" ref="BY120:BZ120" si="344">SUM(BY115:BY119)</f>
        <v>2094083</v>
      </c>
      <c r="BZ120" s="277">
        <f t="shared" si="344"/>
        <v>54528255.49000001</v>
      </c>
      <c r="CA120" s="355"/>
      <c r="CB120" s="36">
        <f t="shared" si="293"/>
        <v>64617366</v>
      </c>
    </row>
    <row r="121" spans="1:80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352"/>
      <c r="CB121" s="78"/>
    </row>
    <row r="122" spans="1:80" s="59" customFormat="1" x14ac:dyDescent="0.3">
      <c r="A122" s="147"/>
      <c r="B122" s="60" t="s">
        <v>37</v>
      </c>
      <c r="C122" s="61">
        <v>1882</v>
      </c>
      <c r="D122" s="62">
        <v>2008</v>
      </c>
      <c r="E122" s="62">
        <v>2205</v>
      </c>
      <c r="F122" s="64">
        <v>2273</v>
      </c>
      <c r="G122" s="62">
        <v>2281</v>
      </c>
      <c r="H122" s="64">
        <v>2249</v>
      </c>
      <c r="I122" s="62">
        <v>2194</v>
      </c>
      <c r="J122" s="64">
        <v>2071</v>
      </c>
      <c r="K122" s="62">
        <v>1901</v>
      </c>
      <c r="L122" s="107">
        <v>1783</v>
      </c>
      <c r="M122" s="64">
        <v>1557</v>
      </c>
      <c r="N122" s="64">
        <v>1396</v>
      </c>
      <c r="O122" s="62">
        <v>1329</v>
      </c>
      <c r="P122" s="64">
        <v>1222</v>
      </c>
      <c r="Q122" s="62">
        <v>932</v>
      </c>
      <c r="R122" s="64">
        <v>835</v>
      </c>
      <c r="S122" s="62">
        <v>784</v>
      </c>
      <c r="T122" s="64">
        <v>789</v>
      </c>
      <c r="U122" s="211">
        <v>835</v>
      </c>
      <c r="V122" s="211">
        <v>1181</v>
      </c>
      <c r="W122" s="211">
        <v>943</v>
      </c>
      <c r="X122" s="107">
        <v>899</v>
      </c>
      <c r="Y122" s="211">
        <v>1106</v>
      </c>
      <c r="Z122" s="211">
        <v>892</v>
      </c>
      <c r="AA122" s="211">
        <v>848</v>
      </c>
      <c r="AB122" s="211">
        <v>2005</v>
      </c>
      <c r="AC122" s="211">
        <v>1846</v>
      </c>
      <c r="AD122" s="211">
        <v>1850</v>
      </c>
      <c r="AE122" s="211">
        <v>2161</v>
      </c>
      <c r="AF122" s="211">
        <v>2119</v>
      </c>
      <c r="AG122" s="211">
        <v>2649</v>
      </c>
      <c r="AH122" s="211">
        <v>3905</v>
      </c>
      <c r="AI122" s="211">
        <v>5119</v>
      </c>
      <c r="AJ122" s="107">
        <v>3431</v>
      </c>
      <c r="AK122" s="211">
        <v>4214</v>
      </c>
      <c r="AL122" s="211">
        <v>4588</v>
      </c>
      <c r="AM122" s="211">
        <v>4377</v>
      </c>
      <c r="AN122" s="211">
        <v>2725</v>
      </c>
      <c r="AO122" s="211">
        <v>2387</v>
      </c>
      <c r="AP122" s="211">
        <v>2088</v>
      </c>
      <c r="AQ122" s="64">
        <v>2418</v>
      </c>
      <c r="AR122" s="211">
        <v>2444</v>
      </c>
      <c r="AS122" s="211"/>
      <c r="AT122" s="211"/>
      <c r="AU122" s="211"/>
      <c r="AV122" s="107"/>
      <c r="AW122" s="64">
        <f t="shared" ref="AW122:BF126" si="345">O122-C122</f>
        <v>-553</v>
      </c>
      <c r="AX122" s="108">
        <f t="shared" si="345"/>
        <v>-786</v>
      </c>
      <c r="AY122" s="108">
        <f t="shared" si="345"/>
        <v>-1273</v>
      </c>
      <c r="AZ122" s="108">
        <f t="shared" si="345"/>
        <v>-1438</v>
      </c>
      <c r="BA122" s="108">
        <f t="shared" si="345"/>
        <v>-1497</v>
      </c>
      <c r="BB122" s="108">
        <f t="shared" si="345"/>
        <v>-1460</v>
      </c>
      <c r="BC122" s="108">
        <f t="shared" si="345"/>
        <v>-1359</v>
      </c>
      <c r="BD122" s="108">
        <f t="shared" si="345"/>
        <v>-890</v>
      </c>
      <c r="BE122" s="108">
        <f t="shared" si="345"/>
        <v>-958</v>
      </c>
      <c r="BF122" s="108">
        <f t="shared" si="345"/>
        <v>-884</v>
      </c>
      <c r="BG122" s="108">
        <f t="shared" ref="BG122:BP126" si="346">Y122-M122</f>
        <v>-451</v>
      </c>
      <c r="BH122" s="108">
        <f t="shared" si="346"/>
        <v>-504</v>
      </c>
      <c r="BI122" s="108">
        <f t="shared" si="346"/>
        <v>-481</v>
      </c>
      <c r="BJ122" s="108">
        <f t="shared" si="346"/>
        <v>783</v>
      </c>
      <c r="BK122" s="108">
        <f t="shared" si="346"/>
        <v>914</v>
      </c>
      <c r="BL122" s="255">
        <f t="shared" si="346"/>
        <v>1015</v>
      </c>
      <c r="BM122" s="255">
        <f t="shared" si="346"/>
        <v>1377</v>
      </c>
      <c r="BN122" s="255">
        <f t="shared" si="346"/>
        <v>1330</v>
      </c>
      <c r="BO122" s="255">
        <f t="shared" si="346"/>
        <v>1814</v>
      </c>
      <c r="BP122" s="213">
        <f t="shared" si="346"/>
        <v>2724</v>
      </c>
      <c r="BQ122" s="213">
        <f t="shared" ref="BQ122:BZ126" si="347">AI122-W122</f>
        <v>4176</v>
      </c>
      <c r="BR122" s="213">
        <f t="shared" si="347"/>
        <v>2532</v>
      </c>
      <c r="BS122" s="213">
        <f t="shared" si="347"/>
        <v>3108</v>
      </c>
      <c r="BT122" s="213">
        <f t="shared" si="347"/>
        <v>3696</v>
      </c>
      <c r="BU122" s="213">
        <f t="shared" si="347"/>
        <v>3529</v>
      </c>
      <c r="BV122" s="213">
        <f t="shared" si="347"/>
        <v>720</v>
      </c>
      <c r="BW122" s="213">
        <f t="shared" si="347"/>
        <v>541</v>
      </c>
      <c r="BX122" s="213">
        <f t="shared" si="347"/>
        <v>238</v>
      </c>
      <c r="BY122" s="213">
        <f t="shared" si="347"/>
        <v>257</v>
      </c>
      <c r="BZ122" s="213">
        <f t="shared" si="347"/>
        <v>325</v>
      </c>
      <c r="CA122" s="352"/>
      <c r="CB122" s="64">
        <f>IF(ISERROR(GETPIVOTDATA("VALUE",'CSS WK pvt'!$I$2,"DT_FILE",CB$8,"CD_CO",CB$6,"TRIM_CAT",TRIM(B122),"TRIM_LINE",A121))=TRUE,0,GETPIVOTDATA("VALUE",'CSS WK pvt'!$I$2,"DT_FILE",CB$8,"CD_CO",CB$6,"TRIM_CAT",TRIM(B122),"TRIM_LINE",A121))</f>
        <v>2444</v>
      </c>
    </row>
    <row r="123" spans="1:80" s="59" customFormat="1" x14ac:dyDescent="0.3">
      <c r="A123" s="147"/>
      <c r="B123" s="60" t="s">
        <v>38</v>
      </c>
      <c r="C123" s="61">
        <v>4763</v>
      </c>
      <c r="D123" s="62">
        <v>5349</v>
      </c>
      <c r="E123" s="62">
        <v>6297</v>
      </c>
      <c r="F123" s="64">
        <v>6784</v>
      </c>
      <c r="G123" s="62">
        <v>7083</v>
      </c>
      <c r="H123" s="64">
        <v>7403</v>
      </c>
      <c r="I123" s="62">
        <v>7592</v>
      </c>
      <c r="J123" s="64">
        <v>7651</v>
      </c>
      <c r="K123" s="62">
        <v>7439</v>
      </c>
      <c r="L123" s="107">
        <v>7143</v>
      </c>
      <c r="M123" s="64">
        <v>6790</v>
      </c>
      <c r="N123" s="64">
        <v>6575</v>
      </c>
      <c r="O123" s="62">
        <v>6537</v>
      </c>
      <c r="P123" s="64">
        <v>6160</v>
      </c>
      <c r="Q123" s="62">
        <v>5366</v>
      </c>
      <c r="R123" s="64">
        <v>5051</v>
      </c>
      <c r="S123" s="62">
        <v>5246</v>
      </c>
      <c r="T123" s="64">
        <v>5219</v>
      </c>
      <c r="U123" s="211">
        <v>5185</v>
      </c>
      <c r="V123" s="211">
        <v>6062</v>
      </c>
      <c r="W123" s="211">
        <v>7012</v>
      </c>
      <c r="X123" s="107">
        <v>7615</v>
      </c>
      <c r="Y123" s="211">
        <v>8012</v>
      </c>
      <c r="Z123" s="211">
        <v>9060</v>
      </c>
      <c r="AA123" s="211">
        <v>9767</v>
      </c>
      <c r="AB123" s="211">
        <v>25160</v>
      </c>
      <c r="AC123" s="211">
        <v>27102</v>
      </c>
      <c r="AD123" s="211">
        <v>28388</v>
      </c>
      <c r="AE123" s="211">
        <v>23772</v>
      </c>
      <c r="AF123" s="211">
        <v>24304</v>
      </c>
      <c r="AG123" s="211">
        <v>24584</v>
      </c>
      <c r="AH123" s="211">
        <v>23612</v>
      </c>
      <c r="AI123" s="211">
        <v>21707</v>
      </c>
      <c r="AJ123" s="107">
        <v>21853</v>
      </c>
      <c r="AK123" s="211">
        <v>20042</v>
      </c>
      <c r="AL123" s="211">
        <v>19098</v>
      </c>
      <c r="AM123" s="211">
        <v>18735</v>
      </c>
      <c r="AN123" s="211">
        <v>17420</v>
      </c>
      <c r="AO123" s="211">
        <v>18322</v>
      </c>
      <c r="AP123" s="211">
        <v>18104</v>
      </c>
      <c r="AQ123" s="64">
        <v>16747</v>
      </c>
      <c r="AR123" s="211">
        <v>15836</v>
      </c>
      <c r="AS123" s="211"/>
      <c r="AT123" s="211"/>
      <c r="AU123" s="211"/>
      <c r="AV123" s="107"/>
      <c r="AW123" s="64">
        <f t="shared" si="345"/>
        <v>1774</v>
      </c>
      <c r="AX123" s="108">
        <f t="shared" si="345"/>
        <v>811</v>
      </c>
      <c r="AY123" s="108">
        <f t="shared" si="345"/>
        <v>-931</v>
      </c>
      <c r="AZ123" s="108">
        <f t="shared" si="345"/>
        <v>-1733</v>
      </c>
      <c r="BA123" s="108">
        <f t="shared" si="345"/>
        <v>-1837</v>
      </c>
      <c r="BB123" s="108">
        <f t="shared" si="345"/>
        <v>-2184</v>
      </c>
      <c r="BC123" s="108">
        <f t="shared" si="345"/>
        <v>-2407</v>
      </c>
      <c r="BD123" s="108">
        <f t="shared" si="345"/>
        <v>-1589</v>
      </c>
      <c r="BE123" s="108">
        <f t="shared" si="345"/>
        <v>-427</v>
      </c>
      <c r="BF123" s="108">
        <f t="shared" si="345"/>
        <v>472</v>
      </c>
      <c r="BG123" s="108">
        <f t="shared" si="346"/>
        <v>1222</v>
      </c>
      <c r="BH123" s="108">
        <f t="shared" si="346"/>
        <v>2485</v>
      </c>
      <c r="BI123" s="108">
        <f t="shared" si="346"/>
        <v>3230</v>
      </c>
      <c r="BJ123" s="108">
        <f t="shared" si="346"/>
        <v>19000</v>
      </c>
      <c r="BK123" s="108">
        <f t="shared" si="346"/>
        <v>21736</v>
      </c>
      <c r="BL123" s="255">
        <f t="shared" si="346"/>
        <v>23337</v>
      </c>
      <c r="BM123" s="255">
        <f t="shared" si="346"/>
        <v>18526</v>
      </c>
      <c r="BN123" s="255">
        <f t="shared" si="346"/>
        <v>19085</v>
      </c>
      <c r="BO123" s="255">
        <f t="shared" si="346"/>
        <v>19399</v>
      </c>
      <c r="BP123" s="213">
        <f t="shared" si="346"/>
        <v>17550</v>
      </c>
      <c r="BQ123" s="213">
        <f t="shared" si="347"/>
        <v>14695</v>
      </c>
      <c r="BR123" s="213">
        <f t="shared" si="347"/>
        <v>14238</v>
      </c>
      <c r="BS123" s="213">
        <f t="shared" si="347"/>
        <v>12030</v>
      </c>
      <c r="BT123" s="213">
        <f t="shared" si="347"/>
        <v>10038</v>
      </c>
      <c r="BU123" s="213">
        <f t="shared" si="347"/>
        <v>8968</v>
      </c>
      <c r="BV123" s="213">
        <f t="shared" si="347"/>
        <v>-7740</v>
      </c>
      <c r="BW123" s="213">
        <f t="shared" si="347"/>
        <v>-8780</v>
      </c>
      <c r="BX123" s="213">
        <f t="shared" si="347"/>
        <v>-10284</v>
      </c>
      <c r="BY123" s="213">
        <f t="shared" si="347"/>
        <v>-7025</v>
      </c>
      <c r="BZ123" s="213">
        <f t="shared" si="347"/>
        <v>-8468</v>
      </c>
      <c r="CA123" s="352"/>
      <c r="CB123" s="64">
        <f>IF(ISERROR(GETPIVOTDATA("VALUE",'CSS WK pvt'!$I$2,"DT_FILE",CB$8,"CD_CO",CB$6,"TRIM_CAT",TRIM(B123),"TRIM_LINE",A121))=TRUE,0,GETPIVOTDATA("VALUE",'CSS WK pvt'!$I$2,"DT_FILE",CB$8,"CD_CO",CB$6,"TRIM_CAT",TRIM(B123),"TRIM_LINE",A121))</f>
        <v>15836</v>
      </c>
    </row>
    <row r="124" spans="1:80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1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/>
      <c r="AT124" s="211"/>
      <c r="AU124" s="211"/>
      <c r="AV124" s="107"/>
      <c r="AW124" s="64">
        <f t="shared" si="345"/>
        <v>0</v>
      </c>
      <c r="AX124" s="108">
        <f t="shared" si="345"/>
        <v>0</v>
      </c>
      <c r="AY124" s="108">
        <f t="shared" si="345"/>
        <v>0</v>
      </c>
      <c r="AZ124" s="108">
        <f t="shared" si="345"/>
        <v>0</v>
      </c>
      <c r="BA124" s="108">
        <f t="shared" si="345"/>
        <v>0</v>
      </c>
      <c r="BB124" s="108">
        <f t="shared" si="345"/>
        <v>0</v>
      </c>
      <c r="BC124" s="108">
        <f t="shared" si="345"/>
        <v>0</v>
      </c>
      <c r="BD124" s="108">
        <f t="shared" si="345"/>
        <v>0</v>
      </c>
      <c r="BE124" s="108">
        <f t="shared" si="345"/>
        <v>0</v>
      </c>
      <c r="BF124" s="108">
        <f t="shared" si="345"/>
        <v>0</v>
      </c>
      <c r="BG124" s="108">
        <f t="shared" si="346"/>
        <v>0</v>
      </c>
      <c r="BH124" s="108">
        <f t="shared" si="346"/>
        <v>0</v>
      </c>
      <c r="BI124" s="108">
        <f t="shared" si="346"/>
        <v>0</v>
      </c>
      <c r="BJ124" s="108">
        <f t="shared" si="346"/>
        <v>0</v>
      </c>
      <c r="BK124" s="108">
        <f t="shared" si="346"/>
        <v>0</v>
      </c>
      <c r="BL124" s="255">
        <f t="shared" si="346"/>
        <v>1</v>
      </c>
      <c r="BM124" s="255">
        <f t="shared" si="346"/>
        <v>0</v>
      </c>
      <c r="BN124" s="255">
        <f t="shared" si="346"/>
        <v>0</v>
      </c>
      <c r="BO124" s="255">
        <f t="shared" si="346"/>
        <v>0</v>
      </c>
      <c r="BP124" s="213">
        <f t="shared" si="346"/>
        <v>0</v>
      </c>
      <c r="BQ124" s="213">
        <f t="shared" si="347"/>
        <v>0</v>
      </c>
      <c r="BR124" s="213">
        <f t="shared" si="347"/>
        <v>0</v>
      </c>
      <c r="BS124" s="213">
        <f t="shared" si="347"/>
        <v>0</v>
      </c>
      <c r="BT124" s="213">
        <f t="shared" si="347"/>
        <v>0</v>
      </c>
      <c r="BU124" s="213">
        <f t="shared" si="347"/>
        <v>0</v>
      </c>
      <c r="BV124" s="213">
        <f t="shared" si="347"/>
        <v>0</v>
      </c>
      <c r="BW124" s="213">
        <f t="shared" si="347"/>
        <v>0</v>
      </c>
      <c r="BX124" s="213">
        <f t="shared" si="347"/>
        <v>-1</v>
      </c>
      <c r="BY124" s="213">
        <f t="shared" si="347"/>
        <v>0</v>
      </c>
      <c r="BZ124" s="213">
        <f t="shared" si="347"/>
        <v>0</v>
      </c>
      <c r="CA124" s="352"/>
      <c r="CB124" s="64">
        <f>IF(ISERROR(GETPIVOTDATA("VALUE",'CSS WK pvt'!$I$2,"DT_FILE",CB$8,"CD_CO",CB$6,"TRIM_CAT",TRIM(B124),"TRIM_LINE",A121))=TRUE,0,GETPIVOTDATA("VALUE",'CSS WK pvt'!$I$2,"DT_FILE",CB$8,"CD_CO",CB$6,"TRIM_CAT",TRIM(B124),"TRIM_LINE",A121))</f>
        <v>0</v>
      </c>
    </row>
    <row r="125" spans="1:80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/>
      <c r="AT125" s="211"/>
      <c r="AU125" s="211"/>
      <c r="AV125" s="107"/>
      <c r="AW125" s="64">
        <f t="shared" si="345"/>
        <v>0</v>
      </c>
      <c r="AX125" s="108">
        <f t="shared" si="345"/>
        <v>0</v>
      </c>
      <c r="AY125" s="108">
        <f t="shared" si="345"/>
        <v>0</v>
      </c>
      <c r="AZ125" s="108">
        <f t="shared" si="345"/>
        <v>0</v>
      </c>
      <c r="BA125" s="108">
        <f t="shared" si="345"/>
        <v>0</v>
      </c>
      <c r="BB125" s="108">
        <f t="shared" si="345"/>
        <v>0</v>
      </c>
      <c r="BC125" s="108">
        <f t="shared" si="345"/>
        <v>0</v>
      </c>
      <c r="BD125" s="108">
        <f t="shared" si="345"/>
        <v>0</v>
      </c>
      <c r="BE125" s="108">
        <f t="shared" si="345"/>
        <v>0</v>
      </c>
      <c r="BF125" s="108">
        <f t="shared" si="345"/>
        <v>0</v>
      </c>
      <c r="BG125" s="108">
        <f t="shared" si="346"/>
        <v>0</v>
      </c>
      <c r="BH125" s="108">
        <f t="shared" si="346"/>
        <v>0</v>
      </c>
      <c r="BI125" s="108">
        <f t="shared" si="346"/>
        <v>0</v>
      </c>
      <c r="BJ125" s="108">
        <f t="shared" si="346"/>
        <v>0</v>
      </c>
      <c r="BK125" s="108">
        <f t="shared" si="346"/>
        <v>0</v>
      </c>
      <c r="BL125" s="255">
        <f t="shared" si="346"/>
        <v>0</v>
      </c>
      <c r="BM125" s="255">
        <f t="shared" si="346"/>
        <v>0</v>
      </c>
      <c r="BN125" s="255">
        <f t="shared" si="346"/>
        <v>0</v>
      </c>
      <c r="BO125" s="255">
        <f t="shared" si="346"/>
        <v>0</v>
      </c>
      <c r="BP125" s="213">
        <f t="shared" si="346"/>
        <v>0</v>
      </c>
      <c r="BQ125" s="213">
        <f t="shared" si="347"/>
        <v>0</v>
      </c>
      <c r="BR125" s="213">
        <f t="shared" si="347"/>
        <v>0</v>
      </c>
      <c r="BS125" s="213">
        <f t="shared" si="347"/>
        <v>0</v>
      </c>
      <c r="BT125" s="213">
        <f t="shared" si="347"/>
        <v>0</v>
      </c>
      <c r="BU125" s="213">
        <f t="shared" si="347"/>
        <v>0</v>
      </c>
      <c r="BV125" s="213">
        <f t="shared" si="347"/>
        <v>0</v>
      </c>
      <c r="BW125" s="213">
        <f t="shared" si="347"/>
        <v>0</v>
      </c>
      <c r="BX125" s="213">
        <f t="shared" si="347"/>
        <v>0</v>
      </c>
      <c r="BY125" s="213">
        <f t="shared" si="347"/>
        <v>0</v>
      </c>
      <c r="BZ125" s="213">
        <f t="shared" si="347"/>
        <v>0</v>
      </c>
      <c r="CA125" s="352"/>
      <c r="CB125" s="64">
        <f>IF(ISERROR(GETPIVOTDATA("VALUE",'CSS WK pvt'!$I$2,"DT_FILE",CB$8,"CD_CO",CB$6,"TRIM_CAT",TRIM(B125),"TRIM_LINE",A121))=TRUE,0,GETPIVOTDATA("VALUE",'CSS WK pvt'!$I$2,"DT_FILE",CB$8,"CD_CO",CB$6,"TRIM_CAT",TRIM(B125),"TRIM_LINE",A121))</f>
        <v>0</v>
      </c>
    </row>
    <row r="126" spans="1:80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/>
      <c r="AT126" s="211"/>
      <c r="AU126" s="211"/>
      <c r="AV126" s="107"/>
      <c r="AW126" s="64">
        <f t="shared" si="345"/>
        <v>0</v>
      </c>
      <c r="AX126" s="108">
        <f t="shared" si="345"/>
        <v>0</v>
      </c>
      <c r="AY126" s="108">
        <f t="shared" si="345"/>
        <v>0</v>
      </c>
      <c r="AZ126" s="108">
        <f t="shared" si="345"/>
        <v>0</v>
      </c>
      <c r="BA126" s="108">
        <f t="shared" si="345"/>
        <v>0</v>
      </c>
      <c r="BB126" s="108">
        <f t="shared" si="345"/>
        <v>0</v>
      </c>
      <c r="BC126" s="108">
        <f t="shared" si="345"/>
        <v>0</v>
      </c>
      <c r="BD126" s="108">
        <f t="shared" si="345"/>
        <v>0</v>
      </c>
      <c r="BE126" s="108">
        <f t="shared" si="345"/>
        <v>0</v>
      </c>
      <c r="BF126" s="108">
        <f t="shared" si="345"/>
        <v>0</v>
      </c>
      <c r="BG126" s="108">
        <f t="shared" si="346"/>
        <v>0</v>
      </c>
      <c r="BH126" s="108">
        <f t="shared" si="346"/>
        <v>0</v>
      </c>
      <c r="BI126" s="108">
        <f t="shared" si="346"/>
        <v>0</v>
      </c>
      <c r="BJ126" s="108">
        <f t="shared" si="346"/>
        <v>0</v>
      </c>
      <c r="BK126" s="108">
        <f t="shared" si="346"/>
        <v>0</v>
      </c>
      <c r="BL126" s="255">
        <f t="shared" si="346"/>
        <v>0</v>
      </c>
      <c r="BM126" s="255">
        <f t="shared" si="346"/>
        <v>0</v>
      </c>
      <c r="BN126" s="255">
        <f t="shared" si="346"/>
        <v>0</v>
      </c>
      <c r="BO126" s="255">
        <f t="shared" si="346"/>
        <v>0</v>
      </c>
      <c r="BP126" s="213">
        <f t="shared" si="346"/>
        <v>0</v>
      </c>
      <c r="BQ126" s="213">
        <f t="shared" si="347"/>
        <v>0</v>
      </c>
      <c r="BR126" s="213">
        <f t="shared" si="347"/>
        <v>0</v>
      </c>
      <c r="BS126" s="213">
        <f t="shared" si="347"/>
        <v>0</v>
      </c>
      <c r="BT126" s="213">
        <f t="shared" si="347"/>
        <v>0</v>
      </c>
      <c r="BU126" s="213">
        <f t="shared" si="347"/>
        <v>0</v>
      </c>
      <c r="BV126" s="213">
        <f t="shared" si="347"/>
        <v>0</v>
      </c>
      <c r="BW126" s="213">
        <f t="shared" si="347"/>
        <v>0</v>
      </c>
      <c r="BX126" s="213">
        <f t="shared" si="347"/>
        <v>0</v>
      </c>
      <c r="BY126" s="213">
        <f t="shared" si="347"/>
        <v>0</v>
      </c>
      <c r="BZ126" s="213">
        <f t="shared" si="347"/>
        <v>0</v>
      </c>
      <c r="CA126" s="352"/>
      <c r="CB126" s="64">
        <f>IF(ISERROR(GETPIVOTDATA("VALUE",'CSS WK pvt'!$I$2,"DT_FILE",CB$8,"CD_CO",CB$6,"TRIM_CAT",TRIM(B126),"TRIM_LINE",A121))=TRUE,0,GETPIVOTDATA("VALUE",'CSS WK pvt'!$I$2,"DT_FILE",CB$8,"CD_CO",CB$6,"TRIM_CAT",TRIM(B126),"TRIM_LINE",A121))</f>
        <v>0</v>
      </c>
    </row>
    <row r="127" spans="1:80" s="73" customFormat="1" x14ac:dyDescent="0.3">
      <c r="A127" s="148"/>
      <c r="B127" s="60" t="s">
        <v>42</v>
      </c>
      <c r="C127" s="122">
        <f t="shared" ref="C127:Q127" si="348">SUM(C122:C126)</f>
        <v>6645</v>
      </c>
      <c r="D127" s="123">
        <f t="shared" si="348"/>
        <v>7357</v>
      </c>
      <c r="E127" s="123">
        <f t="shared" si="348"/>
        <v>8502</v>
      </c>
      <c r="F127" s="124">
        <f t="shared" si="348"/>
        <v>9057</v>
      </c>
      <c r="G127" s="123">
        <f t="shared" si="348"/>
        <v>9364</v>
      </c>
      <c r="H127" s="124">
        <f t="shared" si="348"/>
        <v>9652</v>
      </c>
      <c r="I127" s="123">
        <f t="shared" si="348"/>
        <v>9786</v>
      </c>
      <c r="J127" s="124">
        <f t="shared" si="348"/>
        <v>9722</v>
      </c>
      <c r="K127" s="123">
        <f t="shared" si="348"/>
        <v>9340</v>
      </c>
      <c r="L127" s="125">
        <f t="shared" si="348"/>
        <v>8926</v>
      </c>
      <c r="M127" s="124">
        <f t="shared" si="348"/>
        <v>8347</v>
      </c>
      <c r="N127" s="124">
        <f t="shared" si="348"/>
        <v>7971</v>
      </c>
      <c r="O127" s="124">
        <f t="shared" si="348"/>
        <v>7866</v>
      </c>
      <c r="P127" s="124">
        <f t="shared" si="348"/>
        <v>7382</v>
      </c>
      <c r="Q127" s="124">
        <f t="shared" si="348"/>
        <v>6298</v>
      </c>
      <c r="R127" s="124">
        <v>5886</v>
      </c>
      <c r="S127" s="123">
        <v>6030</v>
      </c>
      <c r="T127" s="124">
        <v>6008</v>
      </c>
      <c r="U127" s="212">
        <v>6020</v>
      </c>
      <c r="V127" s="212">
        <v>7243</v>
      </c>
      <c r="W127" s="212">
        <f>SUM(W122+W123+W124+W125+W126)</f>
        <v>7955</v>
      </c>
      <c r="X127" s="125">
        <f>SUM(X122+X123+X124+X125+X126)</f>
        <v>8514</v>
      </c>
      <c r="Y127" s="212">
        <v>9118</v>
      </c>
      <c r="Z127" s="212">
        <v>9952</v>
      </c>
      <c r="AA127" s="212">
        <v>10615</v>
      </c>
      <c r="AB127" s="212">
        <v>27165</v>
      </c>
      <c r="AC127" s="212">
        <v>28948</v>
      </c>
      <c r="AD127" s="212">
        <v>30239</v>
      </c>
      <c r="AE127" s="212">
        <v>25933</v>
      </c>
      <c r="AF127" s="212">
        <v>26423</v>
      </c>
      <c r="AG127" s="212">
        <v>27233</v>
      </c>
      <c r="AH127" s="212">
        <v>27517</v>
      </c>
      <c r="AI127" s="212">
        <v>26826</v>
      </c>
      <c r="AJ127" s="125">
        <v>25284</v>
      </c>
      <c r="AK127" s="212">
        <v>24256</v>
      </c>
      <c r="AL127" s="212">
        <v>23686</v>
      </c>
      <c r="AM127" s="212">
        <v>23112</v>
      </c>
      <c r="AN127" s="212">
        <v>20145</v>
      </c>
      <c r="AO127" s="212">
        <v>20709</v>
      </c>
      <c r="AP127" s="212">
        <v>20192</v>
      </c>
      <c r="AQ127" s="85">
        <v>19165</v>
      </c>
      <c r="AR127" s="212">
        <v>18280</v>
      </c>
      <c r="AS127" s="212"/>
      <c r="AT127" s="212"/>
      <c r="AU127" s="212"/>
      <c r="AV127" s="125"/>
      <c r="AW127" s="124">
        <f t="shared" ref="AW127:BA127" si="349">SUM(AW122:AW126)</f>
        <v>1221</v>
      </c>
      <c r="AX127" s="126">
        <f t="shared" si="349"/>
        <v>25</v>
      </c>
      <c r="AY127" s="126">
        <f t="shared" si="349"/>
        <v>-2204</v>
      </c>
      <c r="AZ127" s="126">
        <f t="shared" si="349"/>
        <v>-3171</v>
      </c>
      <c r="BA127" s="126">
        <f t="shared" si="349"/>
        <v>-3334</v>
      </c>
      <c r="BB127" s="126">
        <f t="shared" ref="BB127:BJ127" si="350">SUM(BB122:BB126)</f>
        <v>-3644</v>
      </c>
      <c r="BC127" s="126">
        <f t="shared" si="350"/>
        <v>-3766</v>
      </c>
      <c r="BD127" s="126">
        <f t="shared" si="350"/>
        <v>-2479</v>
      </c>
      <c r="BE127" s="126">
        <f t="shared" si="350"/>
        <v>-1385</v>
      </c>
      <c r="BF127" s="126">
        <f t="shared" si="350"/>
        <v>-412</v>
      </c>
      <c r="BG127" s="126">
        <f t="shared" si="350"/>
        <v>771</v>
      </c>
      <c r="BH127" s="126">
        <f t="shared" si="350"/>
        <v>1981</v>
      </c>
      <c r="BI127" s="126">
        <f t="shared" si="350"/>
        <v>2749</v>
      </c>
      <c r="BJ127" s="126">
        <f t="shared" si="350"/>
        <v>19783</v>
      </c>
      <c r="BK127" s="126">
        <f t="shared" ref="BK127:BL127" si="351">SUM(BK122:BK126)</f>
        <v>22650</v>
      </c>
      <c r="BL127" s="256">
        <f t="shared" si="351"/>
        <v>24353</v>
      </c>
      <c r="BM127" s="256">
        <f t="shared" ref="BM127:BN127" si="352">SUM(BM122:BM126)</f>
        <v>19903</v>
      </c>
      <c r="BN127" s="256">
        <f t="shared" si="352"/>
        <v>20415</v>
      </c>
      <c r="BO127" s="256">
        <f t="shared" ref="BO127:BP127" si="353">SUM(BO122:BO126)</f>
        <v>21213</v>
      </c>
      <c r="BP127" s="214">
        <f t="shared" si="353"/>
        <v>20274</v>
      </c>
      <c r="BQ127" s="214">
        <f t="shared" ref="BQ127:BS127" si="354">SUM(BQ122:BQ126)</f>
        <v>18871</v>
      </c>
      <c r="BR127" s="214">
        <f t="shared" si="354"/>
        <v>16770</v>
      </c>
      <c r="BS127" s="214">
        <f t="shared" si="354"/>
        <v>15138</v>
      </c>
      <c r="BT127" s="214">
        <f t="shared" ref="BT127:BU127" si="355">SUM(BT122:BT126)</f>
        <v>13734</v>
      </c>
      <c r="BU127" s="214">
        <f t="shared" si="355"/>
        <v>12497</v>
      </c>
      <c r="BV127" s="214">
        <f t="shared" ref="BV127" si="356">SUM(BV122:BV126)</f>
        <v>-7020</v>
      </c>
      <c r="BW127" s="214">
        <f t="shared" ref="BW127" si="357">SUM(BW122:BW126)</f>
        <v>-8239</v>
      </c>
      <c r="BX127" s="214">
        <f t="shared" ref="BX127" si="358">SUM(BX122:BX126)</f>
        <v>-10047</v>
      </c>
      <c r="BY127" s="214">
        <f t="shared" ref="BY127:BZ127" si="359">SUM(BY122:BY126)</f>
        <v>-6768</v>
      </c>
      <c r="BZ127" s="214">
        <f t="shared" si="359"/>
        <v>-8143</v>
      </c>
      <c r="CA127" s="353"/>
      <c r="CB127" s="85">
        <f>SUM(CB122:CB126)</f>
        <v>18280</v>
      </c>
    </row>
    <row r="128" spans="1:80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352"/>
      <c r="CB128" s="90"/>
    </row>
    <row r="129" spans="1:80" s="59" customFormat="1" x14ac:dyDescent="0.3">
      <c r="A129" s="147"/>
      <c r="B129" s="60" t="s">
        <v>37</v>
      </c>
      <c r="C129" s="112"/>
      <c r="D129" s="66">
        <v>2277</v>
      </c>
      <c r="E129" s="66">
        <v>1914</v>
      </c>
      <c r="F129" s="66">
        <v>1880</v>
      </c>
      <c r="G129" s="66">
        <v>1015</v>
      </c>
      <c r="H129" s="109">
        <v>2078</v>
      </c>
      <c r="I129" s="66">
        <v>2118</v>
      </c>
      <c r="J129" s="109">
        <v>1232</v>
      </c>
      <c r="K129" s="66">
        <v>292</v>
      </c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1355</v>
      </c>
      <c r="AF129" s="213">
        <v>1683</v>
      </c>
      <c r="AG129" s="213">
        <v>1572</v>
      </c>
      <c r="AH129" s="213">
        <v>1487</v>
      </c>
      <c r="AI129" s="213">
        <v>729</v>
      </c>
      <c r="AJ129" s="110">
        <v>111</v>
      </c>
      <c r="AK129" s="213">
        <v>0</v>
      </c>
      <c r="AL129" s="213">
        <v>0</v>
      </c>
      <c r="AM129" s="213">
        <v>129</v>
      </c>
      <c r="AN129" s="213">
        <v>1080</v>
      </c>
      <c r="AO129" s="213">
        <v>1370</v>
      </c>
      <c r="AP129" s="213">
        <v>951</v>
      </c>
      <c r="AQ129" s="64">
        <v>1262</v>
      </c>
      <c r="AR129" s="213">
        <v>1296</v>
      </c>
      <c r="AS129" s="213"/>
      <c r="AT129" s="213"/>
      <c r="AU129" s="213"/>
      <c r="AV129" s="110"/>
      <c r="AW129" s="112">
        <f t="shared" ref="AW129:BF133" si="360">O129-C129</f>
        <v>0</v>
      </c>
      <c r="AX129" s="109">
        <f t="shared" si="360"/>
        <v>-2277</v>
      </c>
      <c r="AY129" s="109">
        <f t="shared" si="360"/>
        <v>-1914</v>
      </c>
      <c r="AZ129" s="109">
        <f t="shared" si="360"/>
        <v>-1880</v>
      </c>
      <c r="BA129" s="109">
        <f t="shared" si="360"/>
        <v>-1015</v>
      </c>
      <c r="BB129" s="109">
        <f t="shared" si="360"/>
        <v>-2078</v>
      </c>
      <c r="BC129" s="109">
        <f t="shared" si="360"/>
        <v>-2118</v>
      </c>
      <c r="BD129" s="109">
        <f t="shared" si="360"/>
        <v>-1232</v>
      </c>
      <c r="BE129" s="109">
        <f t="shared" si="360"/>
        <v>-292</v>
      </c>
      <c r="BF129" s="109">
        <f t="shared" si="360"/>
        <v>0</v>
      </c>
      <c r="BG129" s="109">
        <f t="shared" ref="BG129:BP133" si="361">Y129-M129</f>
        <v>0</v>
      </c>
      <c r="BH129" s="109">
        <f t="shared" si="361"/>
        <v>0</v>
      </c>
      <c r="BI129" s="109">
        <f t="shared" si="361"/>
        <v>0</v>
      </c>
      <c r="BJ129" s="109">
        <f t="shared" si="361"/>
        <v>0</v>
      </c>
      <c r="BK129" s="109">
        <f t="shared" si="361"/>
        <v>0</v>
      </c>
      <c r="BL129" s="213">
        <f t="shared" si="361"/>
        <v>0</v>
      </c>
      <c r="BM129" s="213">
        <f t="shared" si="361"/>
        <v>1355</v>
      </c>
      <c r="BN129" s="213">
        <f t="shared" si="361"/>
        <v>1683</v>
      </c>
      <c r="BO129" s="213">
        <f t="shared" si="361"/>
        <v>1572</v>
      </c>
      <c r="BP129" s="213">
        <f t="shared" si="361"/>
        <v>1487</v>
      </c>
      <c r="BQ129" s="213">
        <f t="shared" ref="BQ129:BZ133" si="362">AI129-W129</f>
        <v>729</v>
      </c>
      <c r="BR129" s="213">
        <f t="shared" si="362"/>
        <v>111</v>
      </c>
      <c r="BS129" s="213">
        <f t="shared" si="362"/>
        <v>0</v>
      </c>
      <c r="BT129" s="213">
        <f t="shared" si="362"/>
        <v>0</v>
      </c>
      <c r="BU129" s="213">
        <f t="shared" si="362"/>
        <v>129</v>
      </c>
      <c r="BV129" s="213">
        <f t="shared" si="362"/>
        <v>1080</v>
      </c>
      <c r="BW129" s="213">
        <f t="shared" si="362"/>
        <v>1370</v>
      </c>
      <c r="BX129" s="213">
        <f t="shared" si="362"/>
        <v>951</v>
      </c>
      <c r="BY129" s="213">
        <f t="shared" si="362"/>
        <v>-93</v>
      </c>
      <c r="BZ129" s="213">
        <f t="shared" si="362"/>
        <v>-387</v>
      </c>
      <c r="CA129" s="352"/>
      <c r="CB129" s="64">
        <f>IF(ISERROR(GETPIVOTDATA("VALUE",'CSS WK pvt'!$I$2,"DT_FILE",CB$8,"CD_CO",CB$6,"TRIM_CAT",TRIM(B129),"TRIM_LINE",A128))=TRUE,0,GETPIVOTDATA("VALUE",'CSS WK pvt'!$I$2,"DT_FILE",CB$8,"CD_CO",CB$6,"TRIM_CAT",TRIM(B129),"TRIM_LINE",A128))</f>
        <v>1296</v>
      </c>
    </row>
    <row r="130" spans="1:80" s="59" customFormat="1" x14ac:dyDescent="0.3">
      <c r="A130" s="147"/>
      <c r="B130" s="60" t="s">
        <v>38</v>
      </c>
      <c r="C130" s="112"/>
      <c r="D130" s="66">
        <v>208</v>
      </c>
      <c r="E130" s="66">
        <v>749</v>
      </c>
      <c r="F130" s="66">
        <v>585</v>
      </c>
      <c r="G130" s="66">
        <v>353</v>
      </c>
      <c r="H130" s="109">
        <v>730</v>
      </c>
      <c r="I130" s="66">
        <v>673</v>
      </c>
      <c r="J130" s="109">
        <v>403</v>
      </c>
      <c r="K130" s="66">
        <v>25</v>
      </c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56</v>
      </c>
      <c r="AF130" s="213">
        <v>489</v>
      </c>
      <c r="AG130" s="213">
        <v>443</v>
      </c>
      <c r="AH130" s="213">
        <v>543</v>
      </c>
      <c r="AI130" s="213">
        <v>207</v>
      </c>
      <c r="AJ130" s="110">
        <v>27</v>
      </c>
      <c r="AK130" s="213">
        <v>0</v>
      </c>
      <c r="AL130" s="213">
        <v>0</v>
      </c>
      <c r="AM130" s="213">
        <v>20</v>
      </c>
      <c r="AN130" s="213">
        <v>52</v>
      </c>
      <c r="AO130" s="213">
        <v>769</v>
      </c>
      <c r="AP130" s="213">
        <v>419</v>
      </c>
      <c r="AQ130" s="64">
        <v>510</v>
      </c>
      <c r="AR130" s="213">
        <v>516</v>
      </c>
      <c r="AS130" s="213"/>
      <c r="AT130" s="213"/>
      <c r="AU130" s="213"/>
      <c r="AV130" s="110"/>
      <c r="AW130" s="112">
        <f t="shared" si="360"/>
        <v>0</v>
      </c>
      <c r="AX130" s="109">
        <f t="shared" si="360"/>
        <v>-208</v>
      </c>
      <c r="AY130" s="109">
        <f t="shared" si="360"/>
        <v>-749</v>
      </c>
      <c r="AZ130" s="109">
        <f t="shared" si="360"/>
        <v>-585</v>
      </c>
      <c r="BA130" s="109">
        <f t="shared" si="360"/>
        <v>-353</v>
      </c>
      <c r="BB130" s="109">
        <f t="shared" si="360"/>
        <v>-730</v>
      </c>
      <c r="BC130" s="109">
        <f t="shared" si="360"/>
        <v>-673</v>
      </c>
      <c r="BD130" s="109">
        <f t="shared" si="360"/>
        <v>-403</v>
      </c>
      <c r="BE130" s="109">
        <f t="shared" si="360"/>
        <v>-25</v>
      </c>
      <c r="BF130" s="109">
        <f t="shared" si="360"/>
        <v>0</v>
      </c>
      <c r="BG130" s="109">
        <f t="shared" si="361"/>
        <v>0</v>
      </c>
      <c r="BH130" s="109">
        <f t="shared" si="361"/>
        <v>0</v>
      </c>
      <c r="BI130" s="109">
        <f t="shared" si="361"/>
        <v>0</v>
      </c>
      <c r="BJ130" s="109">
        <f t="shared" si="361"/>
        <v>0</v>
      </c>
      <c r="BK130" s="109">
        <f t="shared" si="361"/>
        <v>0</v>
      </c>
      <c r="BL130" s="213">
        <f t="shared" si="361"/>
        <v>0</v>
      </c>
      <c r="BM130" s="213">
        <f t="shared" si="361"/>
        <v>56</v>
      </c>
      <c r="BN130" s="213">
        <f t="shared" si="361"/>
        <v>489</v>
      </c>
      <c r="BO130" s="213">
        <f t="shared" si="361"/>
        <v>443</v>
      </c>
      <c r="BP130" s="213">
        <f t="shared" si="361"/>
        <v>543</v>
      </c>
      <c r="BQ130" s="213">
        <f t="shared" si="362"/>
        <v>207</v>
      </c>
      <c r="BR130" s="213">
        <f t="shared" si="362"/>
        <v>27</v>
      </c>
      <c r="BS130" s="213">
        <f t="shared" si="362"/>
        <v>0</v>
      </c>
      <c r="BT130" s="213">
        <f t="shared" si="362"/>
        <v>0</v>
      </c>
      <c r="BU130" s="213">
        <f t="shared" si="362"/>
        <v>20</v>
      </c>
      <c r="BV130" s="213">
        <f t="shared" si="362"/>
        <v>52</v>
      </c>
      <c r="BW130" s="213">
        <f t="shared" si="362"/>
        <v>769</v>
      </c>
      <c r="BX130" s="213">
        <f t="shared" si="362"/>
        <v>419</v>
      </c>
      <c r="BY130" s="213">
        <f t="shared" si="362"/>
        <v>454</v>
      </c>
      <c r="BZ130" s="213">
        <f t="shared" si="362"/>
        <v>27</v>
      </c>
      <c r="CA130" s="352"/>
      <c r="CB130" s="64">
        <f>IF(ISERROR(GETPIVOTDATA("VALUE",'CSS WK pvt'!$I$2,"DT_FILE",CB$8,"CD_CO",CB$6,"TRIM_CAT",TRIM(B130),"TRIM_LINE",A128))=TRUE,0,GETPIVOTDATA("VALUE",'CSS WK pvt'!$I$2,"DT_FILE",CB$8,"CD_CO",CB$6,"TRIM_CAT",TRIM(B130),"TRIM_LINE",A128))</f>
        <v>516</v>
      </c>
    </row>
    <row r="131" spans="1:80" s="59" customFormat="1" x14ac:dyDescent="0.3">
      <c r="A131" s="147"/>
      <c r="B131" s="60" t="s">
        <v>39</v>
      </c>
      <c r="C131" s="112">
        <v>88</v>
      </c>
      <c r="D131" s="66">
        <v>64</v>
      </c>
      <c r="E131" s="66">
        <v>61</v>
      </c>
      <c r="F131" s="66">
        <v>89</v>
      </c>
      <c r="G131" s="66">
        <v>32</v>
      </c>
      <c r="H131" s="109">
        <v>78</v>
      </c>
      <c r="I131" s="66">
        <v>68</v>
      </c>
      <c r="J131" s="109">
        <v>36</v>
      </c>
      <c r="K131" s="66">
        <v>49</v>
      </c>
      <c r="L131" s="110">
        <v>37</v>
      </c>
      <c r="M131" s="109">
        <v>57</v>
      </c>
      <c r="N131" s="109">
        <v>94</v>
      </c>
      <c r="O131" s="66">
        <v>50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24</v>
      </c>
      <c r="W131" s="213">
        <v>29</v>
      </c>
      <c r="X131" s="110">
        <v>8</v>
      </c>
      <c r="Y131" s="213">
        <v>27</v>
      </c>
      <c r="Z131" s="213">
        <v>20</v>
      </c>
      <c r="AA131" s="213">
        <v>12</v>
      </c>
      <c r="AB131" s="213">
        <v>20</v>
      </c>
      <c r="AC131" s="213">
        <v>32</v>
      </c>
      <c r="AD131" s="213">
        <v>22</v>
      </c>
      <c r="AE131" s="213">
        <v>37</v>
      </c>
      <c r="AF131" s="213">
        <v>27</v>
      </c>
      <c r="AG131" s="213">
        <v>90</v>
      </c>
      <c r="AH131" s="213">
        <v>43</v>
      </c>
      <c r="AI131" s="213">
        <v>70</v>
      </c>
      <c r="AJ131" s="110">
        <v>48</v>
      </c>
      <c r="AK131" s="213">
        <v>0</v>
      </c>
      <c r="AL131" s="213">
        <v>0</v>
      </c>
      <c r="AM131" s="213">
        <v>54</v>
      </c>
      <c r="AN131" s="213">
        <v>67</v>
      </c>
      <c r="AO131" s="213">
        <v>68</v>
      </c>
      <c r="AP131" s="213">
        <v>40</v>
      </c>
      <c r="AQ131" s="64">
        <v>71</v>
      </c>
      <c r="AR131" s="213">
        <v>50</v>
      </c>
      <c r="AS131" s="213"/>
      <c r="AT131" s="213"/>
      <c r="AU131" s="213"/>
      <c r="AV131" s="110"/>
      <c r="AW131" s="112">
        <f t="shared" si="360"/>
        <v>-38</v>
      </c>
      <c r="AX131" s="109">
        <f t="shared" si="360"/>
        <v>-64</v>
      </c>
      <c r="AY131" s="109">
        <f t="shared" si="360"/>
        <v>-61</v>
      </c>
      <c r="AZ131" s="109">
        <f t="shared" si="360"/>
        <v>-89</v>
      </c>
      <c r="BA131" s="109">
        <f t="shared" si="360"/>
        <v>-32</v>
      </c>
      <c r="BB131" s="109">
        <f t="shared" si="360"/>
        <v>-78</v>
      </c>
      <c r="BC131" s="109">
        <f t="shared" si="360"/>
        <v>-68</v>
      </c>
      <c r="BD131" s="109">
        <f t="shared" si="360"/>
        <v>-12</v>
      </c>
      <c r="BE131" s="109">
        <f t="shared" si="360"/>
        <v>-20</v>
      </c>
      <c r="BF131" s="109">
        <f t="shared" si="360"/>
        <v>-29</v>
      </c>
      <c r="BG131" s="109">
        <f t="shared" si="361"/>
        <v>-30</v>
      </c>
      <c r="BH131" s="109">
        <f t="shared" si="361"/>
        <v>-74</v>
      </c>
      <c r="BI131" s="109">
        <f t="shared" si="361"/>
        <v>-38</v>
      </c>
      <c r="BJ131" s="109">
        <f t="shared" si="361"/>
        <v>20</v>
      </c>
      <c r="BK131" s="109">
        <f t="shared" si="361"/>
        <v>32</v>
      </c>
      <c r="BL131" s="213">
        <f t="shared" si="361"/>
        <v>22</v>
      </c>
      <c r="BM131" s="213">
        <f t="shared" si="361"/>
        <v>37</v>
      </c>
      <c r="BN131" s="213">
        <f t="shared" si="361"/>
        <v>27</v>
      </c>
      <c r="BO131" s="213">
        <f t="shared" si="361"/>
        <v>90</v>
      </c>
      <c r="BP131" s="213">
        <f t="shared" si="361"/>
        <v>19</v>
      </c>
      <c r="BQ131" s="213">
        <f t="shared" si="362"/>
        <v>41</v>
      </c>
      <c r="BR131" s="213">
        <f t="shared" si="362"/>
        <v>40</v>
      </c>
      <c r="BS131" s="213">
        <f t="shared" si="362"/>
        <v>-27</v>
      </c>
      <c r="BT131" s="213">
        <f t="shared" si="362"/>
        <v>-20</v>
      </c>
      <c r="BU131" s="213">
        <f t="shared" si="362"/>
        <v>42</v>
      </c>
      <c r="BV131" s="213">
        <f t="shared" si="362"/>
        <v>47</v>
      </c>
      <c r="BW131" s="213">
        <f t="shared" si="362"/>
        <v>36</v>
      </c>
      <c r="BX131" s="213">
        <f t="shared" si="362"/>
        <v>18</v>
      </c>
      <c r="BY131" s="213">
        <f t="shared" si="362"/>
        <v>34</v>
      </c>
      <c r="BZ131" s="213">
        <f t="shared" si="362"/>
        <v>23</v>
      </c>
      <c r="CA131" s="352"/>
      <c r="CB131" s="64">
        <f>IF(ISERROR(GETPIVOTDATA("VALUE",'CSS WK pvt'!$I$2,"DT_FILE",CB$8,"CD_CO",CB$6,"TRIM_CAT",TRIM(B131),"TRIM_LINE",A128))=TRUE,0,GETPIVOTDATA("VALUE",'CSS WK pvt'!$I$2,"DT_FILE",CB$8,"CD_CO",CB$6,"TRIM_CAT",TRIM(B131),"TRIM_LINE",A128))</f>
        <v>50</v>
      </c>
    </row>
    <row r="132" spans="1:80" s="59" customFormat="1" x14ac:dyDescent="0.3">
      <c r="A132" s="147"/>
      <c r="B132" s="60" t="s">
        <v>40</v>
      </c>
      <c r="C132" s="112"/>
      <c r="D132" s="66"/>
      <c r="E132" s="66"/>
      <c r="F132" s="66">
        <v>2</v>
      </c>
      <c r="G132" s="66">
        <v>1</v>
      </c>
      <c r="H132" s="109">
        <v>3</v>
      </c>
      <c r="I132" s="66"/>
      <c r="J132" s="109"/>
      <c r="K132" s="66"/>
      <c r="L132" s="110"/>
      <c r="M132" s="109">
        <v>2</v>
      </c>
      <c r="N132" s="109">
        <v>5</v>
      </c>
      <c r="O132" s="66">
        <v>1</v>
      </c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4</v>
      </c>
      <c r="W132" s="213">
        <v>1</v>
      </c>
      <c r="X132" s="110">
        <v>0</v>
      </c>
      <c r="Y132" s="213">
        <v>0</v>
      </c>
      <c r="Z132" s="213">
        <v>1</v>
      </c>
      <c r="AA132" s="213">
        <v>0</v>
      </c>
      <c r="AB132" s="213">
        <v>0</v>
      </c>
      <c r="AC132" s="213">
        <v>0</v>
      </c>
      <c r="AD132" s="213">
        <v>2</v>
      </c>
      <c r="AE132" s="213">
        <v>1</v>
      </c>
      <c r="AF132" s="213">
        <v>2</v>
      </c>
      <c r="AG132" s="213">
        <v>5</v>
      </c>
      <c r="AH132" s="213">
        <v>3</v>
      </c>
      <c r="AI132" s="213">
        <v>0</v>
      </c>
      <c r="AJ132" s="110">
        <v>1</v>
      </c>
      <c r="AK132" s="213">
        <v>0</v>
      </c>
      <c r="AL132" s="213">
        <v>0</v>
      </c>
      <c r="AM132" s="213">
        <v>4</v>
      </c>
      <c r="AN132" s="213">
        <v>3</v>
      </c>
      <c r="AO132" s="213">
        <v>1</v>
      </c>
      <c r="AP132" s="213">
        <v>4</v>
      </c>
      <c r="AQ132" s="64">
        <v>5</v>
      </c>
      <c r="AR132" s="213">
        <v>1</v>
      </c>
      <c r="AS132" s="213"/>
      <c r="AT132" s="213"/>
      <c r="AU132" s="213"/>
      <c r="AV132" s="110"/>
      <c r="AW132" s="112">
        <f t="shared" si="360"/>
        <v>1</v>
      </c>
      <c r="AX132" s="109">
        <f t="shared" si="360"/>
        <v>0</v>
      </c>
      <c r="AY132" s="109">
        <f t="shared" si="360"/>
        <v>0</v>
      </c>
      <c r="AZ132" s="109">
        <f t="shared" si="360"/>
        <v>-2</v>
      </c>
      <c r="BA132" s="109">
        <f t="shared" si="360"/>
        <v>-1</v>
      </c>
      <c r="BB132" s="109">
        <f t="shared" si="360"/>
        <v>-3</v>
      </c>
      <c r="BC132" s="109">
        <f t="shared" si="360"/>
        <v>0</v>
      </c>
      <c r="BD132" s="109">
        <f t="shared" si="360"/>
        <v>4</v>
      </c>
      <c r="BE132" s="109">
        <f t="shared" si="360"/>
        <v>1</v>
      </c>
      <c r="BF132" s="109">
        <f t="shared" si="360"/>
        <v>0</v>
      </c>
      <c r="BG132" s="109">
        <f t="shared" si="361"/>
        <v>-2</v>
      </c>
      <c r="BH132" s="109">
        <f t="shared" si="361"/>
        <v>-4</v>
      </c>
      <c r="BI132" s="109">
        <f t="shared" si="361"/>
        <v>-1</v>
      </c>
      <c r="BJ132" s="109">
        <f t="shared" si="361"/>
        <v>0</v>
      </c>
      <c r="BK132" s="109">
        <f t="shared" si="361"/>
        <v>0</v>
      </c>
      <c r="BL132" s="213">
        <f t="shared" si="361"/>
        <v>2</v>
      </c>
      <c r="BM132" s="213">
        <f t="shared" si="361"/>
        <v>1</v>
      </c>
      <c r="BN132" s="213">
        <f t="shared" si="361"/>
        <v>2</v>
      </c>
      <c r="BO132" s="213">
        <f t="shared" si="361"/>
        <v>5</v>
      </c>
      <c r="BP132" s="213">
        <f t="shared" si="361"/>
        <v>-1</v>
      </c>
      <c r="BQ132" s="213">
        <f t="shared" si="362"/>
        <v>-1</v>
      </c>
      <c r="BR132" s="213">
        <f t="shared" si="362"/>
        <v>1</v>
      </c>
      <c r="BS132" s="213">
        <f t="shared" si="362"/>
        <v>0</v>
      </c>
      <c r="BT132" s="213">
        <f t="shared" si="362"/>
        <v>-1</v>
      </c>
      <c r="BU132" s="213">
        <f t="shared" si="362"/>
        <v>4</v>
      </c>
      <c r="BV132" s="213">
        <f t="shared" si="362"/>
        <v>3</v>
      </c>
      <c r="BW132" s="213">
        <f t="shared" si="362"/>
        <v>1</v>
      </c>
      <c r="BX132" s="213">
        <f t="shared" si="362"/>
        <v>2</v>
      </c>
      <c r="BY132" s="213">
        <f t="shared" si="362"/>
        <v>4</v>
      </c>
      <c r="BZ132" s="213">
        <f t="shared" si="362"/>
        <v>-1</v>
      </c>
      <c r="CA132" s="352"/>
      <c r="CB132" s="64">
        <f>IF(ISERROR(GETPIVOTDATA("VALUE",'CSS WK pvt'!$I$2,"DT_FILE",CB$8,"CD_CO",CB$6,"TRIM_CAT",TRIM(B132),"TRIM_LINE",A128))=TRUE,0,GETPIVOTDATA("VALUE",'CSS WK pvt'!$I$2,"DT_FILE",CB$8,"CD_CO",CB$6,"TRIM_CAT",TRIM(B132),"TRIM_LINE",A128))</f>
        <v>1</v>
      </c>
    </row>
    <row r="133" spans="1:80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1</v>
      </c>
      <c r="AP133" s="213">
        <v>0</v>
      </c>
      <c r="AQ133" s="64">
        <v>0</v>
      </c>
      <c r="AR133" s="213">
        <v>0</v>
      </c>
      <c r="AS133" s="213"/>
      <c r="AT133" s="213"/>
      <c r="AU133" s="213"/>
      <c r="AV133" s="110"/>
      <c r="AW133" s="112">
        <f t="shared" si="360"/>
        <v>0</v>
      </c>
      <c r="AX133" s="109">
        <f t="shared" si="360"/>
        <v>0</v>
      </c>
      <c r="AY133" s="109">
        <f t="shared" si="360"/>
        <v>0</v>
      </c>
      <c r="AZ133" s="109">
        <f t="shared" si="360"/>
        <v>0</v>
      </c>
      <c r="BA133" s="109">
        <f t="shared" si="360"/>
        <v>0</v>
      </c>
      <c r="BB133" s="109">
        <f t="shared" si="360"/>
        <v>0</v>
      </c>
      <c r="BC133" s="109">
        <f t="shared" si="360"/>
        <v>0</v>
      </c>
      <c r="BD133" s="109">
        <f t="shared" si="360"/>
        <v>0</v>
      </c>
      <c r="BE133" s="109">
        <f t="shared" si="360"/>
        <v>0</v>
      </c>
      <c r="BF133" s="109">
        <f t="shared" si="360"/>
        <v>0</v>
      </c>
      <c r="BG133" s="109">
        <f t="shared" si="361"/>
        <v>0</v>
      </c>
      <c r="BH133" s="109">
        <f t="shared" si="361"/>
        <v>0</v>
      </c>
      <c r="BI133" s="109">
        <f t="shared" si="361"/>
        <v>0</v>
      </c>
      <c r="BJ133" s="109">
        <f t="shared" si="361"/>
        <v>0</v>
      </c>
      <c r="BK133" s="109">
        <f t="shared" si="361"/>
        <v>0</v>
      </c>
      <c r="BL133" s="213">
        <f t="shared" si="361"/>
        <v>0</v>
      </c>
      <c r="BM133" s="213">
        <f t="shared" si="361"/>
        <v>0</v>
      </c>
      <c r="BN133" s="213">
        <f t="shared" si="361"/>
        <v>0</v>
      </c>
      <c r="BO133" s="213">
        <f t="shared" si="361"/>
        <v>0</v>
      </c>
      <c r="BP133" s="213">
        <f t="shared" si="361"/>
        <v>0</v>
      </c>
      <c r="BQ133" s="213">
        <f t="shared" si="362"/>
        <v>0</v>
      </c>
      <c r="BR133" s="213">
        <f t="shared" si="362"/>
        <v>0</v>
      </c>
      <c r="BS133" s="213">
        <f t="shared" si="362"/>
        <v>0</v>
      </c>
      <c r="BT133" s="213">
        <f t="shared" si="362"/>
        <v>0</v>
      </c>
      <c r="BU133" s="213">
        <f t="shared" si="362"/>
        <v>0</v>
      </c>
      <c r="BV133" s="213">
        <f t="shared" si="362"/>
        <v>0</v>
      </c>
      <c r="BW133" s="213">
        <f t="shared" si="362"/>
        <v>1</v>
      </c>
      <c r="BX133" s="213">
        <f t="shared" si="362"/>
        <v>0</v>
      </c>
      <c r="BY133" s="213">
        <f t="shared" si="362"/>
        <v>0</v>
      </c>
      <c r="BZ133" s="213">
        <f t="shared" si="362"/>
        <v>0</v>
      </c>
      <c r="CA133" s="352"/>
      <c r="CB133" s="64">
        <f>IF(ISERROR(GETPIVOTDATA("VALUE",'CSS WK pvt'!$I$2,"DT_FILE",CB$8,"CD_CO",CB$6,"TRIM_CAT",TRIM(B133),"TRIM_LINE",A128))=TRUE,0,GETPIVOTDATA("VALUE",'CSS WK pvt'!$I$2,"DT_FILE",CB$8,"CD_CO",CB$6,"TRIM_CAT",TRIM(B133),"TRIM_LINE",A128))</f>
        <v>0</v>
      </c>
    </row>
    <row r="134" spans="1:80" s="73" customFormat="1" x14ac:dyDescent="0.3">
      <c r="A134" s="148"/>
      <c r="B134" s="60" t="s">
        <v>42</v>
      </c>
      <c r="C134" s="118">
        <f t="shared" ref="C134:Q134" si="363">SUM(C129:C133)</f>
        <v>88</v>
      </c>
      <c r="D134" s="119">
        <f t="shared" si="363"/>
        <v>2549</v>
      </c>
      <c r="E134" s="119">
        <f t="shared" si="363"/>
        <v>2724</v>
      </c>
      <c r="F134" s="119">
        <f t="shared" si="363"/>
        <v>2556</v>
      </c>
      <c r="G134" s="119">
        <f t="shared" si="363"/>
        <v>1401</v>
      </c>
      <c r="H134" s="120">
        <f t="shared" si="363"/>
        <v>2889</v>
      </c>
      <c r="I134" s="119">
        <f t="shared" si="363"/>
        <v>2859</v>
      </c>
      <c r="J134" s="120">
        <f t="shared" si="363"/>
        <v>1671</v>
      </c>
      <c r="K134" s="119">
        <f t="shared" si="363"/>
        <v>366</v>
      </c>
      <c r="L134" s="121">
        <f t="shared" si="363"/>
        <v>37</v>
      </c>
      <c r="M134" s="120">
        <f t="shared" si="363"/>
        <v>59</v>
      </c>
      <c r="N134" s="120">
        <f t="shared" si="363"/>
        <v>99</v>
      </c>
      <c r="O134" s="120">
        <f t="shared" si="363"/>
        <v>51</v>
      </c>
      <c r="P134" s="120">
        <f t="shared" si="363"/>
        <v>0</v>
      </c>
      <c r="Q134" s="120">
        <f t="shared" si="363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28</v>
      </c>
      <c r="W134" s="214">
        <f>SUM(W129+W130+W131+W132+W133)</f>
        <v>30</v>
      </c>
      <c r="X134" s="121">
        <f t="shared" ref="X134:AF134" si="364">SUM(X129+X130+X131+X132+X133)</f>
        <v>8</v>
      </c>
      <c r="Y134" s="214">
        <f t="shared" si="364"/>
        <v>27</v>
      </c>
      <c r="Z134" s="214">
        <f t="shared" si="364"/>
        <v>21</v>
      </c>
      <c r="AA134" s="214">
        <f t="shared" si="364"/>
        <v>12</v>
      </c>
      <c r="AB134" s="214">
        <f t="shared" si="364"/>
        <v>20</v>
      </c>
      <c r="AC134" s="214">
        <f t="shared" si="364"/>
        <v>32</v>
      </c>
      <c r="AD134" s="214">
        <f t="shared" si="364"/>
        <v>24</v>
      </c>
      <c r="AE134" s="214">
        <f t="shared" si="364"/>
        <v>1449</v>
      </c>
      <c r="AF134" s="214">
        <f t="shared" si="364"/>
        <v>2201</v>
      </c>
      <c r="AG134" s="214">
        <v>2110</v>
      </c>
      <c r="AH134" s="214">
        <v>2076</v>
      </c>
      <c r="AI134" s="214">
        <v>1006</v>
      </c>
      <c r="AJ134" s="121">
        <v>187</v>
      </c>
      <c r="AK134" s="214">
        <v>0</v>
      </c>
      <c r="AL134" s="214">
        <v>0</v>
      </c>
      <c r="AM134" s="214">
        <v>207</v>
      </c>
      <c r="AN134" s="214">
        <v>1202</v>
      </c>
      <c r="AO134" s="214">
        <v>2209</v>
      </c>
      <c r="AP134" s="214">
        <v>1414</v>
      </c>
      <c r="AQ134" s="85">
        <v>1848</v>
      </c>
      <c r="AR134" s="214">
        <v>1863</v>
      </c>
      <c r="AS134" s="214"/>
      <c r="AT134" s="214"/>
      <c r="AU134" s="214"/>
      <c r="AV134" s="121"/>
      <c r="AW134" s="118">
        <f t="shared" ref="AW134:BA134" si="365">SUM(AW129:AW133)</f>
        <v>-37</v>
      </c>
      <c r="AX134" s="120">
        <f t="shared" si="365"/>
        <v>-2549</v>
      </c>
      <c r="AY134" s="120">
        <f t="shared" si="365"/>
        <v>-2724</v>
      </c>
      <c r="AZ134" s="120">
        <f t="shared" si="365"/>
        <v>-2556</v>
      </c>
      <c r="BA134" s="120">
        <f t="shared" si="365"/>
        <v>-1401</v>
      </c>
      <c r="BB134" s="120">
        <f t="shared" ref="BB134:BJ134" si="366">SUM(BB129:BB133)</f>
        <v>-2889</v>
      </c>
      <c r="BC134" s="120">
        <f t="shared" si="366"/>
        <v>-2859</v>
      </c>
      <c r="BD134" s="120">
        <f t="shared" si="366"/>
        <v>-1643</v>
      </c>
      <c r="BE134" s="120">
        <f t="shared" si="366"/>
        <v>-336</v>
      </c>
      <c r="BF134" s="120">
        <f t="shared" si="366"/>
        <v>-29</v>
      </c>
      <c r="BG134" s="120">
        <f t="shared" si="366"/>
        <v>-32</v>
      </c>
      <c r="BH134" s="120">
        <f t="shared" si="366"/>
        <v>-78</v>
      </c>
      <c r="BI134" s="120">
        <f t="shared" si="366"/>
        <v>-39</v>
      </c>
      <c r="BJ134" s="120">
        <f t="shared" si="366"/>
        <v>20</v>
      </c>
      <c r="BK134" s="120">
        <f t="shared" ref="BK134:BL134" si="367">SUM(BK129:BK133)</f>
        <v>32</v>
      </c>
      <c r="BL134" s="214">
        <f t="shared" si="367"/>
        <v>24</v>
      </c>
      <c r="BM134" s="214">
        <f t="shared" ref="BM134:BN134" si="368">SUM(BM129:BM133)</f>
        <v>1449</v>
      </c>
      <c r="BN134" s="214">
        <f t="shared" si="368"/>
        <v>2201</v>
      </c>
      <c r="BO134" s="214">
        <f t="shared" ref="BO134:BP134" si="369">SUM(BO129:BO133)</f>
        <v>2110</v>
      </c>
      <c r="BP134" s="214">
        <f t="shared" si="369"/>
        <v>2048</v>
      </c>
      <c r="BQ134" s="214">
        <f t="shared" ref="BQ134:BS134" si="370">SUM(BQ129:BQ133)</f>
        <v>976</v>
      </c>
      <c r="BR134" s="214">
        <f t="shared" si="370"/>
        <v>179</v>
      </c>
      <c r="BS134" s="214">
        <f t="shared" si="370"/>
        <v>-27</v>
      </c>
      <c r="BT134" s="214">
        <f t="shared" ref="BT134:BU134" si="371">SUM(BT129:BT133)</f>
        <v>-21</v>
      </c>
      <c r="BU134" s="214">
        <f t="shared" si="371"/>
        <v>195</v>
      </c>
      <c r="BV134" s="214">
        <f t="shared" ref="BV134" si="372">SUM(BV129:BV133)</f>
        <v>1182</v>
      </c>
      <c r="BW134" s="214">
        <f t="shared" ref="BW134" si="373">SUM(BW129:BW133)</f>
        <v>2177</v>
      </c>
      <c r="BX134" s="214">
        <f t="shared" ref="BX134" si="374">SUM(BX129:BX133)</f>
        <v>1390</v>
      </c>
      <c r="BY134" s="214">
        <f t="shared" ref="BY134:BZ134" si="375">SUM(BY129:BY133)</f>
        <v>399</v>
      </c>
      <c r="BZ134" s="214">
        <f t="shared" si="375"/>
        <v>-338</v>
      </c>
      <c r="CA134" s="353"/>
      <c r="CB134" s="85">
        <f>SUM(CB129:CB133)</f>
        <v>1863</v>
      </c>
    </row>
    <row r="135" spans="1:80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352"/>
      <c r="CB135" s="90"/>
    </row>
    <row r="136" spans="1:80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1457</v>
      </c>
      <c r="AG136" s="213">
        <v>1835</v>
      </c>
      <c r="AH136" s="213">
        <v>1485</v>
      </c>
      <c r="AI136" s="213">
        <v>686</v>
      </c>
      <c r="AJ136" s="121">
        <v>100</v>
      </c>
      <c r="AK136" s="214">
        <v>0</v>
      </c>
      <c r="AL136" s="214">
        <v>1</v>
      </c>
      <c r="AM136" s="214">
        <v>141</v>
      </c>
      <c r="AN136" s="214">
        <v>1004</v>
      </c>
      <c r="AO136" s="214">
        <v>1215</v>
      </c>
      <c r="AP136" s="214">
        <v>1258</v>
      </c>
      <c r="AQ136" s="64">
        <v>1185</v>
      </c>
      <c r="AR136" s="214">
        <v>1450</v>
      </c>
      <c r="AS136" s="214"/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353"/>
      <c r="CB136" s="64">
        <f>IF(ISERROR(GETPIVOTDATA("VALUE",'CSS WK pvt'!$I$2,"DT_FILE",CB$8,"CD_CO",CB$6,"TRIM_CAT",TRIM(B136),"TRIM_LINE","99"))=TRUE,0,GETPIVOTDATA("VALUE",'CSS WK pvt'!$I$2,"DT_FILE",CB$8,"CD_CO",CB$6,"TRIM_CAT",TRIM(B136),"TRIM_LINE","99"))</f>
        <v>1450</v>
      </c>
    </row>
    <row r="137" spans="1:80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413</v>
      </c>
      <c r="AG137" s="213">
        <v>568</v>
      </c>
      <c r="AH137" s="213">
        <v>548</v>
      </c>
      <c r="AI137" s="213">
        <v>197</v>
      </c>
      <c r="AJ137" s="121">
        <v>27</v>
      </c>
      <c r="AK137" s="214">
        <v>0</v>
      </c>
      <c r="AL137" s="214">
        <v>0</v>
      </c>
      <c r="AM137" s="214">
        <v>22</v>
      </c>
      <c r="AN137" s="214">
        <v>50</v>
      </c>
      <c r="AO137" s="214">
        <v>688</v>
      </c>
      <c r="AP137" s="214">
        <v>515</v>
      </c>
      <c r="AQ137" s="64">
        <v>473</v>
      </c>
      <c r="AR137" s="214">
        <v>583</v>
      </c>
      <c r="AS137" s="214"/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353"/>
      <c r="CB137" s="64">
        <f>IF(ISERROR(GETPIVOTDATA("VALUE",'CSS WK pvt'!$I$2,"DT_FILE",CB$8,"CD_CO",CB$6,"TRIM_CAT",TRIM(B137),"TRIM_LINE","99"))=TRUE,0,GETPIVOTDATA("VALUE",'CSS WK pvt'!$I$2,"DT_FILE",CB$8,"CD_CO",CB$6,"TRIM_CAT",TRIM(B137),"TRIM_LINE","99"))</f>
        <v>583</v>
      </c>
    </row>
    <row r="138" spans="1:80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23</v>
      </c>
      <c r="AG138" s="213">
        <v>70</v>
      </c>
      <c r="AH138" s="213">
        <v>31</v>
      </c>
      <c r="AI138" s="213">
        <v>48</v>
      </c>
      <c r="AJ138" s="121">
        <v>36</v>
      </c>
      <c r="AK138" s="214">
        <v>1</v>
      </c>
      <c r="AL138" s="214">
        <v>0</v>
      </c>
      <c r="AM138" s="214">
        <v>58</v>
      </c>
      <c r="AN138" s="214">
        <v>48</v>
      </c>
      <c r="AO138" s="214">
        <v>61</v>
      </c>
      <c r="AP138" s="214">
        <v>37</v>
      </c>
      <c r="AQ138" s="64">
        <v>42</v>
      </c>
      <c r="AR138" s="214">
        <v>49</v>
      </c>
      <c r="AS138" s="214"/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353"/>
      <c r="CB138" s="64">
        <f>IF(ISERROR(GETPIVOTDATA("VALUE",'CSS WK pvt'!$I$2,"DT_FILE",CB$8,"CD_CO",CB$6,"TRIM_CAT",TRIM(B138),"TRIM_LINE","99"))=TRUE,0,GETPIVOTDATA("VALUE",'CSS WK pvt'!$I$2,"DT_FILE",CB$8,"CD_CO",CB$6,"TRIM_CAT",TRIM(B138),"TRIM_LINE","99"))</f>
        <v>49</v>
      </c>
    </row>
    <row r="139" spans="1:80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4">
        <v>1</v>
      </c>
      <c r="AG139" s="214">
        <v>2</v>
      </c>
      <c r="AH139" s="214">
        <v>1</v>
      </c>
      <c r="AI139" s="214">
        <v>0</v>
      </c>
      <c r="AJ139" s="121">
        <v>0</v>
      </c>
      <c r="AK139" s="214">
        <v>0</v>
      </c>
      <c r="AL139" s="214">
        <v>0</v>
      </c>
      <c r="AM139" s="214">
        <v>2</v>
      </c>
      <c r="AN139" s="214">
        <v>3</v>
      </c>
      <c r="AO139" s="214">
        <v>1</v>
      </c>
      <c r="AP139" s="214">
        <v>2</v>
      </c>
      <c r="AQ139" s="64">
        <v>3</v>
      </c>
      <c r="AR139" s="214">
        <v>1</v>
      </c>
      <c r="AS139" s="214"/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353"/>
      <c r="CB139" s="64">
        <f>IF(ISERROR(GETPIVOTDATA("VALUE",'CSS WK pvt'!$I$2,"DT_FILE",CB$8,"CD_CO",CB$6,"TRIM_CAT",TRIM(B139),"TRIM_LINE","99"))=TRUE,0,GETPIVOTDATA("VALUE",'CSS WK pvt'!$I$2,"DT_FILE",CB$8,"CD_CO",CB$6,"TRIM_CAT",TRIM(B139),"TRIM_LINE","99"))</f>
        <v>1</v>
      </c>
    </row>
    <row r="140" spans="1:80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4"/>
      <c r="AG140" s="214">
        <v>0</v>
      </c>
      <c r="AH140" s="214">
        <v>0</v>
      </c>
      <c r="AI140" s="214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/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353"/>
      <c r="CB140" s="64">
        <f>IF(ISERROR(GETPIVOTDATA("VALUE",'CSS WK pvt'!$I$2,"DT_FILE",CB$8,"CD_CO",CB$6,"TRIM_CAT",TRIM(B140),"TRIM_LINE","99"))=TRUE,0,GETPIVOTDATA("VALUE",'CSS WK pvt'!$I$2,"DT_FILE",CB$8,"CD_CO",CB$6,"TRIM_CAT",TRIM(B140),"TRIM_LINE","99"))</f>
        <v>0</v>
      </c>
    </row>
    <row r="141" spans="1:80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376">SUM(AF136+AF137+AF138+AF139+AF140)</f>
        <v>1894</v>
      </c>
      <c r="AG141" s="214">
        <v>2475</v>
      </c>
      <c r="AH141" s="214">
        <v>2065</v>
      </c>
      <c r="AI141" s="214">
        <v>931</v>
      </c>
      <c r="AJ141" s="121">
        <v>163</v>
      </c>
      <c r="AK141" s="214">
        <v>1</v>
      </c>
      <c r="AL141" s="214">
        <v>1</v>
      </c>
      <c r="AM141" s="214">
        <v>223</v>
      </c>
      <c r="AN141" s="214">
        <v>1105</v>
      </c>
      <c r="AO141" s="214">
        <v>1965</v>
      </c>
      <c r="AP141" s="214">
        <v>1812</v>
      </c>
      <c r="AQ141" s="85">
        <v>1703</v>
      </c>
      <c r="AR141" s="214">
        <v>2083</v>
      </c>
      <c r="AS141" s="214"/>
      <c r="AT141" s="214"/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353"/>
      <c r="CB141" s="85">
        <f>SUM(CB136:CB140)</f>
        <v>2083</v>
      </c>
    </row>
    <row r="142" spans="1:80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352"/>
      <c r="CB142" s="90"/>
    </row>
    <row r="143" spans="1:80" s="59" customFormat="1" x14ac:dyDescent="0.3">
      <c r="A143" s="147"/>
      <c r="B143" s="60" t="s">
        <v>37</v>
      </c>
      <c r="C143" s="112">
        <v>18995</v>
      </c>
      <c r="D143" s="66">
        <v>20783</v>
      </c>
      <c r="E143" s="66">
        <v>22714</v>
      </c>
      <c r="F143" s="66">
        <v>23461</v>
      </c>
      <c r="G143" s="66">
        <v>23001</v>
      </c>
      <c r="H143" s="109">
        <v>22263</v>
      </c>
      <c r="I143" s="66">
        <v>23456</v>
      </c>
      <c r="J143" s="109">
        <v>23458</v>
      </c>
      <c r="K143" s="66">
        <v>21665</v>
      </c>
      <c r="L143" s="110">
        <v>19990</v>
      </c>
      <c r="M143" s="109">
        <v>19634</v>
      </c>
      <c r="N143" s="109">
        <v>19934</v>
      </c>
      <c r="O143" s="66">
        <v>17241</v>
      </c>
      <c r="P143" s="109">
        <v>11723</v>
      </c>
      <c r="Q143" s="66">
        <v>8723</v>
      </c>
      <c r="R143" s="109">
        <v>8635</v>
      </c>
      <c r="S143" s="66">
        <v>8312</v>
      </c>
      <c r="T143" s="109">
        <v>8251</v>
      </c>
      <c r="U143" s="213">
        <v>9037</v>
      </c>
      <c r="V143" s="213">
        <v>10147</v>
      </c>
      <c r="W143" s="213">
        <v>10804</v>
      </c>
      <c r="X143" s="110">
        <v>10294</v>
      </c>
      <c r="Y143" s="213">
        <v>10872</v>
      </c>
      <c r="Z143" s="213">
        <v>10814</v>
      </c>
      <c r="AA143" s="213">
        <v>11742</v>
      </c>
      <c r="AB143" s="213">
        <v>13011</v>
      </c>
      <c r="AC143" s="213">
        <v>17062</v>
      </c>
      <c r="AD143" s="213">
        <v>23920</v>
      </c>
      <c r="AE143" s="213">
        <v>32399</v>
      </c>
      <c r="AF143" s="213">
        <v>31947</v>
      </c>
      <c r="AG143" s="213">
        <v>33709</v>
      </c>
      <c r="AH143" s="213">
        <v>31827</v>
      </c>
      <c r="AI143" s="213">
        <v>32335</v>
      </c>
      <c r="AJ143" s="110">
        <v>27795</v>
      </c>
      <c r="AK143" s="213">
        <v>27212</v>
      </c>
      <c r="AL143" s="213">
        <v>28319</v>
      </c>
      <c r="AM143" s="213">
        <v>30686</v>
      </c>
      <c r="AN143" s="213">
        <v>31761</v>
      </c>
      <c r="AO143" s="213">
        <v>28980</v>
      </c>
      <c r="AP143" s="213">
        <v>27699</v>
      </c>
      <c r="AQ143" s="64">
        <v>27078</v>
      </c>
      <c r="AR143" s="213">
        <v>27415</v>
      </c>
      <c r="AS143" s="213"/>
      <c r="AT143" s="213"/>
      <c r="AU143" s="213"/>
      <c r="AV143" s="110"/>
      <c r="AW143" s="112">
        <f t="shared" ref="AW143:BF147" si="377">O143-C143</f>
        <v>-1754</v>
      </c>
      <c r="AX143" s="109">
        <f t="shared" si="377"/>
        <v>-9060</v>
      </c>
      <c r="AY143" s="109">
        <f t="shared" si="377"/>
        <v>-13991</v>
      </c>
      <c r="AZ143" s="109">
        <f t="shared" si="377"/>
        <v>-14826</v>
      </c>
      <c r="BA143" s="109">
        <f t="shared" si="377"/>
        <v>-14689</v>
      </c>
      <c r="BB143" s="109">
        <f t="shared" si="377"/>
        <v>-14012</v>
      </c>
      <c r="BC143" s="109">
        <f t="shared" si="377"/>
        <v>-14419</v>
      </c>
      <c r="BD143" s="109">
        <f t="shared" si="377"/>
        <v>-13311</v>
      </c>
      <c r="BE143" s="109">
        <f t="shared" si="377"/>
        <v>-10861</v>
      </c>
      <c r="BF143" s="109">
        <f t="shared" si="377"/>
        <v>-9696</v>
      </c>
      <c r="BG143" s="109">
        <f t="shared" ref="BG143:BP147" si="378">Y143-M143</f>
        <v>-8762</v>
      </c>
      <c r="BH143" s="109">
        <f t="shared" si="378"/>
        <v>-9120</v>
      </c>
      <c r="BI143" s="109">
        <f t="shared" si="378"/>
        <v>-5499</v>
      </c>
      <c r="BJ143" s="109">
        <f t="shared" si="378"/>
        <v>1288</v>
      </c>
      <c r="BK143" s="109">
        <f t="shared" si="378"/>
        <v>8339</v>
      </c>
      <c r="BL143" s="213">
        <f t="shared" si="378"/>
        <v>15285</v>
      </c>
      <c r="BM143" s="213">
        <f t="shared" si="378"/>
        <v>24087</v>
      </c>
      <c r="BN143" s="213">
        <f t="shared" si="378"/>
        <v>23696</v>
      </c>
      <c r="BO143" s="213">
        <f t="shared" si="378"/>
        <v>24672</v>
      </c>
      <c r="BP143" s="213">
        <f t="shared" si="378"/>
        <v>21680</v>
      </c>
      <c r="BQ143" s="213">
        <f t="shared" ref="BQ143:BZ147" si="379">AI143-W143</f>
        <v>21531</v>
      </c>
      <c r="BR143" s="213">
        <f t="shared" si="379"/>
        <v>17501</v>
      </c>
      <c r="BS143" s="213">
        <f t="shared" si="379"/>
        <v>16340</v>
      </c>
      <c r="BT143" s="213">
        <f t="shared" si="379"/>
        <v>17505</v>
      </c>
      <c r="BU143" s="213">
        <f t="shared" si="379"/>
        <v>18944</v>
      </c>
      <c r="BV143" s="213">
        <f t="shared" si="379"/>
        <v>18750</v>
      </c>
      <c r="BW143" s="213">
        <f t="shared" si="379"/>
        <v>11918</v>
      </c>
      <c r="BX143" s="213">
        <f t="shared" si="379"/>
        <v>3779</v>
      </c>
      <c r="BY143" s="213">
        <f t="shared" si="379"/>
        <v>-5321</v>
      </c>
      <c r="BZ143" s="213">
        <f t="shared" si="379"/>
        <v>-4532</v>
      </c>
      <c r="CA143" s="352"/>
      <c r="CB143" s="64">
        <f>IF(ISERROR(GETPIVOTDATA("VALUE",'CSS WK pvt'!$I$2,"DT_FILE",CB$8,"CD_CO",CB$6,"TRIM_CAT",TRIM(B143),"TRIM_LINE",A142))=TRUE,0,GETPIVOTDATA("VALUE",'CSS WK pvt'!$I$2,"DT_FILE",CB$8,"CD_CO",CB$6,"TRIM_CAT",TRIM(B143),"TRIM_LINE",A142))</f>
        <v>27415</v>
      </c>
    </row>
    <row r="144" spans="1:80" s="59" customFormat="1" x14ac:dyDescent="0.3">
      <c r="A144" s="147"/>
      <c r="B144" s="60" t="s">
        <v>38</v>
      </c>
      <c r="C144" s="112">
        <v>5791</v>
      </c>
      <c r="D144" s="66">
        <v>6373</v>
      </c>
      <c r="E144" s="66">
        <v>8259</v>
      </c>
      <c r="F144" s="66">
        <v>8573</v>
      </c>
      <c r="G144" s="66">
        <v>8556</v>
      </c>
      <c r="H144" s="109">
        <v>8506</v>
      </c>
      <c r="I144" s="66">
        <v>8711</v>
      </c>
      <c r="J144" s="109">
        <v>8882</v>
      </c>
      <c r="K144" s="66">
        <v>8061</v>
      </c>
      <c r="L144" s="110">
        <v>7113</v>
      </c>
      <c r="M144" s="109">
        <v>6619</v>
      </c>
      <c r="N144" s="109">
        <v>6237</v>
      </c>
      <c r="O144" s="66">
        <v>5417</v>
      </c>
      <c r="P144" s="109">
        <v>4201</v>
      </c>
      <c r="Q144" s="66">
        <v>3372</v>
      </c>
      <c r="R144" s="109">
        <v>3214</v>
      </c>
      <c r="S144" s="66">
        <v>3312</v>
      </c>
      <c r="T144" s="109">
        <v>3142</v>
      </c>
      <c r="U144" s="213">
        <v>3194</v>
      </c>
      <c r="V144" s="213">
        <v>2981</v>
      </c>
      <c r="W144" s="213">
        <v>3024</v>
      </c>
      <c r="X144" s="110">
        <v>2877</v>
      </c>
      <c r="Y144" s="213">
        <v>2940</v>
      </c>
      <c r="Z144" s="213">
        <v>3106</v>
      </c>
      <c r="AA144" s="213">
        <v>3214</v>
      </c>
      <c r="AB144" s="213">
        <v>3468</v>
      </c>
      <c r="AC144" s="213">
        <v>4628</v>
      </c>
      <c r="AD144" s="213">
        <v>5601</v>
      </c>
      <c r="AE144" s="213">
        <v>7396</v>
      </c>
      <c r="AF144" s="213">
        <v>7604</v>
      </c>
      <c r="AG144" s="213">
        <v>7738</v>
      </c>
      <c r="AH144" s="213">
        <v>6943</v>
      </c>
      <c r="AI144" s="213">
        <v>6161</v>
      </c>
      <c r="AJ144" s="110">
        <v>6513</v>
      </c>
      <c r="AK144" s="213">
        <v>5449</v>
      </c>
      <c r="AL144" s="213">
        <v>4965</v>
      </c>
      <c r="AM144" s="213">
        <v>5239</v>
      </c>
      <c r="AN144" s="213">
        <v>6917</v>
      </c>
      <c r="AO144" s="213">
        <v>7691</v>
      </c>
      <c r="AP144" s="213">
        <v>7513</v>
      </c>
      <c r="AQ144" s="64">
        <v>7912</v>
      </c>
      <c r="AR144" s="213">
        <v>8360</v>
      </c>
      <c r="AS144" s="213"/>
      <c r="AT144" s="213"/>
      <c r="AU144" s="213"/>
      <c r="AV144" s="110"/>
      <c r="AW144" s="112">
        <f t="shared" si="377"/>
        <v>-374</v>
      </c>
      <c r="AX144" s="109">
        <f t="shared" si="377"/>
        <v>-2172</v>
      </c>
      <c r="AY144" s="109">
        <f t="shared" si="377"/>
        <v>-4887</v>
      </c>
      <c r="AZ144" s="109">
        <f t="shared" si="377"/>
        <v>-5359</v>
      </c>
      <c r="BA144" s="109">
        <f t="shared" si="377"/>
        <v>-5244</v>
      </c>
      <c r="BB144" s="109">
        <f t="shared" si="377"/>
        <v>-5364</v>
      </c>
      <c r="BC144" s="109">
        <f t="shared" si="377"/>
        <v>-5517</v>
      </c>
      <c r="BD144" s="109">
        <f t="shared" si="377"/>
        <v>-5901</v>
      </c>
      <c r="BE144" s="109">
        <f t="shared" si="377"/>
        <v>-5037</v>
      </c>
      <c r="BF144" s="109">
        <f t="shared" si="377"/>
        <v>-4236</v>
      </c>
      <c r="BG144" s="109">
        <f t="shared" si="378"/>
        <v>-3679</v>
      </c>
      <c r="BH144" s="109">
        <f t="shared" si="378"/>
        <v>-3131</v>
      </c>
      <c r="BI144" s="109">
        <f t="shared" si="378"/>
        <v>-2203</v>
      </c>
      <c r="BJ144" s="109">
        <f t="shared" si="378"/>
        <v>-733</v>
      </c>
      <c r="BK144" s="109">
        <f t="shared" si="378"/>
        <v>1256</v>
      </c>
      <c r="BL144" s="213">
        <f t="shared" si="378"/>
        <v>2387</v>
      </c>
      <c r="BM144" s="213">
        <f t="shared" si="378"/>
        <v>4084</v>
      </c>
      <c r="BN144" s="213">
        <f t="shared" si="378"/>
        <v>4462</v>
      </c>
      <c r="BO144" s="213">
        <f t="shared" si="378"/>
        <v>4544</v>
      </c>
      <c r="BP144" s="213">
        <f t="shared" si="378"/>
        <v>3962</v>
      </c>
      <c r="BQ144" s="213">
        <f t="shared" si="379"/>
        <v>3137</v>
      </c>
      <c r="BR144" s="213">
        <f t="shared" si="379"/>
        <v>3636</v>
      </c>
      <c r="BS144" s="213">
        <f t="shared" si="379"/>
        <v>2509</v>
      </c>
      <c r="BT144" s="213">
        <f t="shared" si="379"/>
        <v>1859</v>
      </c>
      <c r="BU144" s="213">
        <f t="shared" si="379"/>
        <v>2025</v>
      </c>
      <c r="BV144" s="213">
        <f t="shared" si="379"/>
        <v>3449</v>
      </c>
      <c r="BW144" s="213">
        <f t="shared" si="379"/>
        <v>3063</v>
      </c>
      <c r="BX144" s="213">
        <f t="shared" si="379"/>
        <v>1912</v>
      </c>
      <c r="BY144" s="213">
        <f t="shared" si="379"/>
        <v>516</v>
      </c>
      <c r="BZ144" s="213">
        <f t="shared" si="379"/>
        <v>756</v>
      </c>
      <c r="CA144" s="352"/>
      <c r="CB144" s="64">
        <f>IF(ISERROR(GETPIVOTDATA("VALUE",'CSS WK pvt'!$I$2,"DT_FILE",CB$8,"CD_CO",CB$6,"TRIM_CAT",TRIM(B144),"TRIM_LINE",A142))=TRUE,0,GETPIVOTDATA("VALUE",'CSS WK pvt'!$I$2,"DT_FILE",CB$8,"CD_CO",CB$6,"TRIM_CAT",TRIM(B144),"TRIM_LINE",A142))</f>
        <v>8360</v>
      </c>
    </row>
    <row r="145" spans="1:80" s="59" customFormat="1" x14ac:dyDescent="0.3">
      <c r="A145" s="147"/>
      <c r="B145" s="60" t="s">
        <v>39</v>
      </c>
      <c r="C145" s="112">
        <v>445</v>
      </c>
      <c r="D145" s="66">
        <v>501</v>
      </c>
      <c r="E145" s="66">
        <v>606</v>
      </c>
      <c r="F145" s="66">
        <v>659</v>
      </c>
      <c r="G145" s="66">
        <v>614</v>
      </c>
      <c r="H145" s="109">
        <v>598</v>
      </c>
      <c r="I145" s="66">
        <v>590</v>
      </c>
      <c r="J145" s="109">
        <v>595</v>
      </c>
      <c r="K145" s="66">
        <v>494</v>
      </c>
      <c r="L145" s="110">
        <v>438</v>
      </c>
      <c r="M145" s="109">
        <v>477</v>
      </c>
      <c r="N145" s="109">
        <v>472</v>
      </c>
      <c r="O145" s="66">
        <v>392</v>
      </c>
      <c r="P145" s="109">
        <v>281</v>
      </c>
      <c r="Q145" s="66">
        <v>321</v>
      </c>
      <c r="R145" s="109">
        <v>381</v>
      </c>
      <c r="S145" s="66">
        <v>468</v>
      </c>
      <c r="T145" s="109">
        <v>649</v>
      </c>
      <c r="U145" s="213">
        <v>817</v>
      </c>
      <c r="V145" s="213">
        <v>1402</v>
      </c>
      <c r="W145" s="213">
        <v>1426</v>
      </c>
      <c r="X145" s="110">
        <v>1119</v>
      </c>
      <c r="Y145" s="213">
        <v>1054</v>
      </c>
      <c r="Z145" s="213">
        <v>995</v>
      </c>
      <c r="AA145" s="213">
        <v>1011</v>
      </c>
      <c r="AB145" s="213">
        <v>972</v>
      </c>
      <c r="AC145" s="213">
        <v>898</v>
      </c>
      <c r="AD145" s="213">
        <v>864</v>
      </c>
      <c r="AE145" s="213">
        <v>1065</v>
      </c>
      <c r="AF145" s="213">
        <v>1247</v>
      </c>
      <c r="AG145" s="213">
        <v>1386</v>
      </c>
      <c r="AH145" s="213">
        <v>1361</v>
      </c>
      <c r="AI145" s="213">
        <v>1414</v>
      </c>
      <c r="AJ145" s="110">
        <v>1410</v>
      </c>
      <c r="AK145" s="213">
        <v>1293</v>
      </c>
      <c r="AL145" s="213">
        <v>1151</v>
      </c>
      <c r="AM145" s="213">
        <v>1269</v>
      </c>
      <c r="AN145" s="213">
        <v>1343</v>
      </c>
      <c r="AO145" s="213">
        <v>1183</v>
      </c>
      <c r="AP145" s="213">
        <v>1167</v>
      </c>
      <c r="AQ145" s="64">
        <v>1064</v>
      </c>
      <c r="AR145" s="213">
        <v>1007</v>
      </c>
      <c r="AS145" s="213"/>
      <c r="AT145" s="213"/>
      <c r="AU145" s="213"/>
      <c r="AV145" s="110"/>
      <c r="AW145" s="112">
        <f t="shared" si="377"/>
        <v>-53</v>
      </c>
      <c r="AX145" s="109">
        <f t="shared" si="377"/>
        <v>-220</v>
      </c>
      <c r="AY145" s="109">
        <f t="shared" si="377"/>
        <v>-285</v>
      </c>
      <c r="AZ145" s="109">
        <f t="shared" si="377"/>
        <v>-278</v>
      </c>
      <c r="BA145" s="109">
        <f t="shared" si="377"/>
        <v>-146</v>
      </c>
      <c r="BB145" s="109">
        <f t="shared" si="377"/>
        <v>51</v>
      </c>
      <c r="BC145" s="109">
        <f t="shared" si="377"/>
        <v>227</v>
      </c>
      <c r="BD145" s="109">
        <f t="shared" si="377"/>
        <v>807</v>
      </c>
      <c r="BE145" s="109">
        <f t="shared" si="377"/>
        <v>932</v>
      </c>
      <c r="BF145" s="109">
        <f t="shared" si="377"/>
        <v>681</v>
      </c>
      <c r="BG145" s="109">
        <f t="shared" si="378"/>
        <v>577</v>
      </c>
      <c r="BH145" s="109">
        <f t="shared" si="378"/>
        <v>523</v>
      </c>
      <c r="BI145" s="109">
        <f t="shared" si="378"/>
        <v>619</v>
      </c>
      <c r="BJ145" s="109">
        <f t="shared" si="378"/>
        <v>691</v>
      </c>
      <c r="BK145" s="109">
        <f t="shared" si="378"/>
        <v>577</v>
      </c>
      <c r="BL145" s="213">
        <f t="shared" si="378"/>
        <v>483</v>
      </c>
      <c r="BM145" s="213">
        <f t="shared" si="378"/>
        <v>597</v>
      </c>
      <c r="BN145" s="213">
        <f t="shared" si="378"/>
        <v>598</v>
      </c>
      <c r="BO145" s="213">
        <f t="shared" si="378"/>
        <v>569</v>
      </c>
      <c r="BP145" s="213">
        <f t="shared" si="378"/>
        <v>-41</v>
      </c>
      <c r="BQ145" s="213">
        <f t="shared" si="379"/>
        <v>-12</v>
      </c>
      <c r="BR145" s="213">
        <f t="shared" si="379"/>
        <v>291</v>
      </c>
      <c r="BS145" s="213">
        <f t="shared" si="379"/>
        <v>239</v>
      </c>
      <c r="BT145" s="213">
        <f t="shared" si="379"/>
        <v>156</v>
      </c>
      <c r="BU145" s="213">
        <f t="shared" si="379"/>
        <v>258</v>
      </c>
      <c r="BV145" s="213">
        <f t="shared" si="379"/>
        <v>371</v>
      </c>
      <c r="BW145" s="213">
        <f t="shared" si="379"/>
        <v>285</v>
      </c>
      <c r="BX145" s="213">
        <f t="shared" si="379"/>
        <v>303</v>
      </c>
      <c r="BY145" s="213">
        <f t="shared" si="379"/>
        <v>-1</v>
      </c>
      <c r="BZ145" s="213">
        <f t="shared" si="379"/>
        <v>-240</v>
      </c>
      <c r="CA145" s="352"/>
      <c r="CB145" s="64">
        <f>IF(ISERROR(GETPIVOTDATA("VALUE",'CSS WK pvt'!$I$2,"DT_FILE",CB$8,"CD_CO",CB$6,"TRIM_CAT",TRIM(B145),"TRIM_LINE",A142))=TRUE,0,GETPIVOTDATA("VALUE",'CSS WK pvt'!$I$2,"DT_FILE",CB$8,"CD_CO",CB$6,"TRIM_CAT",TRIM(B145),"TRIM_LINE",A142))</f>
        <v>1007</v>
      </c>
    </row>
    <row r="146" spans="1:80" s="59" customFormat="1" ht="15" thickBot="1" x14ac:dyDescent="0.35">
      <c r="A146" s="147"/>
      <c r="B146" s="60" t="s">
        <v>40</v>
      </c>
      <c r="C146" s="112">
        <v>37</v>
      </c>
      <c r="D146" s="66">
        <v>42</v>
      </c>
      <c r="E146" s="66">
        <v>40</v>
      </c>
      <c r="F146" s="66">
        <v>42</v>
      </c>
      <c r="G146" s="66">
        <v>38</v>
      </c>
      <c r="H146" s="109">
        <v>42</v>
      </c>
      <c r="I146" s="66">
        <v>45</v>
      </c>
      <c r="J146" s="109">
        <v>43</v>
      </c>
      <c r="K146" s="66">
        <v>46</v>
      </c>
      <c r="L146" s="110">
        <v>41</v>
      </c>
      <c r="M146" s="109">
        <v>41</v>
      </c>
      <c r="N146" s="109">
        <v>33</v>
      </c>
      <c r="O146" s="66">
        <v>33</v>
      </c>
      <c r="P146" s="109">
        <v>34</v>
      </c>
      <c r="Q146" s="66">
        <v>40</v>
      </c>
      <c r="R146" s="109">
        <v>45</v>
      </c>
      <c r="S146" s="66">
        <v>46</v>
      </c>
      <c r="T146" s="109">
        <v>57</v>
      </c>
      <c r="U146" s="213">
        <v>81</v>
      </c>
      <c r="V146" s="213">
        <v>100</v>
      </c>
      <c r="W146" s="213">
        <v>100</v>
      </c>
      <c r="X146" s="110">
        <v>95</v>
      </c>
      <c r="Y146" s="213">
        <v>98</v>
      </c>
      <c r="Z146" s="213">
        <v>95</v>
      </c>
      <c r="AA146" s="213">
        <v>91</v>
      </c>
      <c r="AB146" s="213">
        <v>92</v>
      </c>
      <c r="AC146" s="213">
        <v>84</v>
      </c>
      <c r="AD146" s="213">
        <v>85</v>
      </c>
      <c r="AE146" s="213">
        <v>87</v>
      </c>
      <c r="AF146" s="213">
        <v>102</v>
      </c>
      <c r="AG146" s="213">
        <v>99</v>
      </c>
      <c r="AH146" s="213">
        <v>111</v>
      </c>
      <c r="AI146" s="213">
        <v>108</v>
      </c>
      <c r="AJ146" s="110">
        <v>107</v>
      </c>
      <c r="AK146" s="213">
        <v>103</v>
      </c>
      <c r="AL146" s="213">
        <v>96</v>
      </c>
      <c r="AM146" s="213">
        <v>102</v>
      </c>
      <c r="AN146" s="213">
        <v>110</v>
      </c>
      <c r="AO146" s="213">
        <v>99</v>
      </c>
      <c r="AP146" s="213">
        <v>108</v>
      </c>
      <c r="AQ146" s="64">
        <v>102</v>
      </c>
      <c r="AR146" s="213">
        <v>88</v>
      </c>
      <c r="AS146" s="213"/>
      <c r="AT146" s="213"/>
      <c r="AU146" s="213"/>
      <c r="AV146" s="322"/>
      <c r="AW146" s="112">
        <f t="shared" si="377"/>
        <v>-4</v>
      </c>
      <c r="AX146" s="109">
        <f t="shared" si="377"/>
        <v>-8</v>
      </c>
      <c r="AY146" s="109">
        <f t="shared" si="377"/>
        <v>0</v>
      </c>
      <c r="AZ146" s="109">
        <f t="shared" si="377"/>
        <v>3</v>
      </c>
      <c r="BA146" s="109">
        <f t="shared" si="377"/>
        <v>8</v>
      </c>
      <c r="BB146" s="109">
        <f t="shared" si="377"/>
        <v>15</v>
      </c>
      <c r="BC146" s="109">
        <f t="shared" si="377"/>
        <v>36</v>
      </c>
      <c r="BD146" s="109">
        <f t="shared" si="377"/>
        <v>57</v>
      </c>
      <c r="BE146" s="109">
        <f t="shared" si="377"/>
        <v>54</v>
      </c>
      <c r="BF146" s="109">
        <f t="shared" si="377"/>
        <v>54</v>
      </c>
      <c r="BG146" s="109">
        <f t="shared" si="378"/>
        <v>57</v>
      </c>
      <c r="BH146" s="109">
        <f t="shared" si="378"/>
        <v>62</v>
      </c>
      <c r="BI146" s="109">
        <f t="shared" si="378"/>
        <v>58</v>
      </c>
      <c r="BJ146" s="109">
        <f t="shared" si="378"/>
        <v>58</v>
      </c>
      <c r="BK146" s="109">
        <f t="shared" si="378"/>
        <v>44</v>
      </c>
      <c r="BL146" s="213">
        <f t="shared" si="378"/>
        <v>40</v>
      </c>
      <c r="BM146" s="213">
        <f t="shared" si="378"/>
        <v>41</v>
      </c>
      <c r="BN146" s="213">
        <f t="shared" si="378"/>
        <v>45</v>
      </c>
      <c r="BO146" s="213">
        <f t="shared" si="378"/>
        <v>18</v>
      </c>
      <c r="BP146" s="213">
        <f t="shared" si="378"/>
        <v>11</v>
      </c>
      <c r="BQ146" s="213">
        <f t="shared" si="379"/>
        <v>8</v>
      </c>
      <c r="BR146" s="213">
        <f t="shared" si="379"/>
        <v>12</v>
      </c>
      <c r="BS146" s="213">
        <f t="shared" si="379"/>
        <v>5</v>
      </c>
      <c r="BT146" s="213">
        <f t="shared" si="379"/>
        <v>1</v>
      </c>
      <c r="BU146" s="213">
        <f t="shared" si="379"/>
        <v>11</v>
      </c>
      <c r="BV146" s="213">
        <f t="shared" si="379"/>
        <v>18</v>
      </c>
      <c r="BW146" s="213">
        <f t="shared" si="379"/>
        <v>15</v>
      </c>
      <c r="BX146" s="213">
        <f t="shared" si="379"/>
        <v>23</v>
      </c>
      <c r="BY146" s="213">
        <f t="shared" si="379"/>
        <v>15</v>
      </c>
      <c r="BZ146" s="213">
        <f t="shared" si="379"/>
        <v>-14</v>
      </c>
      <c r="CA146" s="352"/>
      <c r="CB146" s="64">
        <f>IF(ISERROR(GETPIVOTDATA("VALUE",'CSS WK pvt'!$I$2,"DT_FILE",CB$8,"CD_CO",CB$6,"TRIM_CAT",TRIM(B146),"TRIM_LINE",A142))=TRUE,0,GETPIVOTDATA("VALUE",'CSS WK pvt'!$I$2,"DT_FILE",CB$8,"CD_CO",CB$6,"TRIM_CAT",TRIM(B146),"TRIM_LINE",A142))</f>
        <v>88</v>
      </c>
    </row>
    <row r="147" spans="1:80" s="59" customFormat="1" x14ac:dyDescent="0.3">
      <c r="A147" s="147"/>
      <c r="B147" s="60" t="s">
        <v>41</v>
      </c>
      <c r="C147" s="112">
        <v>6</v>
      </c>
      <c r="D147" s="66">
        <v>11</v>
      </c>
      <c r="E147" s="66">
        <v>8</v>
      </c>
      <c r="F147" s="66">
        <v>9</v>
      </c>
      <c r="G147" s="66">
        <v>13</v>
      </c>
      <c r="H147" s="109">
        <v>9</v>
      </c>
      <c r="I147" s="66">
        <v>11</v>
      </c>
      <c r="J147" s="109">
        <v>10</v>
      </c>
      <c r="K147" s="66">
        <v>10</v>
      </c>
      <c r="L147" s="110">
        <v>9</v>
      </c>
      <c r="M147" s="109">
        <v>8</v>
      </c>
      <c r="N147" s="109">
        <v>10</v>
      </c>
      <c r="O147" s="66">
        <v>10</v>
      </c>
      <c r="P147" s="109">
        <v>11</v>
      </c>
      <c r="Q147" s="66">
        <v>6</v>
      </c>
      <c r="R147" s="109">
        <v>12</v>
      </c>
      <c r="S147" s="66">
        <v>12</v>
      </c>
      <c r="T147" s="109">
        <v>16</v>
      </c>
      <c r="U147" s="213">
        <v>21</v>
      </c>
      <c r="V147" s="213">
        <v>26</v>
      </c>
      <c r="W147" s="213">
        <v>24</v>
      </c>
      <c r="X147" s="110">
        <v>24</v>
      </c>
      <c r="Y147" s="213">
        <v>27</v>
      </c>
      <c r="Z147" s="213">
        <v>25</v>
      </c>
      <c r="AA147" s="213">
        <v>23</v>
      </c>
      <c r="AB147" s="213">
        <v>22</v>
      </c>
      <c r="AC147" s="213">
        <v>24</v>
      </c>
      <c r="AD147" s="213">
        <v>22</v>
      </c>
      <c r="AE147" s="213">
        <v>26</v>
      </c>
      <c r="AF147" s="213">
        <v>26</v>
      </c>
      <c r="AG147" s="213">
        <v>21</v>
      </c>
      <c r="AH147" s="213">
        <v>22</v>
      </c>
      <c r="AI147" s="213">
        <v>21</v>
      </c>
      <c r="AJ147" s="110">
        <v>23</v>
      </c>
      <c r="AK147" s="213">
        <v>18</v>
      </c>
      <c r="AL147" s="213">
        <v>20</v>
      </c>
      <c r="AM147" s="213">
        <v>21</v>
      </c>
      <c r="AN147" s="213">
        <v>19</v>
      </c>
      <c r="AO147" s="213">
        <v>18</v>
      </c>
      <c r="AP147" s="213">
        <v>20</v>
      </c>
      <c r="AQ147" s="64">
        <v>16</v>
      </c>
      <c r="AR147" s="213">
        <v>14</v>
      </c>
      <c r="AS147" s="213"/>
      <c r="AT147" s="213"/>
      <c r="AU147" s="213"/>
      <c r="AV147" s="323"/>
      <c r="AW147" s="112">
        <f t="shared" si="377"/>
        <v>4</v>
      </c>
      <c r="AX147" s="109">
        <f t="shared" si="377"/>
        <v>0</v>
      </c>
      <c r="AY147" s="109">
        <f t="shared" si="377"/>
        <v>-2</v>
      </c>
      <c r="AZ147" s="109">
        <f t="shared" si="377"/>
        <v>3</v>
      </c>
      <c r="BA147" s="109">
        <f t="shared" si="377"/>
        <v>-1</v>
      </c>
      <c r="BB147" s="109">
        <f t="shared" si="377"/>
        <v>7</v>
      </c>
      <c r="BC147" s="109">
        <f t="shared" si="377"/>
        <v>10</v>
      </c>
      <c r="BD147" s="109">
        <f t="shared" si="377"/>
        <v>16</v>
      </c>
      <c r="BE147" s="109">
        <f t="shared" si="377"/>
        <v>14</v>
      </c>
      <c r="BF147" s="109">
        <f t="shared" si="377"/>
        <v>15</v>
      </c>
      <c r="BG147" s="109">
        <f t="shared" si="378"/>
        <v>19</v>
      </c>
      <c r="BH147" s="109">
        <f t="shared" si="378"/>
        <v>15</v>
      </c>
      <c r="BI147" s="109">
        <f t="shared" si="378"/>
        <v>13</v>
      </c>
      <c r="BJ147" s="109">
        <f t="shared" si="378"/>
        <v>11</v>
      </c>
      <c r="BK147" s="109">
        <f t="shared" si="378"/>
        <v>18</v>
      </c>
      <c r="BL147" s="213">
        <f t="shared" si="378"/>
        <v>10</v>
      </c>
      <c r="BM147" s="213">
        <f t="shared" si="378"/>
        <v>14</v>
      </c>
      <c r="BN147" s="213">
        <f t="shared" si="378"/>
        <v>10</v>
      </c>
      <c r="BO147" s="213">
        <f t="shared" si="378"/>
        <v>0</v>
      </c>
      <c r="BP147" s="213">
        <f t="shared" si="378"/>
        <v>-4</v>
      </c>
      <c r="BQ147" s="213">
        <f t="shared" si="379"/>
        <v>-3</v>
      </c>
      <c r="BR147" s="213">
        <f t="shared" si="379"/>
        <v>-1</v>
      </c>
      <c r="BS147" s="213">
        <f t="shared" si="379"/>
        <v>-9</v>
      </c>
      <c r="BT147" s="213">
        <f t="shared" si="379"/>
        <v>-5</v>
      </c>
      <c r="BU147" s="213">
        <f t="shared" si="379"/>
        <v>-2</v>
      </c>
      <c r="BV147" s="213">
        <f t="shared" si="379"/>
        <v>-3</v>
      </c>
      <c r="BW147" s="213">
        <f t="shared" si="379"/>
        <v>-6</v>
      </c>
      <c r="BX147" s="213">
        <f t="shared" si="379"/>
        <v>-2</v>
      </c>
      <c r="BY147" s="213">
        <f t="shared" si="379"/>
        <v>-10</v>
      </c>
      <c r="BZ147" s="213">
        <f t="shared" si="379"/>
        <v>-12</v>
      </c>
      <c r="CA147" s="352"/>
      <c r="CB147" s="64">
        <f>IF(ISERROR(GETPIVOTDATA("VALUE",'CSS WK pvt'!$I$2,"DT_FILE",CB$8,"CD_CO",CB$6,"TRIM_CAT",TRIM(B147),"TRIM_LINE",A142))=TRUE,0,GETPIVOTDATA("VALUE",'CSS WK pvt'!$I$2,"DT_FILE",CB$8,"CD_CO",CB$6,"TRIM_CAT",TRIM(B147),"TRIM_LINE",A142))</f>
        <v>14</v>
      </c>
    </row>
    <row r="148" spans="1:80" s="73" customFormat="1" ht="15" thickBot="1" x14ac:dyDescent="0.35">
      <c r="A148" s="148"/>
      <c r="B148" s="113" t="s">
        <v>42</v>
      </c>
      <c r="C148" s="114">
        <f t="shared" ref="C148:Q148" si="380">SUM(C143:C147)</f>
        <v>25274</v>
      </c>
      <c r="D148" s="115">
        <f t="shared" si="380"/>
        <v>27710</v>
      </c>
      <c r="E148" s="115">
        <f t="shared" si="380"/>
        <v>31627</v>
      </c>
      <c r="F148" s="115">
        <f t="shared" si="380"/>
        <v>32744</v>
      </c>
      <c r="G148" s="115">
        <f t="shared" si="380"/>
        <v>32222</v>
      </c>
      <c r="H148" s="116">
        <f t="shared" si="380"/>
        <v>31418</v>
      </c>
      <c r="I148" s="115">
        <f t="shared" si="380"/>
        <v>32813</v>
      </c>
      <c r="J148" s="116">
        <f t="shared" si="380"/>
        <v>32988</v>
      </c>
      <c r="K148" s="115">
        <f t="shared" si="380"/>
        <v>30276</v>
      </c>
      <c r="L148" s="117">
        <f t="shared" si="380"/>
        <v>27591</v>
      </c>
      <c r="M148" s="116">
        <f t="shared" si="380"/>
        <v>26779</v>
      </c>
      <c r="N148" s="116">
        <f t="shared" si="380"/>
        <v>26686</v>
      </c>
      <c r="O148" s="116">
        <f t="shared" si="380"/>
        <v>23093</v>
      </c>
      <c r="P148" s="116">
        <f t="shared" si="380"/>
        <v>16250</v>
      </c>
      <c r="Q148" s="116">
        <f t="shared" si="380"/>
        <v>12462</v>
      </c>
      <c r="R148" s="116">
        <v>12287</v>
      </c>
      <c r="S148" s="115">
        <v>12150</v>
      </c>
      <c r="T148" s="116">
        <v>12115</v>
      </c>
      <c r="U148" s="215">
        <v>13150</v>
      </c>
      <c r="V148" s="215">
        <v>14656</v>
      </c>
      <c r="W148" s="215">
        <f>SUM(W143+W144+W145+W146+W147)</f>
        <v>15378</v>
      </c>
      <c r="X148" s="117">
        <f>SUM(X143+X144+X145+X146+X147)</f>
        <v>14409</v>
      </c>
      <c r="Y148" s="215">
        <v>14991</v>
      </c>
      <c r="Z148" s="215">
        <v>15035</v>
      </c>
      <c r="AA148" s="215">
        <v>16081</v>
      </c>
      <c r="AB148" s="215">
        <v>17565</v>
      </c>
      <c r="AC148" s="215">
        <v>22696</v>
      </c>
      <c r="AD148" s="215">
        <v>30492</v>
      </c>
      <c r="AE148" s="215">
        <v>40973</v>
      </c>
      <c r="AF148" s="215">
        <v>40926</v>
      </c>
      <c r="AG148" s="215">
        <v>42953</v>
      </c>
      <c r="AH148" s="215">
        <v>40264</v>
      </c>
      <c r="AI148" s="215">
        <v>40039</v>
      </c>
      <c r="AJ148" s="117">
        <v>35848</v>
      </c>
      <c r="AK148" s="215">
        <v>34075</v>
      </c>
      <c r="AL148" s="215">
        <v>34551</v>
      </c>
      <c r="AM148" s="215">
        <v>37317</v>
      </c>
      <c r="AN148" s="215">
        <v>40150</v>
      </c>
      <c r="AO148" s="215">
        <v>37971</v>
      </c>
      <c r="AP148" s="215">
        <v>36507</v>
      </c>
      <c r="AQ148" s="116">
        <v>36172</v>
      </c>
      <c r="AR148" s="215">
        <v>36884</v>
      </c>
      <c r="AS148" s="215"/>
      <c r="AT148" s="215"/>
      <c r="AU148" s="215"/>
      <c r="AV148" s="117"/>
      <c r="AW148" s="114">
        <f t="shared" ref="AW148:BA148" si="381">SUM(AW143:AW147)</f>
        <v>-2181</v>
      </c>
      <c r="AX148" s="116">
        <f t="shared" si="381"/>
        <v>-11460</v>
      </c>
      <c r="AY148" s="116">
        <f t="shared" si="381"/>
        <v>-19165</v>
      </c>
      <c r="AZ148" s="116">
        <f t="shared" si="381"/>
        <v>-20457</v>
      </c>
      <c r="BA148" s="116">
        <f t="shared" si="381"/>
        <v>-20072</v>
      </c>
      <c r="BB148" s="116">
        <f t="shared" ref="BB148:BJ148" si="382">SUM(BB143:BB147)</f>
        <v>-19303</v>
      </c>
      <c r="BC148" s="116">
        <f t="shared" si="382"/>
        <v>-19663</v>
      </c>
      <c r="BD148" s="116">
        <f t="shared" si="382"/>
        <v>-18332</v>
      </c>
      <c r="BE148" s="116">
        <f t="shared" si="382"/>
        <v>-14898</v>
      </c>
      <c r="BF148" s="116">
        <f t="shared" si="382"/>
        <v>-13182</v>
      </c>
      <c r="BG148" s="116">
        <f t="shared" si="382"/>
        <v>-11788</v>
      </c>
      <c r="BH148" s="116">
        <f t="shared" si="382"/>
        <v>-11651</v>
      </c>
      <c r="BI148" s="116">
        <f t="shared" si="382"/>
        <v>-7012</v>
      </c>
      <c r="BJ148" s="116">
        <f t="shared" si="382"/>
        <v>1315</v>
      </c>
      <c r="BK148" s="116">
        <f t="shared" ref="BK148:BL148" si="383">SUM(BK143:BK147)</f>
        <v>10234</v>
      </c>
      <c r="BL148" s="215">
        <f t="shared" si="383"/>
        <v>18205</v>
      </c>
      <c r="BM148" s="215">
        <f t="shared" ref="BM148:BN148" si="384">SUM(BM143:BM147)</f>
        <v>28823</v>
      </c>
      <c r="BN148" s="215">
        <f t="shared" si="384"/>
        <v>28811</v>
      </c>
      <c r="BO148" s="215">
        <f t="shared" ref="BO148:BP148" si="385">SUM(BO143:BO147)</f>
        <v>29803</v>
      </c>
      <c r="BP148" s="215">
        <f t="shared" si="385"/>
        <v>25608</v>
      </c>
      <c r="BQ148" s="215">
        <f t="shared" ref="BQ148:BS148" si="386">SUM(BQ143:BQ147)</f>
        <v>24661</v>
      </c>
      <c r="BR148" s="215">
        <f t="shared" si="386"/>
        <v>21439</v>
      </c>
      <c r="BS148" s="215">
        <f t="shared" si="386"/>
        <v>19084</v>
      </c>
      <c r="BT148" s="215">
        <f t="shared" ref="BT148:BU148" si="387">SUM(BT143:BT147)</f>
        <v>19516</v>
      </c>
      <c r="BU148" s="215">
        <f t="shared" si="387"/>
        <v>21236</v>
      </c>
      <c r="BV148" s="215">
        <f t="shared" ref="BV148" si="388">SUM(BV143:BV147)</f>
        <v>22585</v>
      </c>
      <c r="BW148" s="215">
        <f t="shared" ref="BW148" si="389">SUM(BW143:BW147)</f>
        <v>15275</v>
      </c>
      <c r="BX148" s="215">
        <f t="shared" ref="BX148" si="390">SUM(BX143:BX147)</f>
        <v>6015</v>
      </c>
      <c r="BY148" s="215">
        <f t="shared" ref="BY148:BZ148" si="391">SUM(BY143:BY147)</f>
        <v>-4801</v>
      </c>
      <c r="BZ148" s="215">
        <f t="shared" si="391"/>
        <v>-4042</v>
      </c>
      <c r="CA148" s="353"/>
      <c r="CB148" s="116">
        <f>SUM(CB143:CB147)</f>
        <v>36884</v>
      </c>
    </row>
    <row r="149" spans="1:80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352"/>
      <c r="CB149" s="78"/>
    </row>
    <row r="150" spans="1:80" s="59" customFormat="1" x14ac:dyDescent="0.3">
      <c r="A150" s="147"/>
      <c r="B150" s="60" t="s">
        <v>37</v>
      </c>
      <c r="C150" s="220">
        <v>92580915.019999996</v>
      </c>
      <c r="D150" s="221">
        <v>76115125.299999997</v>
      </c>
      <c r="E150" s="221">
        <v>71021794.120000005</v>
      </c>
      <c r="F150" s="222">
        <v>75588513.870000005</v>
      </c>
      <c r="G150" s="221">
        <v>100128342.31</v>
      </c>
      <c r="H150" s="222">
        <v>110224917.31999999</v>
      </c>
      <c r="I150" s="221">
        <v>92219244.629999995</v>
      </c>
      <c r="J150" s="222">
        <v>72763689.140000001</v>
      </c>
      <c r="K150" s="221">
        <v>82170102.010000005</v>
      </c>
      <c r="L150" s="223">
        <v>108011018.33</v>
      </c>
      <c r="M150" s="222">
        <v>118317275.66</v>
      </c>
      <c r="N150" s="222">
        <v>104055366.95999999</v>
      </c>
      <c r="O150" s="221">
        <v>97247055.760000005</v>
      </c>
      <c r="P150" s="222">
        <v>97161393.819999993</v>
      </c>
      <c r="Q150" s="221">
        <v>87157978</v>
      </c>
      <c r="R150" s="222">
        <v>92470861</v>
      </c>
      <c r="S150" s="221">
        <v>127384398</v>
      </c>
      <c r="T150" s="222">
        <v>143787541</v>
      </c>
      <c r="U150" s="224">
        <v>110185596</v>
      </c>
      <c r="V150" s="224">
        <v>83556381</v>
      </c>
      <c r="W150" s="224">
        <v>87918216</v>
      </c>
      <c r="X150" s="223">
        <v>105355336</v>
      </c>
      <c r="Y150" s="224">
        <v>124387934</v>
      </c>
      <c r="Z150" s="224">
        <v>121907245</v>
      </c>
      <c r="AA150" s="224">
        <v>102848714</v>
      </c>
      <c r="AB150" s="224">
        <v>94152489</v>
      </c>
      <c r="AC150" s="224">
        <v>83745053</v>
      </c>
      <c r="AD150" s="224">
        <v>97115659</v>
      </c>
      <c r="AE150" s="224">
        <v>119285950</v>
      </c>
      <c r="AF150" s="224">
        <v>117263614</v>
      </c>
      <c r="AG150" s="224">
        <v>130860780</v>
      </c>
      <c r="AH150" s="224">
        <v>85572201</v>
      </c>
      <c r="AI150" s="224">
        <v>91279710</v>
      </c>
      <c r="AJ150" s="239">
        <v>119644558</v>
      </c>
      <c r="AK150" s="304">
        <v>133451692</v>
      </c>
      <c r="AL150" s="304">
        <v>133443585</v>
      </c>
      <c r="AM150" s="304">
        <v>111199594</v>
      </c>
      <c r="AN150" s="304">
        <v>97816538</v>
      </c>
      <c r="AO150" s="304">
        <v>87597529</v>
      </c>
      <c r="AP150" s="304">
        <v>96058399</v>
      </c>
      <c r="AQ150" s="64">
        <v>127862352</v>
      </c>
      <c r="AR150" s="304">
        <v>147337852</v>
      </c>
      <c r="AS150" s="304"/>
      <c r="AT150" s="304"/>
      <c r="AU150" s="304"/>
      <c r="AV150" s="239"/>
      <c r="AW150" s="230">
        <f t="shared" ref="AW150:BF154" si="392">O150-C150</f>
        <v>4666140.7400000095</v>
      </c>
      <c r="AX150" s="231">
        <f t="shared" si="392"/>
        <v>21046268.519999996</v>
      </c>
      <c r="AY150" s="231">
        <f t="shared" si="392"/>
        <v>16136183.879999995</v>
      </c>
      <c r="AZ150" s="231">
        <f t="shared" si="392"/>
        <v>16882347.129999995</v>
      </c>
      <c r="BA150" s="231">
        <f t="shared" si="392"/>
        <v>27256055.689999998</v>
      </c>
      <c r="BB150" s="231">
        <f t="shared" si="392"/>
        <v>33562623.680000007</v>
      </c>
      <c r="BC150" s="231">
        <f t="shared" si="392"/>
        <v>17966351.370000005</v>
      </c>
      <c r="BD150" s="231">
        <f t="shared" si="392"/>
        <v>10792691.859999999</v>
      </c>
      <c r="BE150" s="231">
        <f t="shared" si="392"/>
        <v>5748113.9899999946</v>
      </c>
      <c r="BF150" s="231">
        <f t="shared" si="392"/>
        <v>-2655682.3299999982</v>
      </c>
      <c r="BG150" s="231">
        <f t="shared" ref="BG150:BP154" si="393">Y150-M150</f>
        <v>6070658.3400000036</v>
      </c>
      <c r="BH150" s="231">
        <f t="shared" si="393"/>
        <v>17851878.040000007</v>
      </c>
      <c r="BI150" s="231">
        <f t="shared" si="393"/>
        <v>5601658.2399999946</v>
      </c>
      <c r="BJ150" s="231">
        <f t="shared" si="393"/>
        <v>-3008904.8199999928</v>
      </c>
      <c r="BK150" s="231">
        <f t="shared" si="393"/>
        <v>-3412925</v>
      </c>
      <c r="BL150" s="257">
        <f t="shared" si="393"/>
        <v>4644798</v>
      </c>
      <c r="BM150" s="257">
        <f t="shared" si="393"/>
        <v>-8098448</v>
      </c>
      <c r="BN150" s="257">
        <f t="shared" si="393"/>
        <v>-26523927</v>
      </c>
      <c r="BO150" s="257">
        <f t="shared" si="393"/>
        <v>20675184</v>
      </c>
      <c r="BP150" s="213">
        <f t="shared" si="393"/>
        <v>2015820</v>
      </c>
      <c r="BQ150" s="213">
        <f t="shared" ref="BQ150:BZ154" si="394">AI150-W150</f>
        <v>3361494</v>
      </c>
      <c r="BR150" s="213">
        <f t="shared" si="394"/>
        <v>14289222</v>
      </c>
      <c r="BS150" s="213">
        <f t="shared" si="394"/>
        <v>9063758</v>
      </c>
      <c r="BT150" s="213">
        <f t="shared" si="394"/>
        <v>11536340</v>
      </c>
      <c r="BU150" s="213">
        <f t="shared" si="394"/>
        <v>8350880</v>
      </c>
      <c r="BV150" s="213">
        <f t="shared" si="394"/>
        <v>3664049</v>
      </c>
      <c r="BW150" s="213">
        <f t="shared" si="394"/>
        <v>3852476</v>
      </c>
      <c r="BX150" s="213">
        <f t="shared" si="394"/>
        <v>-1057260</v>
      </c>
      <c r="BY150" s="213">
        <f t="shared" si="394"/>
        <v>8576402</v>
      </c>
      <c r="BZ150" s="213">
        <f t="shared" si="394"/>
        <v>30074238</v>
      </c>
      <c r="CA150" s="352"/>
      <c r="CB150" s="64">
        <f>IF(ISERROR(GETPIVOTDATA("VALUE",'CSS WK pvt'!$I$2,"DT_FILE",CB$8,"CD_CO",CB$6,"TRIM_CAT",TRIM(B150),"TRIM_LINE",A149))=TRUE,0,GETPIVOTDATA("VALUE",'CSS WK pvt'!$I$2,"DT_FILE",CB$8,"CD_CO",CB$6,"TRIM_CAT",TRIM(B150),"TRIM_LINE",A149))</f>
        <v>147337852</v>
      </c>
    </row>
    <row r="151" spans="1:80" s="59" customFormat="1" x14ac:dyDescent="0.3">
      <c r="A151" s="147"/>
      <c r="B151" s="60" t="s">
        <v>38</v>
      </c>
      <c r="C151" s="220">
        <v>11474884.550000001</v>
      </c>
      <c r="D151" s="221">
        <v>8998566.6699999999</v>
      </c>
      <c r="E151" s="221">
        <v>8272775.4100000001</v>
      </c>
      <c r="F151" s="222">
        <v>8264801.1500000004</v>
      </c>
      <c r="G151" s="221">
        <v>10285085.65</v>
      </c>
      <c r="H151" s="222">
        <v>11455288.42</v>
      </c>
      <c r="I151" s="221">
        <v>9728701.6899999995</v>
      </c>
      <c r="J151" s="222">
        <v>7733509.8499999996</v>
      </c>
      <c r="K151" s="221">
        <v>8729644.7200000007</v>
      </c>
      <c r="L151" s="223">
        <v>11494312.279999999</v>
      </c>
      <c r="M151" s="222">
        <v>12808930.109999999</v>
      </c>
      <c r="N151" s="222">
        <v>11406465.039999999</v>
      </c>
      <c r="O151" s="221">
        <v>10703971.48</v>
      </c>
      <c r="P151" s="222">
        <v>9891512.2699999996</v>
      </c>
      <c r="Q151" s="221">
        <v>8547370</v>
      </c>
      <c r="R151" s="222">
        <v>8343187</v>
      </c>
      <c r="S151" s="221">
        <v>11754045</v>
      </c>
      <c r="T151" s="222">
        <v>12462064</v>
      </c>
      <c r="U151" s="224">
        <v>9564263</v>
      </c>
      <c r="V151" s="224">
        <v>7403585</v>
      </c>
      <c r="W151" s="224">
        <v>8180711</v>
      </c>
      <c r="X151" s="223">
        <v>9794686</v>
      </c>
      <c r="Y151" s="224">
        <v>12392765</v>
      </c>
      <c r="Z151" s="224">
        <v>12827280</v>
      </c>
      <c r="AA151" s="224">
        <v>11654812</v>
      </c>
      <c r="AB151" s="224">
        <v>10157902</v>
      </c>
      <c r="AC151" s="224">
        <v>8981330</v>
      </c>
      <c r="AD151" s="224">
        <v>9589782</v>
      </c>
      <c r="AE151" s="224">
        <v>12210439</v>
      </c>
      <c r="AF151" s="224">
        <v>11250080</v>
      </c>
      <c r="AG151" s="224">
        <v>11631362</v>
      </c>
      <c r="AH151" s="224">
        <v>7839990</v>
      </c>
      <c r="AI151" s="224">
        <v>6293003</v>
      </c>
      <c r="AJ151" s="239">
        <v>10121480</v>
      </c>
      <c r="AK151" s="304">
        <v>10390421</v>
      </c>
      <c r="AL151" s="304">
        <v>11321704</v>
      </c>
      <c r="AM151" s="304">
        <v>10363042</v>
      </c>
      <c r="AN151" s="304">
        <v>10007376</v>
      </c>
      <c r="AO151" s="304">
        <v>8924705</v>
      </c>
      <c r="AP151" s="304">
        <v>8846847</v>
      </c>
      <c r="AQ151" s="64">
        <v>11830530</v>
      </c>
      <c r="AR151" s="304">
        <v>13513541</v>
      </c>
      <c r="AS151" s="304"/>
      <c r="AT151" s="304"/>
      <c r="AU151" s="304"/>
      <c r="AV151" s="239"/>
      <c r="AW151" s="230">
        <f t="shared" si="392"/>
        <v>-770913.0700000003</v>
      </c>
      <c r="AX151" s="231">
        <f t="shared" si="392"/>
        <v>892945.59999999963</v>
      </c>
      <c r="AY151" s="231">
        <f t="shared" si="392"/>
        <v>274594.58999999985</v>
      </c>
      <c r="AZ151" s="231">
        <f t="shared" si="392"/>
        <v>78385.849999999627</v>
      </c>
      <c r="BA151" s="231">
        <f t="shared" si="392"/>
        <v>1468959.3499999996</v>
      </c>
      <c r="BB151" s="231">
        <f t="shared" si="392"/>
        <v>1006775.5800000001</v>
      </c>
      <c r="BC151" s="231">
        <f t="shared" si="392"/>
        <v>-164438.68999999948</v>
      </c>
      <c r="BD151" s="231">
        <f t="shared" si="392"/>
        <v>-329924.84999999963</v>
      </c>
      <c r="BE151" s="231">
        <f t="shared" si="392"/>
        <v>-548933.72000000067</v>
      </c>
      <c r="BF151" s="231">
        <f t="shared" si="392"/>
        <v>-1699626.2799999993</v>
      </c>
      <c r="BG151" s="231">
        <f t="shared" si="393"/>
        <v>-416165.1099999994</v>
      </c>
      <c r="BH151" s="231">
        <f t="shared" si="393"/>
        <v>1420814.9600000009</v>
      </c>
      <c r="BI151" s="231">
        <f t="shared" si="393"/>
        <v>950840.51999999955</v>
      </c>
      <c r="BJ151" s="231">
        <f t="shared" si="393"/>
        <v>266389.73000000045</v>
      </c>
      <c r="BK151" s="231">
        <f t="shared" si="393"/>
        <v>433960</v>
      </c>
      <c r="BL151" s="257">
        <f t="shared" si="393"/>
        <v>1246595</v>
      </c>
      <c r="BM151" s="257">
        <f t="shared" si="393"/>
        <v>456394</v>
      </c>
      <c r="BN151" s="257">
        <f t="shared" si="393"/>
        <v>-1211984</v>
      </c>
      <c r="BO151" s="257">
        <f t="shared" si="393"/>
        <v>2067099</v>
      </c>
      <c r="BP151" s="213">
        <f t="shared" si="393"/>
        <v>436405</v>
      </c>
      <c r="BQ151" s="213">
        <f t="shared" si="394"/>
        <v>-1887708</v>
      </c>
      <c r="BR151" s="213">
        <f t="shared" si="394"/>
        <v>326794</v>
      </c>
      <c r="BS151" s="213">
        <f t="shared" si="394"/>
        <v>-2002344</v>
      </c>
      <c r="BT151" s="213">
        <f t="shared" si="394"/>
        <v>-1505576</v>
      </c>
      <c r="BU151" s="213">
        <f t="shared" si="394"/>
        <v>-1291770</v>
      </c>
      <c r="BV151" s="213">
        <f t="shared" si="394"/>
        <v>-150526</v>
      </c>
      <c r="BW151" s="213">
        <f t="shared" si="394"/>
        <v>-56625</v>
      </c>
      <c r="BX151" s="213">
        <f t="shared" si="394"/>
        <v>-742935</v>
      </c>
      <c r="BY151" s="213">
        <f t="shared" si="394"/>
        <v>-379909</v>
      </c>
      <c r="BZ151" s="213">
        <f t="shared" si="394"/>
        <v>2263461</v>
      </c>
      <c r="CA151" s="352"/>
      <c r="CB151" s="64">
        <f>IF(ISERROR(GETPIVOTDATA("VALUE",'CSS WK pvt'!$I$2,"DT_FILE",CB$8,"CD_CO",CB$6,"TRIM_CAT",TRIM(B151),"TRIM_LINE",A149))=TRUE,0,GETPIVOTDATA("VALUE",'CSS WK pvt'!$I$2,"DT_FILE",CB$8,"CD_CO",CB$6,"TRIM_CAT",TRIM(B151),"TRIM_LINE",A149))</f>
        <v>13513541</v>
      </c>
    </row>
    <row r="152" spans="1:80" s="59" customFormat="1" x14ac:dyDescent="0.3">
      <c r="A152" s="147"/>
      <c r="B152" s="60" t="s">
        <v>39</v>
      </c>
      <c r="C152" s="220">
        <v>26513249.379999999</v>
      </c>
      <c r="D152" s="221">
        <v>22838535.949999999</v>
      </c>
      <c r="E152" s="221">
        <v>20313064.690000001</v>
      </c>
      <c r="F152" s="222">
        <v>21361020.059999999</v>
      </c>
      <c r="G152" s="221">
        <v>23924517.210000001</v>
      </c>
      <c r="H152" s="222">
        <v>25825022.82</v>
      </c>
      <c r="I152" s="221">
        <v>23532193.510000002</v>
      </c>
      <c r="J152" s="222">
        <v>20051038.890000001</v>
      </c>
      <c r="K152" s="221">
        <v>21371428.18</v>
      </c>
      <c r="L152" s="223">
        <v>27471179.699999999</v>
      </c>
      <c r="M152" s="222">
        <v>28540246.149999999</v>
      </c>
      <c r="N152" s="222">
        <v>27174500.82</v>
      </c>
      <c r="O152" s="221">
        <v>25275615.66</v>
      </c>
      <c r="P152" s="222">
        <v>23995167.120000001</v>
      </c>
      <c r="Q152" s="221">
        <v>19827429</v>
      </c>
      <c r="R152" s="222">
        <v>20598714</v>
      </c>
      <c r="S152" s="221">
        <v>25537659</v>
      </c>
      <c r="T152" s="222">
        <v>26952631</v>
      </c>
      <c r="U152" s="224">
        <v>23712210</v>
      </c>
      <c r="V152" s="224">
        <v>20248626</v>
      </c>
      <c r="W152" s="224">
        <v>20594100</v>
      </c>
      <c r="X152" s="223">
        <v>23621743</v>
      </c>
      <c r="Y152" s="224">
        <v>27821588</v>
      </c>
      <c r="Z152" s="224">
        <v>28869573</v>
      </c>
      <c r="AA152" s="224">
        <v>25336353</v>
      </c>
      <c r="AB152" s="224">
        <v>24921384</v>
      </c>
      <c r="AC152" s="224">
        <v>21936815</v>
      </c>
      <c r="AD152" s="224">
        <v>24186673</v>
      </c>
      <c r="AE152" s="224">
        <v>28154108</v>
      </c>
      <c r="AF152" s="224">
        <v>26675256</v>
      </c>
      <c r="AG152" s="224">
        <v>29536572</v>
      </c>
      <c r="AH152" s="224">
        <v>23521580</v>
      </c>
      <c r="AI152" s="224">
        <v>23604028</v>
      </c>
      <c r="AJ152" s="239">
        <v>29555765</v>
      </c>
      <c r="AK152" s="304">
        <v>32298706</v>
      </c>
      <c r="AL152" s="304">
        <v>33043408</v>
      </c>
      <c r="AM152" s="304">
        <v>29342617</v>
      </c>
      <c r="AN152" s="304">
        <v>27041210</v>
      </c>
      <c r="AO152" s="304">
        <v>23548595</v>
      </c>
      <c r="AP152" s="304">
        <v>25189020</v>
      </c>
      <c r="AQ152" s="64">
        <v>29230242</v>
      </c>
      <c r="AR152" s="304">
        <v>32534602</v>
      </c>
      <c r="AS152" s="304"/>
      <c r="AT152" s="304"/>
      <c r="AU152" s="304"/>
      <c r="AV152" s="239"/>
      <c r="AW152" s="230">
        <f t="shared" si="392"/>
        <v>-1237633.7199999988</v>
      </c>
      <c r="AX152" s="231">
        <f t="shared" si="392"/>
        <v>1156631.1700000018</v>
      </c>
      <c r="AY152" s="231">
        <f t="shared" si="392"/>
        <v>-485635.69000000134</v>
      </c>
      <c r="AZ152" s="231">
        <f t="shared" si="392"/>
        <v>-762306.05999999866</v>
      </c>
      <c r="BA152" s="231">
        <f t="shared" si="392"/>
        <v>1613141.7899999991</v>
      </c>
      <c r="BB152" s="231">
        <f t="shared" si="392"/>
        <v>1127608.1799999997</v>
      </c>
      <c r="BC152" s="231">
        <f t="shared" si="392"/>
        <v>180016.48999999836</v>
      </c>
      <c r="BD152" s="231">
        <f t="shared" si="392"/>
        <v>197587.1099999994</v>
      </c>
      <c r="BE152" s="231">
        <f t="shared" si="392"/>
        <v>-777328.1799999997</v>
      </c>
      <c r="BF152" s="231">
        <f t="shared" si="392"/>
        <v>-3849436.6999999993</v>
      </c>
      <c r="BG152" s="231">
        <f t="shared" si="393"/>
        <v>-718658.14999999851</v>
      </c>
      <c r="BH152" s="231">
        <f t="shared" si="393"/>
        <v>1695072.1799999997</v>
      </c>
      <c r="BI152" s="231">
        <f t="shared" si="393"/>
        <v>60737.339999999851</v>
      </c>
      <c r="BJ152" s="231">
        <f t="shared" si="393"/>
        <v>926216.87999999896</v>
      </c>
      <c r="BK152" s="231">
        <f t="shared" si="393"/>
        <v>2109386</v>
      </c>
      <c r="BL152" s="257">
        <f t="shared" si="393"/>
        <v>3587959</v>
      </c>
      <c r="BM152" s="257">
        <f t="shared" si="393"/>
        <v>2616449</v>
      </c>
      <c r="BN152" s="257">
        <f t="shared" si="393"/>
        <v>-277375</v>
      </c>
      <c r="BO152" s="257">
        <f t="shared" si="393"/>
        <v>5824362</v>
      </c>
      <c r="BP152" s="213">
        <f t="shared" si="393"/>
        <v>3272954</v>
      </c>
      <c r="BQ152" s="213">
        <f t="shared" si="394"/>
        <v>3009928</v>
      </c>
      <c r="BR152" s="213">
        <f t="shared" si="394"/>
        <v>5934022</v>
      </c>
      <c r="BS152" s="213">
        <f t="shared" si="394"/>
        <v>4477118</v>
      </c>
      <c r="BT152" s="213">
        <f t="shared" si="394"/>
        <v>4173835</v>
      </c>
      <c r="BU152" s="213">
        <f t="shared" si="394"/>
        <v>4006264</v>
      </c>
      <c r="BV152" s="213">
        <f t="shared" si="394"/>
        <v>2119826</v>
      </c>
      <c r="BW152" s="213">
        <f t="shared" si="394"/>
        <v>1611780</v>
      </c>
      <c r="BX152" s="213">
        <f t="shared" si="394"/>
        <v>1002347</v>
      </c>
      <c r="BY152" s="213">
        <f t="shared" si="394"/>
        <v>1076134</v>
      </c>
      <c r="BZ152" s="213">
        <f t="shared" si="394"/>
        <v>5859346</v>
      </c>
      <c r="CA152" s="352"/>
      <c r="CB152" s="64">
        <f>IF(ISERROR(GETPIVOTDATA("VALUE",'CSS WK pvt'!$I$2,"DT_FILE",CB$8,"CD_CO",CB$6,"TRIM_CAT",TRIM(B152),"TRIM_LINE",A149))=TRUE,0,GETPIVOTDATA("VALUE",'CSS WK pvt'!$I$2,"DT_FILE",CB$8,"CD_CO",CB$6,"TRIM_CAT",TRIM(B152),"TRIM_LINE",A149))</f>
        <v>32534602</v>
      </c>
    </row>
    <row r="153" spans="1:80" s="59" customFormat="1" x14ac:dyDescent="0.3">
      <c r="A153" s="147"/>
      <c r="B153" s="60" t="s">
        <v>40</v>
      </c>
      <c r="C153" s="220">
        <v>24977745.989999998</v>
      </c>
      <c r="D153" s="221">
        <v>21794886.420000002</v>
      </c>
      <c r="E153" s="221">
        <v>20577345.73</v>
      </c>
      <c r="F153" s="222">
        <v>21830117.850000001</v>
      </c>
      <c r="G153" s="221">
        <v>23561301.239999998</v>
      </c>
      <c r="H153" s="222">
        <v>24229865</v>
      </c>
      <c r="I153" s="221">
        <v>23292095.120000001</v>
      </c>
      <c r="J153" s="222">
        <v>20990372.32</v>
      </c>
      <c r="K153" s="221">
        <v>20738013.16</v>
      </c>
      <c r="L153" s="223">
        <v>26007498.359999999</v>
      </c>
      <c r="M153" s="222">
        <v>27134039.84</v>
      </c>
      <c r="N153" s="222">
        <v>25402447.449999999</v>
      </c>
      <c r="O153" s="221">
        <v>24130116.210000001</v>
      </c>
      <c r="P153" s="222">
        <v>23259572.789999999</v>
      </c>
      <c r="Q153" s="221">
        <v>20263524</v>
      </c>
      <c r="R153" s="222">
        <v>21680285</v>
      </c>
      <c r="S153" s="221">
        <v>25584056</v>
      </c>
      <c r="T153" s="222">
        <v>28116983</v>
      </c>
      <c r="U153" s="224">
        <v>25387779</v>
      </c>
      <c r="V153" s="224">
        <v>21519593</v>
      </c>
      <c r="W153" s="224">
        <v>20734566</v>
      </c>
      <c r="X153" s="223">
        <v>22093620</v>
      </c>
      <c r="Y153" s="224">
        <v>26981938</v>
      </c>
      <c r="Z153" s="224">
        <v>28720800</v>
      </c>
      <c r="AA153" s="224">
        <v>23690576</v>
      </c>
      <c r="AB153" s="224">
        <v>24337828</v>
      </c>
      <c r="AC153" s="224">
        <v>22034690</v>
      </c>
      <c r="AD153" s="224">
        <v>25591000</v>
      </c>
      <c r="AE153" s="224">
        <v>27491668</v>
      </c>
      <c r="AF153" s="224">
        <v>26237580</v>
      </c>
      <c r="AG153" s="224">
        <v>28660626</v>
      </c>
      <c r="AH153" s="224">
        <v>25372239</v>
      </c>
      <c r="AI153" s="224">
        <v>24620469</v>
      </c>
      <c r="AJ153" s="239">
        <v>27058098</v>
      </c>
      <c r="AK153" s="304">
        <v>29726879</v>
      </c>
      <c r="AL153" s="304">
        <v>31459239</v>
      </c>
      <c r="AM153" s="304">
        <v>26961184</v>
      </c>
      <c r="AN153" s="304">
        <v>25457989</v>
      </c>
      <c r="AO153" s="304">
        <v>22248522</v>
      </c>
      <c r="AP153" s="304">
        <v>25132931</v>
      </c>
      <c r="AQ153" s="64">
        <v>27184240</v>
      </c>
      <c r="AR153" s="304">
        <v>32278518</v>
      </c>
      <c r="AS153" s="304"/>
      <c r="AT153" s="304"/>
      <c r="AU153" s="304"/>
      <c r="AV153" s="239"/>
      <c r="AW153" s="230">
        <f t="shared" si="392"/>
        <v>-847629.77999999747</v>
      </c>
      <c r="AX153" s="231">
        <f t="shared" si="392"/>
        <v>1464686.3699999973</v>
      </c>
      <c r="AY153" s="231">
        <f t="shared" si="392"/>
        <v>-313821.73000000045</v>
      </c>
      <c r="AZ153" s="231">
        <f t="shared" si="392"/>
        <v>-149832.85000000149</v>
      </c>
      <c r="BA153" s="231">
        <f t="shared" si="392"/>
        <v>2022754.7600000016</v>
      </c>
      <c r="BB153" s="231">
        <f t="shared" si="392"/>
        <v>3887118</v>
      </c>
      <c r="BC153" s="231">
        <f t="shared" si="392"/>
        <v>2095683.879999999</v>
      </c>
      <c r="BD153" s="231">
        <f t="shared" si="392"/>
        <v>529220.6799999997</v>
      </c>
      <c r="BE153" s="231">
        <f t="shared" si="392"/>
        <v>-3447.160000000149</v>
      </c>
      <c r="BF153" s="231">
        <f t="shared" si="392"/>
        <v>-3913878.3599999994</v>
      </c>
      <c r="BG153" s="231">
        <f t="shared" si="393"/>
        <v>-152101.83999999985</v>
      </c>
      <c r="BH153" s="231">
        <f t="shared" si="393"/>
        <v>3318352.5500000007</v>
      </c>
      <c r="BI153" s="231">
        <f t="shared" si="393"/>
        <v>-439540.21000000089</v>
      </c>
      <c r="BJ153" s="231">
        <f t="shared" si="393"/>
        <v>1078255.2100000009</v>
      </c>
      <c r="BK153" s="231">
        <f t="shared" si="393"/>
        <v>1771166</v>
      </c>
      <c r="BL153" s="257">
        <f t="shared" si="393"/>
        <v>3910715</v>
      </c>
      <c r="BM153" s="257">
        <f t="shared" si="393"/>
        <v>1907612</v>
      </c>
      <c r="BN153" s="257">
        <f t="shared" si="393"/>
        <v>-1879403</v>
      </c>
      <c r="BO153" s="257">
        <f t="shared" si="393"/>
        <v>3272847</v>
      </c>
      <c r="BP153" s="213">
        <f t="shared" si="393"/>
        <v>3852646</v>
      </c>
      <c r="BQ153" s="213">
        <f t="shared" si="394"/>
        <v>3885903</v>
      </c>
      <c r="BR153" s="213">
        <f t="shared" si="394"/>
        <v>4964478</v>
      </c>
      <c r="BS153" s="213">
        <f t="shared" si="394"/>
        <v>2744941</v>
      </c>
      <c r="BT153" s="213">
        <f t="shared" si="394"/>
        <v>2738439</v>
      </c>
      <c r="BU153" s="213">
        <f t="shared" si="394"/>
        <v>3270608</v>
      </c>
      <c r="BV153" s="213">
        <f t="shared" si="394"/>
        <v>1120161</v>
      </c>
      <c r="BW153" s="213">
        <f t="shared" si="394"/>
        <v>213832</v>
      </c>
      <c r="BX153" s="213">
        <f t="shared" si="394"/>
        <v>-458069</v>
      </c>
      <c r="BY153" s="213">
        <f t="shared" si="394"/>
        <v>-307428</v>
      </c>
      <c r="BZ153" s="213">
        <f t="shared" si="394"/>
        <v>6040938</v>
      </c>
      <c r="CA153" s="352"/>
      <c r="CB153" s="64">
        <f>IF(ISERROR(GETPIVOTDATA("VALUE",'CSS WK pvt'!$I$2,"DT_FILE",CB$8,"CD_CO",CB$6,"TRIM_CAT",TRIM(B153),"TRIM_LINE",A149))=TRUE,0,GETPIVOTDATA("VALUE",'CSS WK pvt'!$I$2,"DT_FILE",CB$8,"CD_CO",CB$6,"TRIM_CAT",TRIM(B153),"TRIM_LINE",A149))</f>
        <v>32278518</v>
      </c>
    </row>
    <row r="154" spans="1:80" s="59" customFormat="1" x14ac:dyDescent="0.3">
      <c r="A154" s="147"/>
      <c r="B154" s="60" t="s">
        <v>41</v>
      </c>
      <c r="C154" s="220">
        <v>37260550.359999999</v>
      </c>
      <c r="D154" s="221">
        <v>34898282.340000004</v>
      </c>
      <c r="E154" s="221">
        <v>28454388.91</v>
      </c>
      <c r="F154" s="222">
        <v>36593379.159999996</v>
      </c>
      <c r="G154" s="221">
        <v>35306916.960000001</v>
      </c>
      <c r="H154" s="222">
        <v>38186170.630000003</v>
      </c>
      <c r="I154" s="221">
        <v>36694202.710000001</v>
      </c>
      <c r="J154" s="222">
        <v>32567202.989999998</v>
      </c>
      <c r="K154" s="221">
        <v>33189585.440000001</v>
      </c>
      <c r="L154" s="223">
        <v>38708523.82</v>
      </c>
      <c r="M154" s="222">
        <v>37599283.640000001</v>
      </c>
      <c r="N154" s="222">
        <v>39970210.350000001</v>
      </c>
      <c r="O154" s="221">
        <v>34327208.869999997</v>
      </c>
      <c r="P154" s="222">
        <v>35419438.729999997</v>
      </c>
      <c r="Q154" s="221">
        <v>33488913</v>
      </c>
      <c r="R154" s="222">
        <v>35018604</v>
      </c>
      <c r="S154" s="221">
        <v>41521678</v>
      </c>
      <c r="T154" s="222">
        <v>42664334</v>
      </c>
      <c r="U154" s="224">
        <v>38064388</v>
      </c>
      <c r="V154" s="224">
        <v>36683498</v>
      </c>
      <c r="W154" s="224">
        <v>33831144</v>
      </c>
      <c r="X154" s="223">
        <v>33196349</v>
      </c>
      <c r="Y154" s="224">
        <v>42279260</v>
      </c>
      <c r="Z154" s="224">
        <v>43398067</v>
      </c>
      <c r="AA154" s="224">
        <v>35595728</v>
      </c>
      <c r="AB154" s="224">
        <v>38689305</v>
      </c>
      <c r="AC154" s="224">
        <v>36087605</v>
      </c>
      <c r="AD154" s="224">
        <v>37918642</v>
      </c>
      <c r="AE154" s="224">
        <v>44534498</v>
      </c>
      <c r="AF154" s="224">
        <v>40686592</v>
      </c>
      <c r="AG154" s="224">
        <v>44177157</v>
      </c>
      <c r="AH154" s="224">
        <v>43588690</v>
      </c>
      <c r="AI154" s="224">
        <v>38080968</v>
      </c>
      <c r="AJ154" s="239">
        <v>42072965</v>
      </c>
      <c r="AK154" s="304">
        <v>47405094</v>
      </c>
      <c r="AL154" s="304">
        <v>45471976</v>
      </c>
      <c r="AM154" s="304">
        <v>40668843</v>
      </c>
      <c r="AN154" s="304">
        <v>40259168</v>
      </c>
      <c r="AO154" s="304">
        <v>36138785</v>
      </c>
      <c r="AP154" s="304">
        <v>38857490</v>
      </c>
      <c r="AQ154" s="64">
        <v>43737291</v>
      </c>
      <c r="AR154" s="304">
        <v>45693870</v>
      </c>
      <c r="AS154" s="304"/>
      <c r="AT154" s="304"/>
      <c r="AU154" s="304"/>
      <c r="AV154" s="239"/>
      <c r="AW154" s="230">
        <f t="shared" si="392"/>
        <v>-2933341.4900000021</v>
      </c>
      <c r="AX154" s="231">
        <f t="shared" si="392"/>
        <v>521156.38999999315</v>
      </c>
      <c r="AY154" s="231">
        <f t="shared" si="392"/>
        <v>5034524.09</v>
      </c>
      <c r="AZ154" s="231">
        <f t="shared" si="392"/>
        <v>-1574775.1599999964</v>
      </c>
      <c r="BA154" s="231">
        <f t="shared" si="392"/>
        <v>6214761.0399999991</v>
      </c>
      <c r="BB154" s="231">
        <f t="shared" si="392"/>
        <v>4478163.3699999973</v>
      </c>
      <c r="BC154" s="231">
        <f t="shared" si="392"/>
        <v>1370185.2899999991</v>
      </c>
      <c r="BD154" s="231">
        <f t="shared" si="392"/>
        <v>4116295.0100000016</v>
      </c>
      <c r="BE154" s="231">
        <f t="shared" si="392"/>
        <v>641558.55999999866</v>
      </c>
      <c r="BF154" s="231">
        <f t="shared" si="392"/>
        <v>-5512174.8200000003</v>
      </c>
      <c r="BG154" s="231">
        <f t="shared" si="393"/>
        <v>4679976.3599999994</v>
      </c>
      <c r="BH154" s="231">
        <f t="shared" si="393"/>
        <v>3427856.6499999985</v>
      </c>
      <c r="BI154" s="231">
        <f t="shared" si="393"/>
        <v>1268519.1300000027</v>
      </c>
      <c r="BJ154" s="231">
        <f t="shared" si="393"/>
        <v>3269866.2700000033</v>
      </c>
      <c r="BK154" s="231">
        <f t="shared" si="393"/>
        <v>2598692</v>
      </c>
      <c r="BL154" s="257">
        <f t="shared" si="393"/>
        <v>2900038</v>
      </c>
      <c r="BM154" s="257">
        <f t="shared" si="393"/>
        <v>3012820</v>
      </c>
      <c r="BN154" s="257">
        <f t="shared" si="393"/>
        <v>-1977742</v>
      </c>
      <c r="BO154" s="257">
        <f t="shared" si="393"/>
        <v>6112769</v>
      </c>
      <c r="BP154" s="213">
        <f t="shared" si="393"/>
        <v>6905192</v>
      </c>
      <c r="BQ154" s="213">
        <f t="shared" si="394"/>
        <v>4249824</v>
      </c>
      <c r="BR154" s="213">
        <f t="shared" si="394"/>
        <v>8876616</v>
      </c>
      <c r="BS154" s="213">
        <f t="shared" si="394"/>
        <v>5125834</v>
      </c>
      <c r="BT154" s="213">
        <f t="shared" si="394"/>
        <v>2073909</v>
      </c>
      <c r="BU154" s="213">
        <f t="shared" si="394"/>
        <v>5073115</v>
      </c>
      <c r="BV154" s="213">
        <f t="shared" si="394"/>
        <v>1569863</v>
      </c>
      <c r="BW154" s="213">
        <f t="shared" si="394"/>
        <v>51180</v>
      </c>
      <c r="BX154" s="213">
        <f t="shared" si="394"/>
        <v>938848</v>
      </c>
      <c r="BY154" s="213">
        <f t="shared" si="394"/>
        <v>-797207</v>
      </c>
      <c r="BZ154" s="213">
        <f t="shared" si="394"/>
        <v>5007278</v>
      </c>
      <c r="CA154" s="352"/>
      <c r="CB154" s="64">
        <f>IF(ISERROR(GETPIVOTDATA("VALUE",'CSS WK pvt'!$I$2,"DT_FILE",CB$8,"CD_CO",CB$6,"TRIM_CAT",TRIM(B154),"TRIM_LINE",A149))=TRUE,0,GETPIVOTDATA("VALUE",'CSS WK pvt'!$I$2,"DT_FILE",CB$8,"CD_CO",CB$6,"TRIM_CAT",TRIM(B154),"TRIM_LINE",A149))</f>
        <v>45693870</v>
      </c>
    </row>
    <row r="155" spans="1:80" s="73" customFormat="1" x14ac:dyDescent="0.3">
      <c r="A155" s="148"/>
      <c r="B155" s="60" t="s">
        <v>42</v>
      </c>
      <c r="C155" s="225">
        <f t="shared" ref="C155:Q155" si="395">SUM(C150:C154)</f>
        <v>192807345.30000001</v>
      </c>
      <c r="D155" s="226">
        <f t="shared" si="395"/>
        <v>164645396.68000001</v>
      </c>
      <c r="E155" s="226">
        <f t="shared" si="395"/>
        <v>148639368.86000001</v>
      </c>
      <c r="F155" s="227">
        <f t="shared" si="395"/>
        <v>163637832.09</v>
      </c>
      <c r="G155" s="226">
        <f t="shared" si="395"/>
        <v>193206163.37000003</v>
      </c>
      <c r="H155" s="227">
        <f t="shared" si="395"/>
        <v>209921264.19</v>
      </c>
      <c r="I155" s="226">
        <f t="shared" si="395"/>
        <v>185466437.66</v>
      </c>
      <c r="J155" s="227">
        <f t="shared" si="395"/>
        <v>154105813.19</v>
      </c>
      <c r="K155" s="226">
        <f t="shared" si="395"/>
        <v>166198773.50999999</v>
      </c>
      <c r="L155" s="228">
        <f t="shared" si="395"/>
        <v>211692532.49000001</v>
      </c>
      <c r="M155" s="227">
        <f t="shared" si="395"/>
        <v>224399775.39999998</v>
      </c>
      <c r="N155" s="227">
        <f t="shared" si="395"/>
        <v>208008990.61999997</v>
      </c>
      <c r="O155" s="227">
        <f t="shared" si="395"/>
        <v>191683967.98000002</v>
      </c>
      <c r="P155" s="227">
        <f t="shared" si="395"/>
        <v>189727084.72999999</v>
      </c>
      <c r="Q155" s="227">
        <f t="shared" si="395"/>
        <v>169285214</v>
      </c>
      <c r="R155" s="227">
        <v>178111651</v>
      </c>
      <c r="S155" s="226">
        <v>231781836</v>
      </c>
      <c r="T155" s="227">
        <v>253983553</v>
      </c>
      <c r="U155" s="229">
        <v>206914236</v>
      </c>
      <c r="V155" s="229">
        <v>169411683</v>
      </c>
      <c r="W155" s="229">
        <f>SUM(W150+W151+W152+W153+W154)</f>
        <v>171258737</v>
      </c>
      <c r="X155" s="228">
        <f>SUM(X150+X151+X152+X153+X154)</f>
        <v>194061734</v>
      </c>
      <c r="Y155" s="229">
        <v>233863485</v>
      </c>
      <c r="Z155" s="229">
        <v>235722965</v>
      </c>
      <c r="AA155" s="229">
        <v>199126183</v>
      </c>
      <c r="AB155" s="229">
        <v>192258908</v>
      </c>
      <c r="AC155" s="229">
        <v>172785493</v>
      </c>
      <c r="AD155" s="229">
        <v>194401756</v>
      </c>
      <c r="AE155" s="229">
        <v>231676663</v>
      </c>
      <c r="AF155" s="229">
        <v>222113122</v>
      </c>
      <c r="AG155" s="229">
        <v>244866497</v>
      </c>
      <c r="AH155" s="229">
        <v>185894700</v>
      </c>
      <c r="AI155" s="229">
        <v>183878178</v>
      </c>
      <c r="AJ155" s="238">
        <v>228452866</v>
      </c>
      <c r="AK155" s="305">
        <v>253272792</v>
      </c>
      <c r="AL155" s="305">
        <v>254739912</v>
      </c>
      <c r="AM155" s="305">
        <v>218535280</v>
      </c>
      <c r="AN155" s="305">
        <v>200582281</v>
      </c>
      <c r="AO155" s="305">
        <v>178458136</v>
      </c>
      <c r="AP155" s="305">
        <v>194084687</v>
      </c>
      <c r="AQ155" s="85">
        <v>239844655</v>
      </c>
      <c r="AR155" s="305">
        <v>271358383</v>
      </c>
      <c r="AS155" s="305"/>
      <c r="AT155" s="305"/>
      <c r="AU155" s="305"/>
      <c r="AV155" s="238"/>
      <c r="AW155" s="232">
        <f t="shared" ref="AW155:BA155" si="396">SUM(AW150:AW154)</f>
        <v>-1123377.3199999891</v>
      </c>
      <c r="AX155" s="233">
        <f t="shared" si="396"/>
        <v>25081688.04999999</v>
      </c>
      <c r="AY155" s="233">
        <f t="shared" si="396"/>
        <v>20645845.139999993</v>
      </c>
      <c r="AZ155" s="233">
        <f t="shared" si="396"/>
        <v>14473818.91</v>
      </c>
      <c r="BA155" s="233">
        <f t="shared" si="396"/>
        <v>38575672.629999995</v>
      </c>
      <c r="BB155" s="233">
        <f t="shared" ref="BB155:BJ155" si="397">SUM(BB150:BB154)</f>
        <v>44062288.810000002</v>
      </c>
      <c r="BC155" s="233">
        <f t="shared" si="397"/>
        <v>21447798.340000004</v>
      </c>
      <c r="BD155" s="233">
        <f t="shared" si="397"/>
        <v>15305869.810000001</v>
      </c>
      <c r="BE155" s="233">
        <f t="shared" si="397"/>
        <v>5059963.4899999928</v>
      </c>
      <c r="BF155" s="233">
        <f t="shared" si="397"/>
        <v>-17630798.489999995</v>
      </c>
      <c r="BG155" s="233">
        <f t="shared" si="397"/>
        <v>9463709.6000000052</v>
      </c>
      <c r="BH155" s="233">
        <f t="shared" si="397"/>
        <v>27713974.380000006</v>
      </c>
      <c r="BI155" s="233">
        <f t="shared" si="397"/>
        <v>7442215.0199999958</v>
      </c>
      <c r="BJ155" s="233">
        <f t="shared" si="397"/>
        <v>2531823.2700000107</v>
      </c>
      <c r="BK155" s="233">
        <f t="shared" ref="BK155:BL155" si="398">SUM(BK150:BK154)</f>
        <v>3500279</v>
      </c>
      <c r="BL155" s="258">
        <f t="shared" si="398"/>
        <v>16290105</v>
      </c>
      <c r="BM155" s="258">
        <f t="shared" ref="BM155:BN155" si="399">SUM(BM150:BM154)</f>
        <v>-105173</v>
      </c>
      <c r="BN155" s="258">
        <f t="shared" si="399"/>
        <v>-31870431</v>
      </c>
      <c r="BO155" s="258">
        <f t="shared" ref="BO155:BP155" si="400">SUM(BO150:BO154)</f>
        <v>37952261</v>
      </c>
      <c r="BP155" s="214">
        <f t="shared" si="400"/>
        <v>16483017</v>
      </c>
      <c r="BQ155" s="214">
        <f t="shared" ref="BQ155:BS155" si="401">SUM(BQ150:BQ154)</f>
        <v>12619441</v>
      </c>
      <c r="BR155" s="214">
        <f t="shared" si="401"/>
        <v>34391132</v>
      </c>
      <c r="BS155" s="214">
        <f t="shared" si="401"/>
        <v>19409307</v>
      </c>
      <c r="BT155" s="214">
        <f t="shared" ref="BT155:BU155" si="402">SUM(BT150:BT154)</f>
        <v>19016947</v>
      </c>
      <c r="BU155" s="214">
        <f t="shared" si="402"/>
        <v>19409097</v>
      </c>
      <c r="BV155" s="214">
        <f t="shared" ref="BV155" si="403">SUM(BV150:BV154)</f>
        <v>8323373</v>
      </c>
      <c r="BW155" s="214">
        <f t="shared" ref="BW155" si="404">SUM(BW150:BW154)</f>
        <v>5672643</v>
      </c>
      <c r="BX155" s="214">
        <f t="shared" ref="BX155" si="405">SUM(BX150:BX154)</f>
        <v>-317069</v>
      </c>
      <c r="BY155" s="214">
        <f t="shared" ref="BY155:BZ155" si="406">SUM(BY150:BY154)</f>
        <v>8167992</v>
      </c>
      <c r="BZ155" s="214">
        <f t="shared" si="406"/>
        <v>49245261</v>
      </c>
      <c r="CA155" s="353"/>
      <c r="CB155" s="85">
        <f>SUM(CB150:CB154)</f>
        <v>271358383</v>
      </c>
    </row>
    <row r="156" spans="1:80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352"/>
      <c r="CB156" s="90"/>
    </row>
    <row r="157" spans="1:80" s="59" customFormat="1" x14ac:dyDescent="0.3">
      <c r="A157" s="147"/>
      <c r="B157" s="60" t="s">
        <v>37</v>
      </c>
      <c r="C157" s="112"/>
      <c r="D157" s="184">
        <f t="shared" ref="D157:AA157" si="407">(C66+C150+D94-D66-D150)/(C66+C150+D94-D150)</f>
        <v>0.50833385930004771</v>
      </c>
      <c r="E157" s="185">
        <f t="shared" si="407"/>
        <v>0.48844564303899474</v>
      </c>
      <c r="F157" s="185">
        <f t="shared" si="407"/>
        <v>0.47172473383620184</v>
      </c>
      <c r="G157" s="185">
        <f t="shared" si="407"/>
        <v>0.51905484024697013</v>
      </c>
      <c r="H157" s="186">
        <f t="shared" si="407"/>
        <v>0.54236372819462586</v>
      </c>
      <c r="I157" s="185">
        <f t="shared" si="407"/>
        <v>0.52378974332454564</v>
      </c>
      <c r="J157" s="186">
        <f t="shared" si="407"/>
        <v>0.50431756682942308</v>
      </c>
      <c r="K157" s="185">
        <f t="shared" si="407"/>
        <v>0.42353220876551917</v>
      </c>
      <c r="L157" s="187">
        <f t="shared" si="407"/>
        <v>0.47197772241997021</v>
      </c>
      <c r="M157" s="186">
        <f t="shared" si="407"/>
        <v>0.52798482272454106</v>
      </c>
      <c r="N157" s="186">
        <f t="shared" si="407"/>
        <v>0.48255149920616758</v>
      </c>
      <c r="O157" s="186">
        <f t="shared" si="407"/>
        <v>0.46277878057248784</v>
      </c>
      <c r="P157" s="186">
        <f t="shared" si="407"/>
        <v>0.44683091305740175</v>
      </c>
      <c r="Q157" s="186">
        <f t="shared" si="407"/>
        <v>0.41958139580149129</v>
      </c>
      <c r="R157" s="186">
        <f t="shared" si="407"/>
        <v>0.41099957193116304</v>
      </c>
      <c r="S157" s="186">
        <f t="shared" si="407"/>
        <v>0.45010647658336489</v>
      </c>
      <c r="T157" s="186">
        <f t="shared" si="407"/>
        <v>0.47179039678237877</v>
      </c>
      <c r="U157" s="186">
        <f t="shared" si="407"/>
        <v>0.44183112916040673</v>
      </c>
      <c r="V157" s="186">
        <f t="shared" si="407"/>
        <v>0.37241314028959871</v>
      </c>
      <c r="W157" s="186">
        <f t="shared" si="407"/>
        <v>0.40823309520465401</v>
      </c>
      <c r="X157" s="187">
        <f t="shared" si="407"/>
        <v>0.37335596732146065</v>
      </c>
      <c r="Y157" s="186">
        <f t="shared" si="407"/>
        <v>0.38800719427594715</v>
      </c>
      <c r="Z157" s="186">
        <f t="shared" si="407"/>
        <v>0.38711047596755832</v>
      </c>
      <c r="AA157" s="186">
        <f t="shared" si="407"/>
        <v>0.43288665155272704</v>
      </c>
      <c r="AB157" s="186">
        <f t="shared" ref="AB157:AR162" si="408">(AA66+AA150+AB94-AB66-AB150)/(AA66+AA150+AB94-AB150)</f>
        <v>0.34501627213560582</v>
      </c>
      <c r="AC157" s="186">
        <f t="shared" si="408"/>
        <v>0.36042310089458979</v>
      </c>
      <c r="AD157" s="186">
        <f t="shared" si="408"/>
        <v>0.37303430646889024</v>
      </c>
      <c r="AE157" s="186">
        <f t="shared" si="408"/>
        <v>0.42294102796806937</v>
      </c>
      <c r="AF157" s="186">
        <f t="shared" si="408"/>
        <v>0.4587465675574352</v>
      </c>
      <c r="AG157" s="186">
        <f t="shared" si="408"/>
        <v>0.44867578072727055</v>
      </c>
      <c r="AH157" s="186">
        <f t="shared" si="408"/>
        <v>0.43422824466082177</v>
      </c>
      <c r="AI157" s="186">
        <f t="shared" ref="AI157:AR157" si="409">(AH66+AH150+AI94-AI66-AI150)/(AH66+AH150+AI94-AI150)</f>
        <v>0.35721990978955126</v>
      </c>
      <c r="AJ157" s="186">
        <f t="shared" si="409"/>
        <v>0.42645159487165507</v>
      </c>
      <c r="AK157" s="186">
        <f t="shared" si="409"/>
        <v>0.42615789145143851</v>
      </c>
      <c r="AL157" s="186">
        <f t="shared" si="409"/>
        <v>0.43768798515766782</v>
      </c>
      <c r="AM157" s="186">
        <f t="shared" si="409"/>
        <v>0.46552543130867435</v>
      </c>
      <c r="AN157" s="186">
        <f t="shared" si="409"/>
        <v>0.43269733505078101</v>
      </c>
      <c r="AO157" s="186">
        <f t="shared" si="409"/>
        <v>0.4047015770130622</v>
      </c>
      <c r="AP157" s="186">
        <f t="shared" si="409"/>
        <v>0.43726070319029858</v>
      </c>
      <c r="AQ157" s="186">
        <f t="shared" si="409"/>
        <v>0.43080986837093049</v>
      </c>
      <c r="AR157" s="186">
        <f t="shared" si="409"/>
        <v>0.5271279520606551</v>
      </c>
      <c r="AS157" s="186"/>
      <c r="AT157" s="186"/>
      <c r="AU157" s="186"/>
      <c r="AV157" s="187"/>
      <c r="AW157" s="112"/>
      <c r="AX157" s="186">
        <f t="shared" ref="AX157:BG162" si="410">P157-D157</f>
        <v>-6.1502946242645962E-2</v>
      </c>
      <c r="AY157" s="186">
        <f t="shared" si="410"/>
        <v>-6.8864247237503451E-2</v>
      </c>
      <c r="AZ157" s="186">
        <f t="shared" si="410"/>
        <v>-6.0725161905038794E-2</v>
      </c>
      <c r="BA157" s="186">
        <f t="shared" si="410"/>
        <v>-6.8948363663605239E-2</v>
      </c>
      <c r="BB157" s="186">
        <f t="shared" si="410"/>
        <v>-7.0573331412247087E-2</v>
      </c>
      <c r="BC157" s="186">
        <f t="shared" si="410"/>
        <v>-8.195861416413891E-2</v>
      </c>
      <c r="BD157" s="186">
        <f t="shared" si="410"/>
        <v>-0.13190442653982437</v>
      </c>
      <c r="BE157" s="186">
        <f t="shared" si="410"/>
        <v>-1.5299113560865163E-2</v>
      </c>
      <c r="BF157" s="186">
        <f t="shared" si="410"/>
        <v>-9.8621755098509567E-2</v>
      </c>
      <c r="BG157" s="186">
        <f t="shared" si="410"/>
        <v>-0.1399776284485939</v>
      </c>
      <c r="BH157" s="186">
        <f t="shared" ref="BH157:BQ162" si="411">Z157-N157</f>
        <v>-9.5441023238609257E-2</v>
      </c>
      <c r="BI157" s="186">
        <f t="shared" si="411"/>
        <v>-2.9892129019760794E-2</v>
      </c>
      <c r="BJ157" s="186">
        <f t="shared" si="411"/>
        <v>-0.10181464092179593</v>
      </c>
      <c r="BK157" s="186">
        <f t="shared" si="411"/>
        <v>-5.9158294906901498E-2</v>
      </c>
      <c r="BL157" s="259">
        <f t="shared" si="411"/>
        <v>-3.7965265462272801E-2</v>
      </c>
      <c r="BM157" s="259">
        <f t="shared" si="411"/>
        <v>-2.7165448615295518E-2</v>
      </c>
      <c r="BN157" s="259">
        <f t="shared" si="411"/>
        <v>-1.3043829224943571E-2</v>
      </c>
      <c r="BO157" s="259">
        <f t="shared" si="411"/>
        <v>6.844651566863813E-3</v>
      </c>
      <c r="BP157" s="287">
        <f t="shared" si="411"/>
        <v>6.1815104371223062E-2</v>
      </c>
      <c r="BQ157" s="289">
        <f t="shared" si="411"/>
        <v>-5.1013185415102746E-2</v>
      </c>
      <c r="BR157" s="289">
        <f t="shared" ref="BR157:BZ162" si="412">AJ157-X157</f>
        <v>5.3095627550194424E-2</v>
      </c>
      <c r="BS157" s="289">
        <f t="shared" si="412"/>
        <v>3.8150697175491355E-2</v>
      </c>
      <c r="BT157" s="289">
        <f t="shared" si="412"/>
        <v>5.0577509190109504E-2</v>
      </c>
      <c r="BU157" s="289">
        <f t="shared" si="412"/>
        <v>3.2638779755947311E-2</v>
      </c>
      <c r="BV157" s="289">
        <f t="shared" si="412"/>
        <v>8.768106291517519E-2</v>
      </c>
      <c r="BW157" s="289">
        <f t="shared" si="412"/>
        <v>4.427847611847241E-2</v>
      </c>
      <c r="BX157" s="289">
        <f t="shared" si="412"/>
        <v>6.4226396721408341E-2</v>
      </c>
      <c r="BY157" s="289">
        <f t="shared" si="412"/>
        <v>7.8688404028611214E-3</v>
      </c>
      <c r="BZ157" s="289">
        <f t="shared" si="412"/>
        <v>6.83813845032199E-2</v>
      </c>
      <c r="CA157" s="352"/>
      <c r="CB157" s="64">
        <f>IF(ISERROR(GETPIVOTDATA("VALUE",'CRS WK pvt'!$I$2,"DT_FILE",CB$8,"CD_CO",CB$6,"TRIM_CAT",TRIM(B157),"TRIM_LINE",A156))=TRUE,0,GETPIVOTDATA("VALUE",'CRS WK pvt'!$I$2,"DT_FILE",CB$8,"CD_CO",CB$6,"TRIM_CAT",TRIM(B157),"TRIM_LINE",A156))</f>
        <v>0</v>
      </c>
    </row>
    <row r="158" spans="1:80" s="59" customFormat="1" x14ac:dyDescent="0.3">
      <c r="A158" s="147"/>
      <c r="B158" s="60" t="s">
        <v>38</v>
      </c>
      <c r="C158" s="112"/>
      <c r="D158" s="185">
        <f t="shared" ref="D158:AA158" si="413">(C67+C151+D95-D67-D151)/(C67+C151+D95-D151)</f>
        <v>0.16964694494341612</v>
      </c>
      <c r="E158" s="185">
        <f t="shared" si="413"/>
        <v>0.15796110330007282</v>
      </c>
      <c r="F158" s="185">
        <f t="shared" si="413"/>
        <v>0.14863344575139331</v>
      </c>
      <c r="G158" s="185">
        <f t="shared" si="413"/>
        <v>0.15234430332129478</v>
      </c>
      <c r="H158" s="186">
        <f t="shared" si="413"/>
        <v>0.15809233715907064</v>
      </c>
      <c r="I158" s="185">
        <f t="shared" si="413"/>
        <v>0.15612602165117517</v>
      </c>
      <c r="J158" s="186">
        <f t="shared" si="413"/>
        <v>0.16024806450659043</v>
      </c>
      <c r="K158" s="185">
        <f t="shared" si="413"/>
        <v>0.11720664528128168</v>
      </c>
      <c r="L158" s="187">
        <f t="shared" si="413"/>
        <v>0.13259983328284422</v>
      </c>
      <c r="M158" s="186">
        <f t="shared" si="413"/>
        <v>0.15336864960550226</v>
      </c>
      <c r="N158" s="186">
        <f t="shared" si="413"/>
        <v>0.13550663080192921</v>
      </c>
      <c r="O158" s="186">
        <f t="shared" si="413"/>
        <v>0.13798706347785211</v>
      </c>
      <c r="P158" s="186">
        <f t="shared" si="413"/>
        <v>6.6743845583029413E-2</v>
      </c>
      <c r="Q158" s="186">
        <f t="shared" si="413"/>
        <v>0.14649002688010945</v>
      </c>
      <c r="R158" s="186">
        <f t="shared" si="413"/>
        <v>0.13414503084739013</v>
      </c>
      <c r="S158" s="186">
        <f t="shared" si="413"/>
        <v>6.9719029863303403E-2</v>
      </c>
      <c r="T158" s="186">
        <f t="shared" si="413"/>
        <v>0.14542189940273351</v>
      </c>
      <c r="U158" s="186">
        <f t="shared" si="413"/>
        <v>0.14760441353409698</v>
      </c>
      <c r="V158" s="186">
        <f t="shared" si="413"/>
        <v>0.16097462372325697</v>
      </c>
      <c r="W158" s="186">
        <f t="shared" si="413"/>
        <v>5.4606202917977804E-2</v>
      </c>
      <c r="X158" s="187">
        <f t="shared" si="413"/>
        <v>7.3181428548666105E-2</v>
      </c>
      <c r="Y158" s="186">
        <f t="shared" si="413"/>
        <v>0.11988544995235161</v>
      </c>
      <c r="Z158" s="186">
        <f t="shared" si="413"/>
        <v>6.6743472167424073E-2</v>
      </c>
      <c r="AA158" s="186">
        <f t="shared" si="413"/>
        <v>0.1122707310076218</v>
      </c>
      <c r="AB158" s="186">
        <f t="shared" si="408"/>
        <v>0.14187600142281931</v>
      </c>
      <c r="AC158" s="186">
        <f t="shared" si="408"/>
        <v>9.6407514976080286E-2</v>
      </c>
      <c r="AD158" s="186">
        <f t="shared" si="408"/>
        <v>0.10837138367992097</v>
      </c>
      <c r="AE158" s="186">
        <f t="shared" si="408"/>
        <v>9.5073808587442632E-2</v>
      </c>
      <c r="AF158" s="186">
        <f t="shared" si="408"/>
        <v>0.11779063355032048</v>
      </c>
      <c r="AG158" s="186">
        <f t="shared" si="408"/>
        <v>0.14421198230435026</v>
      </c>
      <c r="AH158" s="186">
        <f t="shared" si="408"/>
        <v>0.16847673528869886</v>
      </c>
      <c r="AI158" s="186">
        <f t="shared" si="408"/>
        <v>0.22296991069704664</v>
      </c>
      <c r="AJ158" s="186">
        <f t="shared" si="408"/>
        <v>-4.0729044421587951E-2</v>
      </c>
      <c r="AK158" s="186">
        <f t="shared" si="408"/>
        <v>0.14664566447667199</v>
      </c>
      <c r="AL158" s="186">
        <f t="shared" si="408"/>
        <v>0.13010566371903393</v>
      </c>
      <c r="AM158" s="186">
        <f t="shared" si="408"/>
        <v>0.11585227936029487</v>
      </c>
      <c r="AN158" s="186">
        <f t="shared" si="408"/>
        <v>3.9451423164717982E-2</v>
      </c>
      <c r="AO158" s="186">
        <f t="shared" si="408"/>
        <v>9.9150763679836704E-2</v>
      </c>
      <c r="AP158" s="186">
        <f t="shared" si="408"/>
        <v>0.14627984534447902</v>
      </c>
      <c r="AQ158" s="186">
        <f t="shared" si="408"/>
        <v>0.15524237490167189</v>
      </c>
      <c r="AR158" s="186">
        <f t="shared" si="408"/>
        <v>0.17793903677341874</v>
      </c>
      <c r="AS158" s="186"/>
      <c r="AT158" s="186"/>
      <c r="AU158" s="186"/>
      <c r="AV158" s="187"/>
      <c r="AW158" s="112"/>
      <c r="AX158" s="186">
        <f t="shared" si="410"/>
        <v>-0.1029030993603867</v>
      </c>
      <c r="AY158" s="186">
        <f t="shared" si="410"/>
        <v>-1.1471076419963366E-2</v>
      </c>
      <c r="AZ158" s="186">
        <f t="shared" si="410"/>
        <v>-1.4488414904003183E-2</v>
      </c>
      <c r="BA158" s="186">
        <f t="shared" si="410"/>
        <v>-8.262527345799138E-2</v>
      </c>
      <c r="BB158" s="186">
        <f t="shared" si="410"/>
        <v>-1.2670437756337138E-2</v>
      </c>
      <c r="BC158" s="186">
        <f t="shared" si="410"/>
        <v>-8.5216081170781943E-3</v>
      </c>
      <c r="BD158" s="186">
        <f t="shared" si="410"/>
        <v>7.2655921666653356E-4</v>
      </c>
      <c r="BE158" s="186">
        <f t="shared" si="410"/>
        <v>-6.2600442363303865E-2</v>
      </c>
      <c r="BF158" s="186">
        <f t="shared" si="410"/>
        <v>-5.9418404734178115E-2</v>
      </c>
      <c r="BG158" s="186">
        <f t="shared" si="410"/>
        <v>-3.348319965315065E-2</v>
      </c>
      <c r="BH158" s="186">
        <f t="shared" si="411"/>
        <v>-6.8763158634505134E-2</v>
      </c>
      <c r="BI158" s="186">
        <f t="shared" si="411"/>
        <v>-2.5716332470230308E-2</v>
      </c>
      <c r="BJ158" s="186">
        <f t="shared" si="411"/>
        <v>7.5132155839789896E-2</v>
      </c>
      <c r="BK158" s="186">
        <f t="shared" si="411"/>
        <v>-5.0082511904029167E-2</v>
      </c>
      <c r="BL158" s="259">
        <f t="shared" si="411"/>
        <v>-2.577364716746916E-2</v>
      </c>
      <c r="BM158" s="259">
        <f t="shared" si="411"/>
        <v>2.5354778724139229E-2</v>
      </c>
      <c r="BN158" s="259">
        <f t="shared" si="411"/>
        <v>-2.7631265852413031E-2</v>
      </c>
      <c r="BO158" s="259">
        <f t="shared" si="411"/>
        <v>-3.392431229746723E-3</v>
      </c>
      <c r="BP158" s="287">
        <f t="shared" si="411"/>
        <v>7.5021115654418935E-3</v>
      </c>
      <c r="BQ158" s="289">
        <f t="shared" si="411"/>
        <v>0.16836370777906884</v>
      </c>
      <c r="BR158" s="289">
        <f t="shared" si="412"/>
        <v>-0.11391047297025406</v>
      </c>
      <c r="BS158" s="289">
        <f t="shared" si="412"/>
        <v>2.6760214524320383E-2</v>
      </c>
      <c r="BT158" s="289">
        <f t="shared" si="412"/>
        <v>6.3362191551609853E-2</v>
      </c>
      <c r="BU158" s="289">
        <f t="shared" si="412"/>
        <v>3.5815483526730613E-3</v>
      </c>
      <c r="BV158" s="289">
        <f t="shared" si="412"/>
        <v>-0.10242457825810133</v>
      </c>
      <c r="BW158" s="289">
        <f t="shared" si="412"/>
        <v>2.7432487037564179E-3</v>
      </c>
      <c r="BX158" s="289">
        <f t="shared" si="412"/>
        <v>3.7908461664558052E-2</v>
      </c>
      <c r="BY158" s="289">
        <f t="shared" si="412"/>
        <v>6.016856631422926E-2</v>
      </c>
      <c r="BZ158" s="289">
        <f t="shared" si="412"/>
        <v>6.0148403223098265E-2</v>
      </c>
      <c r="CA158" s="283"/>
      <c r="CB158" s="64">
        <f>IF(ISERROR(GETPIVOTDATA("VALUE",'CRS WK pvt'!$I$2,"DT_FILE",CB$8,"CD_CO",CB$6,"TRIM_CAT",TRIM(B158),"TRIM_LINE",A156))=TRUE,0,GETPIVOTDATA("VALUE",'CRS WK pvt'!$I$2,"DT_FILE",CB$8,"CD_CO",CB$6,"TRIM_CAT",TRIM(B158),"TRIM_LINE",A156))</f>
        <v>0</v>
      </c>
    </row>
    <row r="159" spans="1:80" s="59" customFormat="1" x14ac:dyDescent="0.3">
      <c r="A159" s="147"/>
      <c r="B159" s="60" t="s">
        <v>39</v>
      </c>
      <c r="C159" s="112"/>
      <c r="D159" s="185">
        <f t="shared" ref="D159:AA159" si="414">(C68+C152+D96-D68-D152)/(C68+C152+D96-D152)</f>
        <v>0.78614974426539397</v>
      </c>
      <c r="E159" s="185">
        <f t="shared" si="414"/>
        <v>0.81423396240345225</v>
      </c>
      <c r="F159" s="185">
        <f t="shared" si="414"/>
        <v>0.79251563294324057</v>
      </c>
      <c r="G159" s="185">
        <f t="shared" si="414"/>
        <v>0.80402139759511881</v>
      </c>
      <c r="H159" s="186">
        <f t="shared" si="414"/>
        <v>0.80337875881114551</v>
      </c>
      <c r="I159" s="185">
        <f t="shared" si="414"/>
        <v>0.79606860911024213</v>
      </c>
      <c r="J159" s="186">
        <f t="shared" si="414"/>
        <v>0.7993062522406823</v>
      </c>
      <c r="K159" s="185">
        <f t="shared" si="414"/>
        <v>0.73402703735626973</v>
      </c>
      <c r="L159" s="187">
        <f t="shared" si="414"/>
        <v>0.75397767158147699</v>
      </c>
      <c r="M159" s="186">
        <f t="shared" si="414"/>
        <v>0.80981538346930215</v>
      </c>
      <c r="N159" s="186">
        <f t="shared" si="414"/>
        <v>0.77767454602502839</v>
      </c>
      <c r="O159" s="186">
        <f t="shared" si="414"/>
        <v>0.75491020110147367</v>
      </c>
      <c r="P159" s="186">
        <f t="shared" si="414"/>
        <v>0.63614389462160736</v>
      </c>
      <c r="Q159" s="186">
        <f t="shared" si="414"/>
        <v>0.67082235779258481</v>
      </c>
      <c r="R159" s="186">
        <f t="shared" si="414"/>
        <v>0.64671500178752495</v>
      </c>
      <c r="S159" s="186">
        <f t="shared" si="414"/>
        <v>0.66533755909971382</v>
      </c>
      <c r="T159" s="186">
        <f t="shared" si="414"/>
        <v>0.68314973967820447</v>
      </c>
      <c r="U159" s="186">
        <f t="shared" si="414"/>
        <v>0.69822824861777122</v>
      </c>
      <c r="V159" s="186">
        <f t="shared" si="414"/>
        <v>0.70223389315181994</v>
      </c>
      <c r="W159" s="186">
        <f t="shared" si="414"/>
        <v>0.67256491304103072</v>
      </c>
      <c r="X159" s="187">
        <f t="shared" si="414"/>
        <v>0.64684279406888101</v>
      </c>
      <c r="Y159" s="186">
        <f t="shared" si="414"/>
        <v>0.64723758392948882</v>
      </c>
      <c r="Z159" s="186">
        <f t="shared" si="414"/>
        <v>0.65195824699315907</v>
      </c>
      <c r="AA159" s="186">
        <f t="shared" si="414"/>
        <v>0.72142970724079147</v>
      </c>
      <c r="AB159" s="186">
        <f t="shared" si="408"/>
        <v>0.66084515319945925</v>
      </c>
      <c r="AC159" s="186">
        <f t="shared" si="408"/>
        <v>0.65177768948838022</v>
      </c>
      <c r="AD159" s="186">
        <f t="shared" si="408"/>
        <v>0.65000051949030035</v>
      </c>
      <c r="AE159" s="186">
        <f t="shared" si="408"/>
        <v>0.69524152919642723</v>
      </c>
      <c r="AF159" s="186">
        <f t="shared" si="408"/>
        <v>0.67983522989415079</v>
      </c>
      <c r="AG159" s="186">
        <f t="shared" si="408"/>
        <v>0.66251228889013258</v>
      </c>
      <c r="AH159" s="186">
        <f t="shared" si="408"/>
        <v>0.6515586761686758</v>
      </c>
      <c r="AI159" s="186">
        <f t="shared" si="408"/>
        <v>0.6126628420772956</v>
      </c>
      <c r="AJ159" s="186">
        <f t="shared" si="408"/>
        <v>0.67110240579389957</v>
      </c>
      <c r="AK159" s="186">
        <f t="shared" si="408"/>
        <v>0.62961799730953505</v>
      </c>
      <c r="AL159" s="186">
        <f t="shared" si="408"/>
        <v>0.677334226429817</v>
      </c>
      <c r="AM159" s="186">
        <f t="shared" si="408"/>
        <v>0.70065960134755567</v>
      </c>
      <c r="AN159" s="186">
        <f t="shared" si="408"/>
        <v>0.66465951116795674</v>
      </c>
      <c r="AO159" s="186">
        <f t="shared" si="408"/>
        <v>0.6479730210022957</v>
      </c>
      <c r="AP159" s="186">
        <f t="shared" si="408"/>
        <v>0.65439485037175171</v>
      </c>
      <c r="AQ159" s="186">
        <f t="shared" si="408"/>
        <v>0.66101620536372696</v>
      </c>
      <c r="AR159" s="186">
        <f t="shared" si="408"/>
        <v>0.71589192100262178</v>
      </c>
      <c r="AS159" s="186"/>
      <c r="AT159" s="186"/>
      <c r="AU159" s="186"/>
      <c r="AV159" s="187"/>
      <c r="AW159" s="112"/>
      <c r="AX159" s="186">
        <f t="shared" si="410"/>
        <v>-0.1500058496437866</v>
      </c>
      <c r="AY159" s="186">
        <f t="shared" si="410"/>
        <v>-0.14341160461086744</v>
      </c>
      <c r="AZ159" s="186">
        <f t="shared" si="410"/>
        <v>-0.14580063115571562</v>
      </c>
      <c r="BA159" s="186">
        <f t="shared" si="410"/>
        <v>-0.138683838495405</v>
      </c>
      <c r="BB159" s="186">
        <f t="shared" si="410"/>
        <v>-0.12022901913294104</v>
      </c>
      <c r="BC159" s="186">
        <f t="shared" si="410"/>
        <v>-9.7840360492470912E-2</v>
      </c>
      <c r="BD159" s="186">
        <f t="shared" si="410"/>
        <v>-9.7072359088862359E-2</v>
      </c>
      <c r="BE159" s="186">
        <f t="shared" si="410"/>
        <v>-6.1462124315239008E-2</v>
      </c>
      <c r="BF159" s="186">
        <f t="shared" si="410"/>
        <v>-0.10713487751259598</v>
      </c>
      <c r="BG159" s="186">
        <f t="shared" si="410"/>
        <v>-0.16257779953981333</v>
      </c>
      <c r="BH159" s="186">
        <f t="shared" si="411"/>
        <v>-0.12571629903186932</v>
      </c>
      <c r="BI159" s="186">
        <f t="shared" si="411"/>
        <v>-3.3480493860682192E-2</v>
      </c>
      <c r="BJ159" s="186">
        <f t="shared" si="411"/>
        <v>2.4701258577851881E-2</v>
      </c>
      <c r="BK159" s="186">
        <f t="shared" si="411"/>
        <v>-1.9044668304204593E-2</v>
      </c>
      <c r="BL159" s="259">
        <f t="shared" si="411"/>
        <v>3.285517702775409E-3</v>
      </c>
      <c r="BM159" s="259">
        <f t="shared" si="411"/>
        <v>2.9903970096713417E-2</v>
      </c>
      <c r="BN159" s="259">
        <f t="shared" si="411"/>
        <v>-3.3145097840536764E-3</v>
      </c>
      <c r="BO159" s="259">
        <f t="shared" si="411"/>
        <v>-3.5715959727638635E-2</v>
      </c>
      <c r="BP159" s="287">
        <f t="shared" si="411"/>
        <v>-5.0675216983144145E-2</v>
      </c>
      <c r="BQ159" s="289">
        <f t="shared" si="411"/>
        <v>-5.9902070963735121E-2</v>
      </c>
      <c r="BR159" s="289">
        <f t="shared" si="412"/>
        <v>2.4259611725018559E-2</v>
      </c>
      <c r="BS159" s="289">
        <f t="shared" si="412"/>
        <v>-1.7619586619953775E-2</v>
      </c>
      <c r="BT159" s="289">
        <f t="shared" si="412"/>
        <v>2.5375979436657925E-2</v>
      </c>
      <c r="BU159" s="289">
        <f t="shared" si="412"/>
        <v>-2.0770105893235802E-2</v>
      </c>
      <c r="BV159" s="289">
        <f t="shared" si="412"/>
        <v>3.8143579684974949E-3</v>
      </c>
      <c r="BW159" s="289">
        <f t="shared" si="412"/>
        <v>-3.804668486084517E-3</v>
      </c>
      <c r="BX159" s="289">
        <f t="shared" si="412"/>
        <v>4.3943308814513582E-3</v>
      </c>
      <c r="BY159" s="289">
        <f t="shared" si="412"/>
        <v>-3.4225323832700272E-2</v>
      </c>
      <c r="BZ159" s="289">
        <f t="shared" si="412"/>
        <v>3.6056691108470984E-2</v>
      </c>
      <c r="CA159" s="283"/>
      <c r="CB159" s="64">
        <f>IF(ISERROR(GETPIVOTDATA("VALUE",'CRS WK pvt'!$I$2,"DT_FILE",CB$8,"CD_CO",CB$6,"TRIM_CAT",TRIM(B159),"TRIM_LINE",A156))=TRUE,0,GETPIVOTDATA("VALUE",'CRS WK pvt'!$I$2,"DT_FILE",CB$8,"CD_CO",CB$6,"TRIM_CAT",TRIM(B159),"TRIM_LINE",A156))</f>
        <v>0</v>
      </c>
    </row>
    <row r="160" spans="1:80" s="59" customFormat="1" x14ac:dyDescent="0.3">
      <c r="A160" s="147"/>
      <c r="B160" s="60" t="s">
        <v>40</v>
      </c>
      <c r="C160" s="112"/>
      <c r="D160" s="185">
        <f t="shared" ref="D160:AA160" si="415">(C69+C153+D97-D69-D153)/(C69+C153+D97-D153)</f>
        <v>0.83133147084208825</v>
      </c>
      <c r="E160" s="185">
        <f t="shared" si="415"/>
        <v>0.85655724191658988</v>
      </c>
      <c r="F160" s="185">
        <f t="shared" si="415"/>
        <v>0.8293378896821002</v>
      </c>
      <c r="G160" s="185">
        <f t="shared" si="415"/>
        <v>0.84054330431992463</v>
      </c>
      <c r="H160" s="186">
        <f t="shared" si="415"/>
        <v>0.83766601294117959</v>
      </c>
      <c r="I160" s="185">
        <f t="shared" si="415"/>
        <v>0.83624075064831471</v>
      </c>
      <c r="J160" s="186">
        <f t="shared" si="415"/>
        <v>0.82951589456217611</v>
      </c>
      <c r="K160" s="185">
        <f t="shared" si="415"/>
        <v>0.79381404379861731</v>
      </c>
      <c r="L160" s="187">
        <f t="shared" si="415"/>
        <v>0.78724035925305125</v>
      </c>
      <c r="M160" s="186">
        <f t="shared" si="415"/>
        <v>0.85206280582654104</v>
      </c>
      <c r="N160" s="186">
        <f t="shared" si="415"/>
        <v>0.82373606058347715</v>
      </c>
      <c r="O160" s="186">
        <f t="shared" si="415"/>
        <v>0.81061422215078127</v>
      </c>
      <c r="P160" s="186">
        <f t="shared" si="415"/>
        <v>0.68454730355128102</v>
      </c>
      <c r="Q160" s="186">
        <f t="shared" si="415"/>
        <v>0.73118418079300751</v>
      </c>
      <c r="R160" s="186">
        <f t="shared" si="415"/>
        <v>0.70364209074641615</v>
      </c>
      <c r="S160" s="186">
        <f t="shared" si="415"/>
        <v>0.7886438588463841</v>
      </c>
      <c r="T160" s="186">
        <f t="shared" si="415"/>
        <v>0.8051190335196956</v>
      </c>
      <c r="U160" s="186">
        <f t="shared" si="415"/>
        <v>0.79153096950841573</v>
      </c>
      <c r="V160" s="186">
        <f t="shared" si="415"/>
        <v>0.77930301432142635</v>
      </c>
      <c r="W160" s="186">
        <f t="shared" si="415"/>
        <v>0.78357989119887894</v>
      </c>
      <c r="X160" s="187">
        <f t="shared" si="415"/>
        <v>0.73980902855435182</v>
      </c>
      <c r="Y160" s="186">
        <f t="shared" si="415"/>
        <v>0.71789452422410316</v>
      </c>
      <c r="Z160" s="186">
        <f t="shared" si="415"/>
        <v>0.7213473987734943</v>
      </c>
      <c r="AA160" s="186">
        <f t="shared" si="415"/>
        <v>0.78265915647456419</v>
      </c>
      <c r="AB160" s="186">
        <f t="shared" si="408"/>
        <v>0.76440752983629678</v>
      </c>
      <c r="AC160" s="186">
        <f t="shared" si="408"/>
        <v>0.7483963037528425</v>
      </c>
      <c r="AD160" s="186">
        <f t="shared" si="408"/>
        <v>0.73787126142983783</v>
      </c>
      <c r="AE160" s="186">
        <f t="shared" si="408"/>
        <v>0.73073230431538605</v>
      </c>
      <c r="AF160" s="186">
        <f t="shared" si="408"/>
        <v>0.77183690585217168</v>
      </c>
      <c r="AG160" s="186">
        <f t="shared" si="408"/>
        <v>0.73901557574572774</v>
      </c>
      <c r="AH160" s="186">
        <f t="shared" si="408"/>
        <v>0.6865296926047243</v>
      </c>
      <c r="AI160" s="186">
        <f t="shared" si="408"/>
        <v>0.67343614138429175</v>
      </c>
      <c r="AJ160" s="186">
        <f t="shared" si="408"/>
        <v>0.69895864643561834</v>
      </c>
      <c r="AK160" s="186">
        <f t="shared" si="408"/>
        <v>0.66462349671252841</v>
      </c>
      <c r="AL160" s="186">
        <f t="shared" si="408"/>
        <v>0.72665709627354225</v>
      </c>
      <c r="AM160" s="186">
        <f t="shared" si="408"/>
        <v>0.76020995128511359</v>
      </c>
      <c r="AN160" s="186">
        <f t="shared" si="408"/>
        <v>0.75551218588747782</v>
      </c>
      <c r="AO160" s="186">
        <f t="shared" si="408"/>
        <v>0.72593856347887853</v>
      </c>
      <c r="AP160" s="186">
        <f t="shared" si="408"/>
        <v>0.72933915619622181</v>
      </c>
      <c r="AQ160" s="186">
        <f t="shared" si="408"/>
        <v>0.71928958811021848</v>
      </c>
      <c r="AR160" s="186">
        <f t="shared" si="408"/>
        <v>0.76159468706617761</v>
      </c>
      <c r="AS160" s="186"/>
      <c r="AT160" s="186"/>
      <c r="AU160" s="186"/>
      <c r="AV160" s="187"/>
      <c r="AW160" s="112"/>
      <c r="AX160" s="186">
        <f t="shared" si="410"/>
        <v>-0.14678416729080723</v>
      </c>
      <c r="AY160" s="186">
        <f t="shared" si="410"/>
        <v>-0.12537306112358237</v>
      </c>
      <c r="AZ160" s="186">
        <f t="shared" si="410"/>
        <v>-0.12569579893568406</v>
      </c>
      <c r="BA160" s="186">
        <f t="shared" si="410"/>
        <v>-5.1899445473540529E-2</v>
      </c>
      <c r="BB160" s="186">
        <f t="shared" si="410"/>
        <v>-3.254697942148399E-2</v>
      </c>
      <c r="BC160" s="186">
        <f t="shared" si="410"/>
        <v>-4.4709781139898985E-2</v>
      </c>
      <c r="BD160" s="186">
        <f t="shared" si="410"/>
        <v>-5.0212880240749769E-2</v>
      </c>
      <c r="BE160" s="186">
        <f t="shared" si="410"/>
        <v>-1.0234152599738366E-2</v>
      </c>
      <c r="BF160" s="186">
        <f t="shared" si="410"/>
        <v>-4.7431330698699425E-2</v>
      </c>
      <c r="BG160" s="186">
        <f t="shared" si="410"/>
        <v>-0.13416828160243788</v>
      </c>
      <c r="BH160" s="186">
        <f t="shared" si="411"/>
        <v>-0.10238866180998285</v>
      </c>
      <c r="BI160" s="186">
        <f t="shared" si="411"/>
        <v>-2.7955065676217083E-2</v>
      </c>
      <c r="BJ160" s="186">
        <f t="shared" si="411"/>
        <v>7.9860226285015767E-2</v>
      </c>
      <c r="BK160" s="186">
        <f t="shared" si="411"/>
        <v>1.7212122959834986E-2</v>
      </c>
      <c r="BL160" s="259">
        <f t="shared" si="411"/>
        <v>3.4229170683421684E-2</v>
      </c>
      <c r="BM160" s="259">
        <f t="shared" si="411"/>
        <v>-5.7911554530998055E-2</v>
      </c>
      <c r="BN160" s="259">
        <f t="shared" si="411"/>
        <v>-3.328212766752392E-2</v>
      </c>
      <c r="BO160" s="259">
        <f t="shared" si="411"/>
        <v>-5.251539376268799E-2</v>
      </c>
      <c r="BP160" s="287">
        <f t="shared" si="411"/>
        <v>-9.2773321716702051E-2</v>
      </c>
      <c r="BQ160" s="289">
        <f t="shared" si="411"/>
        <v>-0.11014374981458719</v>
      </c>
      <c r="BR160" s="289">
        <f t="shared" si="412"/>
        <v>-4.0850382118733486E-2</v>
      </c>
      <c r="BS160" s="289">
        <f t="shared" si="412"/>
        <v>-5.3271027511574753E-2</v>
      </c>
      <c r="BT160" s="289">
        <f t="shared" si="412"/>
        <v>5.3096975000479496E-3</v>
      </c>
      <c r="BU160" s="289">
        <f t="shared" si="412"/>
        <v>-2.2449205189450594E-2</v>
      </c>
      <c r="BV160" s="289">
        <f t="shared" si="412"/>
        <v>-8.8953439488189678E-3</v>
      </c>
      <c r="BW160" s="289">
        <f t="shared" si="412"/>
        <v>-2.2457740273963966E-2</v>
      </c>
      <c r="BX160" s="289">
        <f t="shared" si="412"/>
        <v>-8.5321052336160275E-3</v>
      </c>
      <c r="BY160" s="289">
        <f t="shared" si="412"/>
        <v>-1.1442716205167569E-2</v>
      </c>
      <c r="BZ160" s="289">
        <f t="shared" si="412"/>
        <v>-1.0242218785994073E-2</v>
      </c>
      <c r="CA160" s="283"/>
      <c r="CB160" s="64">
        <f>IF(ISERROR(GETPIVOTDATA("VALUE",'CRS WK pvt'!$I$2,"DT_FILE",CB$8,"CD_CO",CB$6,"TRIM_CAT",TRIM(B160),"TRIM_LINE",A156))=TRUE,0,GETPIVOTDATA("VALUE",'CRS WK pvt'!$I$2,"DT_FILE",CB$8,"CD_CO",CB$6,"TRIM_CAT",TRIM(B160),"TRIM_LINE",A156))</f>
        <v>0</v>
      </c>
    </row>
    <row r="161" spans="1:80" s="59" customFormat="1" x14ac:dyDescent="0.3">
      <c r="A161" s="147"/>
      <c r="B161" s="60" t="s">
        <v>41</v>
      </c>
      <c r="C161" s="112"/>
      <c r="D161" s="185">
        <f t="shared" ref="D161:AA161" si="416">(C70+C154+D98-D70-D154)/(C70+C154+D98-D154)</f>
        <v>0.85288789492434613</v>
      </c>
      <c r="E161" s="185">
        <f t="shared" si="416"/>
        <v>0.85922293142760109</v>
      </c>
      <c r="F161" s="185">
        <f t="shared" si="416"/>
        <v>0.83651896881154297</v>
      </c>
      <c r="G161" s="185">
        <f t="shared" si="416"/>
        <v>0.86192073187901386</v>
      </c>
      <c r="H161" s="186">
        <f t="shared" si="416"/>
        <v>0.84850253094815031</v>
      </c>
      <c r="I161" s="185">
        <f t="shared" si="416"/>
        <v>0.84358349188611859</v>
      </c>
      <c r="J161" s="186">
        <f t="shared" si="416"/>
        <v>0.87859965378669802</v>
      </c>
      <c r="K161" s="185">
        <f t="shared" si="416"/>
        <v>0.79942619476121513</v>
      </c>
      <c r="L161" s="187">
        <f t="shared" si="416"/>
        <v>0.83943597367875455</v>
      </c>
      <c r="M161" s="186">
        <f t="shared" si="416"/>
        <v>0.83939085313547823</v>
      </c>
      <c r="N161" s="186">
        <f t="shared" si="416"/>
        <v>0.80393213639382288</v>
      </c>
      <c r="O161" s="186">
        <f t="shared" si="416"/>
        <v>0.79749715048140346</v>
      </c>
      <c r="P161" s="186">
        <f t="shared" si="416"/>
        <v>0.75242218762138413</v>
      </c>
      <c r="Q161" s="186">
        <f t="shared" si="416"/>
        <v>0.72758485943767259</v>
      </c>
      <c r="R161" s="186">
        <f t="shared" si="416"/>
        <v>0.73802474539627738</v>
      </c>
      <c r="S161" s="186">
        <f t="shared" si="416"/>
        <v>0.75601795555316198</v>
      </c>
      <c r="T161" s="186">
        <f t="shared" si="416"/>
        <v>0.76777521555268369</v>
      </c>
      <c r="U161" s="186">
        <f t="shared" si="416"/>
        <v>0.79873440134244467</v>
      </c>
      <c r="V161" s="186">
        <f t="shared" si="416"/>
        <v>0.80825098944842</v>
      </c>
      <c r="W161" s="186">
        <f t="shared" si="416"/>
        <v>0.76742116889620038</v>
      </c>
      <c r="X161" s="187">
        <f t="shared" si="416"/>
        <v>0.7779523405480353</v>
      </c>
      <c r="Y161" s="186">
        <f t="shared" si="416"/>
        <v>0.72415308379264931</v>
      </c>
      <c r="Z161" s="186">
        <f t="shared" si="416"/>
        <v>0.76293443558901897</v>
      </c>
      <c r="AA161" s="186">
        <f t="shared" si="416"/>
        <v>0.83739959831138855</v>
      </c>
      <c r="AB161" s="186">
        <f t="shared" si="408"/>
        <v>0.77302193279690257</v>
      </c>
      <c r="AC161" s="186">
        <f t="shared" si="408"/>
        <v>0.79309002596056632</v>
      </c>
      <c r="AD161" s="186">
        <f t="shared" si="408"/>
        <v>0.77976946215799048</v>
      </c>
      <c r="AE161" s="186">
        <f t="shared" si="408"/>
        <v>0.76120066852517732</v>
      </c>
      <c r="AF161" s="186">
        <f t="shared" si="408"/>
        <v>0.81035232023112214</v>
      </c>
      <c r="AG161" s="186">
        <f t="shared" si="408"/>
        <v>0.79645528668249455</v>
      </c>
      <c r="AH161" s="186">
        <f t="shared" si="408"/>
        <v>0.68601800210107111</v>
      </c>
      <c r="AI161" s="186">
        <f t="shared" si="408"/>
        <v>0.69705089964909595</v>
      </c>
      <c r="AJ161" s="186">
        <f t="shared" si="408"/>
        <v>0.74785612338243457</v>
      </c>
      <c r="AK161" s="186">
        <f t="shared" si="408"/>
        <v>0.64567927941003078</v>
      </c>
      <c r="AL161" s="186">
        <f t="shared" si="408"/>
        <v>0.7256840485280619</v>
      </c>
      <c r="AM161" s="186">
        <f t="shared" si="408"/>
        <v>0.7515123658883005</v>
      </c>
      <c r="AN161" s="186">
        <f t="shared" si="408"/>
        <v>0.74438165392335853</v>
      </c>
      <c r="AO161" s="186">
        <f t="shared" si="408"/>
        <v>0.73253588401116398</v>
      </c>
      <c r="AP161" s="186">
        <f t="shared" si="408"/>
        <v>0.74920705014917588</v>
      </c>
      <c r="AQ161" s="186">
        <f t="shared" si="408"/>
        <v>0.70879693188262483</v>
      </c>
      <c r="AR161" s="186">
        <f t="shared" si="408"/>
        <v>0.77659368963560549</v>
      </c>
      <c r="AS161" s="186"/>
      <c r="AT161" s="186"/>
      <c r="AU161" s="186"/>
      <c r="AV161" s="187"/>
      <c r="AW161" s="112"/>
      <c r="AX161" s="186">
        <f t="shared" si="410"/>
        <v>-0.100465707302962</v>
      </c>
      <c r="AY161" s="186">
        <f t="shared" si="410"/>
        <v>-0.1316380719899285</v>
      </c>
      <c r="AZ161" s="186">
        <f t="shared" si="410"/>
        <v>-9.8494223415265592E-2</v>
      </c>
      <c r="BA161" s="186">
        <f t="shared" si="410"/>
        <v>-0.10590277632585188</v>
      </c>
      <c r="BB161" s="186">
        <f t="shared" si="410"/>
        <v>-8.0727315395466626E-2</v>
      </c>
      <c r="BC161" s="186">
        <f t="shared" si="410"/>
        <v>-4.484909054367392E-2</v>
      </c>
      <c r="BD161" s="186">
        <f t="shared" si="410"/>
        <v>-7.0348664338278022E-2</v>
      </c>
      <c r="BE161" s="186">
        <f t="shared" si="410"/>
        <v>-3.2005025865014747E-2</v>
      </c>
      <c r="BF161" s="186">
        <f t="shared" si="410"/>
        <v>-6.1483633130719251E-2</v>
      </c>
      <c r="BG161" s="186">
        <f t="shared" si="410"/>
        <v>-0.11523776934282892</v>
      </c>
      <c r="BH161" s="186">
        <f t="shared" si="411"/>
        <v>-4.0997700804803916E-2</v>
      </c>
      <c r="BI161" s="186">
        <f t="shared" si="411"/>
        <v>3.9902447829985088E-2</v>
      </c>
      <c r="BJ161" s="186">
        <f t="shared" si="411"/>
        <v>2.0599745175518436E-2</v>
      </c>
      <c r="BK161" s="186">
        <f t="shared" si="411"/>
        <v>6.5505166522893732E-2</v>
      </c>
      <c r="BL161" s="259">
        <f t="shared" si="411"/>
        <v>4.1744716761713097E-2</v>
      </c>
      <c r="BM161" s="259">
        <f t="shared" si="411"/>
        <v>5.1827129720153353E-3</v>
      </c>
      <c r="BN161" s="259">
        <f t="shared" si="411"/>
        <v>4.2577104678438449E-2</v>
      </c>
      <c r="BO161" s="259">
        <f t="shared" si="411"/>
        <v>-2.2791146599501211E-3</v>
      </c>
      <c r="BP161" s="287">
        <f t="shared" si="411"/>
        <v>-0.12223298734734889</v>
      </c>
      <c r="BQ161" s="289">
        <f t="shared" si="411"/>
        <v>-7.0370269247104433E-2</v>
      </c>
      <c r="BR161" s="289">
        <f t="shared" si="412"/>
        <v>-3.0096217165600736E-2</v>
      </c>
      <c r="BS161" s="289">
        <f t="shared" si="412"/>
        <v>-7.8473804382618528E-2</v>
      </c>
      <c r="BT161" s="289">
        <f t="shared" si="412"/>
        <v>-3.7250387060957069E-2</v>
      </c>
      <c r="BU161" s="289">
        <f t="shared" si="412"/>
        <v>-8.5887232423088045E-2</v>
      </c>
      <c r="BV161" s="289">
        <f t="shared" si="412"/>
        <v>-2.8640278873544034E-2</v>
      </c>
      <c r="BW161" s="289">
        <f t="shared" si="412"/>
        <v>-6.055414194940234E-2</v>
      </c>
      <c r="BX161" s="289">
        <f t="shared" si="412"/>
        <v>-3.0562412008814599E-2</v>
      </c>
      <c r="BY161" s="289">
        <f t="shared" si="412"/>
        <v>-5.240373664255249E-2</v>
      </c>
      <c r="BZ161" s="289">
        <f t="shared" si="412"/>
        <v>-3.3758630595516648E-2</v>
      </c>
      <c r="CA161" s="283"/>
      <c r="CB161" s="64">
        <f>IF(ISERROR(GETPIVOTDATA("VALUE",'CRS WK pvt'!$I$2,"DT_FILE",CB$8,"CD_CO",CB$6,"TRIM_CAT",TRIM(B161),"TRIM_LINE",A156))=TRUE,0,GETPIVOTDATA("VALUE",'CRS WK pvt'!$I$2,"DT_FILE",CB$8,"CD_CO",CB$6,"TRIM_CAT",TRIM(B161),"TRIM_LINE",A156))</f>
        <v>0</v>
      </c>
    </row>
    <row r="162" spans="1:80" s="73" customFormat="1" ht="15" thickBot="1" x14ac:dyDescent="0.35">
      <c r="A162" s="148"/>
      <c r="B162" s="113" t="s">
        <v>42</v>
      </c>
      <c r="C162" s="114"/>
      <c r="D162" s="188">
        <f t="shared" ref="D162:AA162" si="417">(C71+C155+D99-D71-D155)/(C71+C155+D99-D155)</f>
        <v>0.56443258813095887</v>
      </c>
      <c r="E162" s="188">
        <f t="shared" si="417"/>
        <v>0.56075971135964442</v>
      </c>
      <c r="F162" s="188">
        <f t="shared" si="417"/>
        <v>0.52863750219125083</v>
      </c>
      <c r="G162" s="188">
        <f t="shared" si="417"/>
        <v>0.57079279322973575</v>
      </c>
      <c r="H162" s="189">
        <f t="shared" si="417"/>
        <v>0.57877199787810185</v>
      </c>
      <c r="I162" s="188">
        <f t="shared" si="417"/>
        <v>0.56714890916693483</v>
      </c>
      <c r="J162" s="189">
        <f t="shared" si="417"/>
        <v>0.564204810050837</v>
      </c>
      <c r="K162" s="188">
        <f t="shared" si="417"/>
        <v>0.47795421049473225</v>
      </c>
      <c r="L162" s="190">
        <f t="shared" si="417"/>
        <v>0.51830681983226834</v>
      </c>
      <c r="M162" s="189">
        <f t="shared" si="417"/>
        <v>0.57332491548616915</v>
      </c>
      <c r="N162" s="189">
        <f t="shared" si="417"/>
        <v>0.52510581954441682</v>
      </c>
      <c r="O162" s="189">
        <f t="shared" si="417"/>
        <v>0.51572608828317668</v>
      </c>
      <c r="P162" s="189">
        <f t="shared" si="417"/>
        <v>0.46080392031655765</v>
      </c>
      <c r="Q162" s="189">
        <f t="shared" si="417"/>
        <v>0.46170336691635477</v>
      </c>
      <c r="R162" s="189">
        <f t="shared" si="417"/>
        <v>0.44958425417388936</v>
      </c>
      <c r="S162" s="189">
        <f t="shared" si="417"/>
        <v>0.47800592087811128</v>
      </c>
      <c r="T162" s="189">
        <f t="shared" si="417"/>
        <v>0.50715685503899854</v>
      </c>
      <c r="U162" s="189">
        <f t="shared" si="417"/>
        <v>0.49297572624286534</v>
      </c>
      <c r="V162" s="189">
        <f t="shared" si="417"/>
        <v>0.45862160589220602</v>
      </c>
      <c r="W162" s="189">
        <f t="shared" si="417"/>
        <v>0.45393147854248123</v>
      </c>
      <c r="X162" s="190">
        <f t="shared" si="417"/>
        <v>0.42327210993671677</v>
      </c>
      <c r="Y162" s="189">
        <f t="shared" si="417"/>
        <v>0.42411907420934808</v>
      </c>
      <c r="Z162" s="189">
        <f t="shared" si="417"/>
        <v>0.42612980699444042</v>
      </c>
      <c r="AA162" s="189">
        <f t="shared" si="417"/>
        <v>0.48474577461105889</v>
      </c>
      <c r="AB162" s="189">
        <f t="shared" si="408"/>
        <v>0.41334396934654272</v>
      </c>
      <c r="AC162" s="189">
        <f t="shared" si="408"/>
        <v>0.41438664813953491</v>
      </c>
      <c r="AD162" s="189">
        <f t="shared" si="408"/>
        <v>0.42225259068049642</v>
      </c>
      <c r="AE162" s="189">
        <f t="shared" si="408"/>
        <v>0.45167241573324829</v>
      </c>
      <c r="AF162" s="189">
        <f t="shared" si="408"/>
        <v>0.48548575907020375</v>
      </c>
      <c r="AG162" s="189">
        <f t="shared" si="408"/>
        <v>0.47546452050259513</v>
      </c>
      <c r="AH162" s="189">
        <f>(AG71+AG155+AH99-AH71-AH155)/(AG71+AG155+AH99-AH155)</f>
        <v>0.45654836867499049</v>
      </c>
      <c r="AI162" s="189">
        <f>(AH71+AH155+AI99-AI71-AI155)/(AH71+AH155+AI99-AI155)</f>
        <v>0.4296591953702843</v>
      </c>
      <c r="AJ162" s="189">
        <f t="shared" ref="AJ162:AR162" si="418">(AI71+AI155+AJ99-AJ71-AJ155)/(AI71+AI155+AJ99-AJ155)</f>
        <v>0.4467552376280885</v>
      </c>
      <c r="AK162" s="189">
        <f t="shared" si="418"/>
        <v>0.44622057579211449</v>
      </c>
      <c r="AL162" s="189">
        <f t="shared" si="418"/>
        <v>0.47967756696011643</v>
      </c>
      <c r="AM162" s="189">
        <f t="shared" si="418"/>
        <v>0.50360111948175279</v>
      </c>
      <c r="AN162" s="189">
        <f t="shared" si="418"/>
        <v>0.45913692054741223</v>
      </c>
      <c r="AO162" s="189">
        <f t="shared" si="418"/>
        <v>0.43846872241353263</v>
      </c>
      <c r="AP162" s="189">
        <f t="shared" si="418"/>
        <v>0.46741293410979035</v>
      </c>
      <c r="AQ162" s="189">
        <f t="shared" si="418"/>
        <v>0.46095013411815045</v>
      </c>
      <c r="AR162" s="189">
        <f t="shared" si="418"/>
        <v>0.54445359761383549</v>
      </c>
      <c r="AS162" s="189"/>
      <c r="AT162" s="189"/>
      <c r="AU162" s="189"/>
      <c r="AV162" s="190"/>
      <c r="AW162" s="114"/>
      <c r="AX162" s="189">
        <f t="shared" si="410"/>
        <v>-0.10362866781440122</v>
      </c>
      <c r="AY162" s="189">
        <f t="shared" si="410"/>
        <v>-9.9056344443289646E-2</v>
      </c>
      <c r="AZ162" s="189">
        <f t="shared" si="410"/>
        <v>-7.9053248017361466E-2</v>
      </c>
      <c r="BA162" s="189">
        <f t="shared" si="410"/>
        <v>-9.2786872351624472E-2</v>
      </c>
      <c r="BB162" s="189">
        <f t="shared" si="410"/>
        <v>-7.1615142839103307E-2</v>
      </c>
      <c r="BC162" s="189">
        <f t="shared" si="410"/>
        <v>-7.4173182924069492E-2</v>
      </c>
      <c r="BD162" s="189">
        <f t="shared" si="410"/>
        <v>-0.10558320415863098</v>
      </c>
      <c r="BE162" s="189">
        <f t="shared" si="410"/>
        <v>-2.402273195225102E-2</v>
      </c>
      <c r="BF162" s="189">
        <f t="shared" si="410"/>
        <v>-9.5034709895551572E-2</v>
      </c>
      <c r="BG162" s="189">
        <f t="shared" si="410"/>
        <v>-0.14920584127682107</v>
      </c>
      <c r="BH162" s="189">
        <f t="shared" si="411"/>
        <v>-9.89760125499764E-2</v>
      </c>
      <c r="BI162" s="189">
        <f t="shared" si="411"/>
        <v>-3.0980313672117787E-2</v>
      </c>
      <c r="BJ162" s="189">
        <f t="shared" si="411"/>
        <v>-4.745995097001493E-2</v>
      </c>
      <c r="BK162" s="189">
        <f t="shared" si="411"/>
        <v>-4.7316718776819866E-2</v>
      </c>
      <c r="BL162" s="260">
        <f t="shared" si="411"/>
        <v>-2.7331663493392944E-2</v>
      </c>
      <c r="BM162" s="260">
        <f t="shared" si="411"/>
        <v>-2.633350514486299E-2</v>
      </c>
      <c r="BN162" s="260">
        <f t="shared" si="411"/>
        <v>-2.1671095968794796E-2</v>
      </c>
      <c r="BO162" s="260">
        <f t="shared" si="411"/>
        <v>-1.7511205740270208E-2</v>
      </c>
      <c r="BP162" s="288">
        <f t="shared" si="411"/>
        <v>-2.0732372172155289E-3</v>
      </c>
      <c r="BQ162" s="290">
        <f t="shared" si="411"/>
        <v>-2.4272283172196929E-2</v>
      </c>
      <c r="BR162" s="290">
        <f t="shared" si="412"/>
        <v>2.348312769137173E-2</v>
      </c>
      <c r="BS162" s="290">
        <f t="shared" si="412"/>
        <v>2.2101501582766414E-2</v>
      </c>
      <c r="BT162" s="290">
        <f t="shared" si="412"/>
        <v>5.3547759965676012E-2</v>
      </c>
      <c r="BU162" s="290">
        <f t="shared" si="412"/>
        <v>1.8855344870693902E-2</v>
      </c>
      <c r="BV162" s="290">
        <f t="shared" si="412"/>
        <v>4.5792951200869514E-2</v>
      </c>
      <c r="BW162" s="290">
        <f t="shared" si="412"/>
        <v>2.4082074273997722E-2</v>
      </c>
      <c r="BX162" s="290">
        <f t="shared" si="412"/>
        <v>4.5160343429293925E-2</v>
      </c>
      <c r="BY162" s="290">
        <f t="shared" si="412"/>
        <v>9.2777183849021561E-3</v>
      </c>
      <c r="BZ162" s="290">
        <f t="shared" si="412"/>
        <v>5.8967838543631745E-2</v>
      </c>
      <c r="CA162" s="284"/>
      <c r="CB162" s="116">
        <f t="shared" ref="CB162" si="419">SUM(CB157:CB161)</f>
        <v>0</v>
      </c>
    </row>
    <row r="163" spans="1:80" ht="15" thickTop="1" x14ac:dyDescent="0.3">
      <c r="A163" s="147"/>
    </row>
    <row r="164" spans="1:80" x14ac:dyDescent="0.3">
      <c r="B164" s="1" t="s">
        <v>24</v>
      </c>
    </row>
    <row r="165" spans="1:80" x14ac:dyDescent="0.3">
      <c r="B165" s="31" t="s">
        <v>341</v>
      </c>
    </row>
    <row r="166" spans="1:80" x14ac:dyDescent="0.3">
      <c r="B166" s="2" t="s">
        <v>316</v>
      </c>
    </row>
    <row r="168" spans="1:80" x14ac:dyDescent="0.3">
      <c r="B168" s="32" t="s">
        <v>23</v>
      </c>
    </row>
    <row r="169" spans="1:80" x14ac:dyDescent="0.3">
      <c r="B169" s="2" t="s">
        <v>25</v>
      </c>
    </row>
    <row r="170" spans="1:80" x14ac:dyDescent="0.3">
      <c r="B170" s="2" t="s">
        <v>26</v>
      </c>
    </row>
    <row r="171" spans="1:80" x14ac:dyDescent="0.3">
      <c r="B171" s="2" t="s">
        <v>27</v>
      </c>
    </row>
    <row r="172" spans="1:80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BZ7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B172"/>
  <sheetViews>
    <sheetView zoomScaleNormal="100" workbookViewId="0">
      <pane xSplit="2" ySplit="8" topLeftCell="C9" activePane="bottomRight" state="frozen"/>
      <selection activeCell="B5" sqref="B5"/>
      <selection pane="topRight" activeCell="B5" sqref="B5"/>
      <selection pane="bottomLeft" activeCell="B5" sqref="B5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8" width="13.77734375" style="2" customWidth="1"/>
    <col min="79" max="79" width="4.109375" style="282" hidden="1" customWidth="1"/>
    <col min="80" max="80" width="13.77734375" style="2" hidden="1" customWidth="1"/>
    <col min="81" max="16384" width="9.21875" style="2"/>
  </cols>
  <sheetData>
    <row r="1" spans="1:80" ht="15.6" thickTop="1" thickBot="1" x14ac:dyDescent="0.35">
      <c r="B1" s="361" t="s">
        <v>17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</row>
    <row r="2" spans="1:80" ht="27.6" customHeight="1" thickTop="1" x14ac:dyDescent="0.3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B2" s="8"/>
    </row>
    <row r="3" spans="1:8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B3" s="11"/>
    </row>
    <row r="4" spans="1:80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B4" s="11"/>
    </row>
    <row r="5" spans="1:80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B5" s="11"/>
    </row>
    <row r="6" spans="1:8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B6" s="23">
        <v>4</v>
      </c>
    </row>
    <row r="7" spans="1:80" s="3" customFormat="1" ht="15" thickBot="1" x14ac:dyDescent="0.35">
      <c r="A7" s="146"/>
      <c r="B7" s="26"/>
      <c r="C7" s="365">
        <v>2019</v>
      </c>
      <c r="D7" s="363"/>
      <c r="E7" s="363"/>
      <c r="F7" s="363"/>
      <c r="G7" s="363"/>
      <c r="H7" s="363"/>
      <c r="I7" s="363"/>
      <c r="J7" s="363"/>
      <c r="K7" s="363"/>
      <c r="L7" s="364"/>
      <c r="M7" s="365">
        <v>2020</v>
      </c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4"/>
      <c r="Y7" s="363">
        <v>2021</v>
      </c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4"/>
      <c r="AK7" s="365">
        <v>2022</v>
      </c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4"/>
      <c r="AW7" s="365" t="s">
        <v>347</v>
      </c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4"/>
      <c r="CA7" s="331"/>
      <c r="CB7" s="280" t="s">
        <v>97</v>
      </c>
    </row>
    <row r="8" spans="1:80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50" t="s">
        <v>673</v>
      </c>
      <c r="BW8" s="350" t="s">
        <v>672</v>
      </c>
      <c r="BX8" s="350" t="s">
        <v>674</v>
      </c>
      <c r="BY8" s="350" t="s">
        <v>675</v>
      </c>
      <c r="BZ8" s="347" t="s">
        <v>677</v>
      </c>
      <c r="CA8" s="351"/>
      <c r="CB8" s="281">
        <v>44800</v>
      </c>
    </row>
    <row r="9" spans="1:80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352"/>
      <c r="CB9" s="57"/>
    </row>
    <row r="10" spans="1:80" s="59" customFormat="1" x14ac:dyDescent="0.3">
      <c r="A10" s="147"/>
      <c r="B10" s="60" t="s">
        <v>37</v>
      </c>
      <c r="C10" s="61">
        <v>11636</v>
      </c>
      <c r="D10" s="62">
        <v>11648</v>
      </c>
      <c r="E10" s="62">
        <v>11670</v>
      </c>
      <c r="F10" s="62">
        <v>11695</v>
      </c>
      <c r="G10" s="62">
        <v>11726</v>
      </c>
      <c r="H10" s="62">
        <v>11731</v>
      </c>
      <c r="I10" s="62">
        <v>11755</v>
      </c>
      <c r="J10" s="62">
        <v>11755</v>
      </c>
      <c r="K10" s="62">
        <v>11807</v>
      </c>
      <c r="L10" s="63">
        <v>11862</v>
      </c>
      <c r="M10" s="62">
        <v>11887</v>
      </c>
      <c r="N10" s="62">
        <v>11929</v>
      </c>
      <c r="O10" s="62">
        <v>11951</v>
      </c>
      <c r="P10" s="62">
        <v>11949</v>
      </c>
      <c r="Q10" s="62">
        <v>11982</v>
      </c>
      <c r="R10" s="62">
        <v>11997</v>
      </c>
      <c r="S10" s="62">
        <v>12010</v>
      </c>
      <c r="T10" s="62">
        <v>12002</v>
      </c>
      <c r="U10" s="198">
        <v>11988</v>
      </c>
      <c r="V10" s="198">
        <v>11985</v>
      </c>
      <c r="W10" s="198">
        <v>11983</v>
      </c>
      <c r="X10" s="63">
        <v>11954</v>
      </c>
      <c r="Y10" s="198">
        <v>11938</v>
      </c>
      <c r="Z10" s="198">
        <v>11963</v>
      </c>
      <c r="AA10" s="198">
        <v>11969</v>
      </c>
      <c r="AB10" s="198">
        <v>11965</v>
      </c>
      <c r="AC10" s="198">
        <v>11957</v>
      </c>
      <c r="AD10" s="198">
        <v>11949</v>
      </c>
      <c r="AE10" s="198">
        <v>11957</v>
      </c>
      <c r="AF10" s="198">
        <v>11985</v>
      </c>
      <c r="AG10" s="198">
        <v>11951</v>
      </c>
      <c r="AH10" s="198">
        <v>11954</v>
      </c>
      <c r="AI10" s="198">
        <v>11964</v>
      </c>
      <c r="AJ10" s="63">
        <v>11956</v>
      </c>
      <c r="AK10" s="211">
        <v>11974</v>
      </c>
      <c r="AL10" s="211">
        <v>11971</v>
      </c>
      <c r="AM10" s="211">
        <v>11974</v>
      </c>
      <c r="AN10" s="211">
        <v>11982</v>
      </c>
      <c r="AO10" s="211">
        <v>12001</v>
      </c>
      <c r="AP10" s="211">
        <v>12020</v>
      </c>
      <c r="AQ10" s="64">
        <v>12052</v>
      </c>
      <c r="AR10" s="211">
        <v>12034</v>
      </c>
      <c r="AS10" s="211"/>
      <c r="AT10" s="211"/>
      <c r="AU10" s="211"/>
      <c r="AV10" s="107"/>
      <c r="AW10" s="64">
        <f t="shared" ref="AW10:BF14" si="0">O10-C10</f>
        <v>315</v>
      </c>
      <c r="AX10" s="65">
        <f t="shared" si="0"/>
        <v>301</v>
      </c>
      <c r="AY10" s="65">
        <f t="shared" si="0"/>
        <v>312</v>
      </c>
      <c r="AZ10" s="65">
        <f t="shared" si="0"/>
        <v>302</v>
      </c>
      <c r="BA10" s="65">
        <f t="shared" si="0"/>
        <v>284</v>
      </c>
      <c r="BB10" s="65">
        <f t="shared" si="0"/>
        <v>271</v>
      </c>
      <c r="BC10" s="65">
        <f t="shared" si="0"/>
        <v>233</v>
      </c>
      <c r="BD10" s="65">
        <f t="shared" si="0"/>
        <v>230</v>
      </c>
      <c r="BE10" s="65">
        <f t="shared" si="0"/>
        <v>176</v>
      </c>
      <c r="BF10" s="65">
        <f t="shared" si="0"/>
        <v>92</v>
      </c>
      <c r="BG10" s="65">
        <f t="shared" ref="BG10:BP14" si="1">Y10-M10</f>
        <v>51</v>
      </c>
      <c r="BH10" s="65">
        <f t="shared" si="1"/>
        <v>34</v>
      </c>
      <c r="BI10" s="65">
        <f t="shared" si="1"/>
        <v>18</v>
      </c>
      <c r="BJ10" s="65">
        <f t="shared" si="1"/>
        <v>16</v>
      </c>
      <c r="BK10" s="65">
        <f t="shared" si="1"/>
        <v>-25</v>
      </c>
      <c r="BL10" s="241">
        <f t="shared" si="1"/>
        <v>-48</v>
      </c>
      <c r="BM10" s="241">
        <f t="shared" si="1"/>
        <v>-53</v>
      </c>
      <c r="BN10" s="241">
        <f t="shared" si="1"/>
        <v>-17</v>
      </c>
      <c r="BO10" s="267">
        <f t="shared" si="1"/>
        <v>-37</v>
      </c>
      <c r="BP10" s="267">
        <f t="shared" si="1"/>
        <v>-31</v>
      </c>
      <c r="BQ10" s="267">
        <f t="shared" ref="BQ10:BZ14" si="2">AI10-W10</f>
        <v>-19</v>
      </c>
      <c r="BR10" s="267">
        <f t="shared" si="2"/>
        <v>2</v>
      </c>
      <c r="BS10" s="267">
        <f t="shared" si="2"/>
        <v>36</v>
      </c>
      <c r="BT10" s="267">
        <f t="shared" si="2"/>
        <v>8</v>
      </c>
      <c r="BU10" s="267">
        <f t="shared" si="2"/>
        <v>5</v>
      </c>
      <c r="BV10" s="267">
        <f t="shared" si="2"/>
        <v>17</v>
      </c>
      <c r="BW10" s="267">
        <f t="shared" si="2"/>
        <v>44</v>
      </c>
      <c r="BX10" s="267">
        <f t="shared" si="2"/>
        <v>71</v>
      </c>
      <c r="BY10" s="267">
        <f t="shared" si="2"/>
        <v>95</v>
      </c>
      <c r="BZ10" s="267">
        <f t="shared" si="2"/>
        <v>49</v>
      </c>
      <c r="CA10" s="352"/>
      <c r="CB10" s="64">
        <f>IF(ISERROR(GETPIVOTDATA("VALUE",'CSS WK pvt'!$I$2,"DT_FILE",CB$8,"CD_CO",CB$6,"TRIM_CAT",TRIM(B10),"TRIM_LINE",A9))=TRUE,0,GETPIVOTDATA("VALUE",'CSS WK pvt'!$I$2,"DT_FILE",CB$8,"CD_CO",CB$6,"TRIM_CAT",TRIM(B10),"TRIM_LINE",A9))</f>
        <v>12034</v>
      </c>
    </row>
    <row r="11" spans="1:80" s="59" customFormat="1" x14ac:dyDescent="0.3">
      <c r="A11" s="147"/>
      <c r="B11" s="60" t="s">
        <v>38</v>
      </c>
      <c r="C11" s="61">
        <v>134</v>
      </c>
      <c r="D11" s="62">
        <v>134</v>
      </c>
      <c r="E11" s="62">
        <v>134</v>
      </c>
      <c r="F11" s="62">
        <v>134</v>
      </c>
      <c r="G11" s="62">
        <v>134</v>
      </c>
      <c r="H11" s="62">
        <v>134</v>
      </c>
      <c r="I11" s="62">
        <v>135</v>
      </c>
      <c r="J11" s="62">
        <v>135</v>
      </c>
      <c r="K11" s="62">
        <v>136</v>
      </c>
      <c r="L11" s="63">
        <v>136</v>
      </c>
      <c r="M11" s="62">
        <v>136</v>
      </c>
      <c r="N11" s="62">
        <v>135</v>
      </c>
      <c r="O11" s="62">
        <v>135</v>
      </c>
      <c r="P11" s="62">
        <v>137</v>
      </c>
      <c r="Q11" s="62">
        <v>140</v>
      </c>
      <c r="R11" s="62">
        <v>142</v>
      </c>
      <c r="S11" s="62">
        <v>148</v>
      </c>
      <c r="T11" s="62">
        <v>151</v>
      </c>
      <c r="U11" s="198">
        <v>148</v>
      </c>
      <c r="V11" s="198">
        <v>138</v>
      </c>
      <c r="W11" s="198">
        <v>142</v>
      </c>
      <c r="X11" s="63">
        <v>154</v>
      </c>
      <c r="Y11" s="198">
        <v>156</v>
      </c>
      <c r="Z11" s="198">
        <v>162</v>
      </c>
      <c r="AA11" s="198">
        <v>165</v>
      </c>
      <c r="AB11" s="198">
        <v>178</v>
      </c>
      <c r="AC11" s="198">
        <v>180</v>
      </c>
      <c r="AD11" s="198">
        <v>179</v>
      </c>
      <c r="AE11" s="198">
        <v>178</v>
      </c>
      <c r="AF11" s="198">
        <v>176</v>
      </c>
      <c r="AG11" s="198">
        <v>169</v>
      </c>
      <c r="AH11" s="198">
        <v>159</v>
      </c>
      <c r="AI11" s="198">
        <v>153</v>
      </c>
      <c r="AJ11" s="63">
        <v>147</v>
      </c>
      <c r="AK11" s="211">
        <v>150</v>
      </c>
      <c r="AL11" s="211">
        <v>152</v>
      </c>
      <c r="AM11" s="211">
        <v>150</v>
      </c>
      <c r="AN11" s="211">
        <v>149</v>
      </c>
      <c r="AO11" s="211">
        <v>152</v>
      </c>
      <c r="AP11" s="211">
        <v>155</v>
      </c>
      <c r="AQ11" s="64">
        <v>147</v>
      </c>
      <c r="AR11" s="211">
        <v>144</v>
      </c>
      <c r="AS11" s="211"/>
      <c r="AT11" s="211"/>
      <c r="AU11" s="211"/>
      <c r="AV11" s="107"/>
      <c r="AW11" s="64">
        <f t="shared" si="0"/>
        <v>1</v>
      </c>
      <c r="AX11" s="65">
        <f t="shared" si="0"/>
        <v>3</v>
      </c>
      <c r="AY11" s="65">
        <f t="shared" si="0"/>
        <v>6</v>
      </c>
      <c r="AZ11" s="65">
        <f t="shared" si="0"/>
        <v>8</v>
      </c>
      <c r="BA11" s="65">
        <f t="shared" si="0"/>
        <v>14</v>
      </c>
      <c r="BB11" s="65">
        <f t="shared" si="0"/>
        <v>17</v>
      </c>
      <c r="BC11" s="65">
        <f t="shared" si="0"/>
        <v>13</v>
      </c>
      <c r="BD11" s="65">
        <f t="shared" si="0"/>
        <v>3</v>
      </c>
      <c r="BE11" s="65">
        <f t="shared" si="0"/>
        <v>6</v>
      </c>
      <c r="BF11" s="65">
        <f t="shared" si="0"/>
        <v>18</v>
      </c>
      <c r="BG11" s="65">
        <f t="shared" si="1"/>
        <v>20</v>
      </c>
      <c r="BH11" s="65">
        <f t="shared" si="1"/>
        <v>27</v>
      </c>
      <c r="BI11" s="65">
        <f t="shared" si="1"/>
        <v>30</v>
      </c>
      <c r="BJ11" s="65">
        <f t="shared" si="1"/>
        <v>41</v>
      </c>
      <c r="BK11" s="65">
        <f t="shared" si="1"/>
        <v>40</v>
      </c>
      <c r="BL11" s="241">
        <f t="shared" si="1"/>
        <v>37</v>
      </c>
      <c r="BM11" s="241">
        <f t="shared" si="1"/>
        <v>30</v>
      </c>
      <c r="BN11" s="241">
        <f t="shared" si="1"/>
        <v>25</v>
      </c>
      <c r="BO11" s="267">
        <f t="shared" si="1"/>
        <v>21</v>
      </c>
      <c r="BP11" s="267">
        <f t="shared" si="1"/>
        <v>21</v>
      </c>
      <c r="BQ11" s="267">
        <f t="shared" si="2"/>
        <v>11</v>
      </c>
      <c r="BR11" s="267">
        <f t="shared" si="2"/>
        <v>-7</v>
      </c>
      <c r="BS11" s="267">
        <f t="shared" si="2"/>
        <v>-6</v>
      </c>
      <c r="BT11" s="267">
        <f t="shared" si="2"/>
        <v>-10</v>
      </c>
      <c r="BU11" s="267">
        <f t="shared" si="2"/>
        <v>-15</v>
      </c>
      <c r="BV11" s="267">
        <f t="shared" si="2"/>
        <v>-29</v>
      </c>
      <c r="BW11" s="267">
        <f t="shared" si="2"/>
        <v>-28</v>
      </c>
      <c r="BX11" s="267">
        <f t="shared" si="2"/>
        <v>-24</v>
      </c>
      <c r="BY11" s="267">
        <f t="shared" si="2"/>
        <v>-31</v>
      </c>
      <c r="BZ11" s="267">
        <f t="shared" si="2"/>
        <v>-32</v>
      </c>
      <c r="CA11" s="352"/>
      <c r="CB11" s="64">
        <f>IF(ISERROR(GETPIVOTDATA("VALUE",'CSS WK pvt'!$I$2,"DT_FILE",CB$8,"CD_CO",CB$6,"TRIM_CAT",TRIM(B11),"TRIM_LINE",A9))=TRUE,0,GETPIVOTDATA("VALUE",'CSS WK pvt'!$I$2,"DT_FILE",CB$8,"CD_CO",CB$6,"TRIM_CAT",TRIM(B11),"TRIM_LINE",A9))</f>
        <v>144</v>
      </c>
    </row>
    <row r="12" spans="1:80" s="59" customFormat="1" x14ac:dyDescent="0.3">
      <c r="A12" s="147"/>
      <c r="B12" s="60" t="s">
        <v>39</v>
      </c>
      <c r="C12" s="61">
        <v>1507</v>
      </c>
      <c r="D12" s="62">
        <v>1511</v>
      </c>
      <c r="E12" s="62">
        <v>1515</v>
      </c>
      <c r="F12" s="62">
        <v>1519</v>
      </c>
      <c r="G12" s="62">
        <v>1524</v>
      </c>
      <c r="H12" s="62">
        <v>1526</v>
      </c>
      <c r="I12" s="62">
        <v>1533</v>
      </c>
      <c r="J12" s="62">
        <v>1537</v>
      </c>
      <c r="K12" s="62">
        <v>1550</v>
      </c>
      <c r="L12" s="63">
        <v>1560</v>
      </c>
      <c r="M12" s="62">
        <v>1563</v>
      </c>
      <c r="N12" s="62">
        <v>1574</v>
      </c>
      <c r="O12" s="62">
        <v>1575</v>
      </c>
      <c r="P12" s="62">
        <v>1573</v>
      </c>
      <c r="Q12" s="62">
        <v>1583</v>
      </c>
      <c r="R12" s="62">
        <v>1586</v>
      </c>
      <c r="S12" s="62">
        <v>1589</v>
      </c>
      <c r="T12" s="62">
        <v>1584</v>
      </c>
      <c r="U12" s="198">
        <v>1583</v>
      </c>
      <c r="V12" s="198">
        <v>1585</v>
      </c>
      <c r="W12" s="198">
        <v>1590</v>
      </c>
      <c r="X12" s="63">
        <v>1591</v>
      </c>
      <c r="Y12" s="198">
        <v>1588</v>
      </c>
      <c r="Z12" s="198">
        <v>1591</v>
      </c>
      <c r="AA12" s="198">
        <v>1600</v>
      </c>
      <c r="AB12" s="198">
        <v>1596</v>
      </c>
      <c r="AC12" s="198">
        <v>1599</v>
      </c>
      <c r="AD12" s="198">
        <v>1605</v>
      </c>
      <c r="AE12" s="198">
        <v>1607</v>
      </c>
      <c r="AF12" s="198">
        <v>1607</v>
      </c>
      <c r="AG12" s="198">
        <v>1603</v>
      </c>
      <c r="AH12" s="198">
        <v>1602</v>
      </c>
      <c r="AI12" s="198">
        <v>1604</v>
      </c>
      <c r="AJ12" s="63">
        <v>1603</v>
      </c>
      <c r="AK12" s="211">
        <v>1604</v>
      </c>
      <c r="AL12" s="211">
        <v>1600</v>
      </c>
      <c r="AM12" s="211">
        <v>1604</v>
      </c>
      <c r="AN12" s="211">
        <v>1597</v>
      </c>
      <c r="AO12" s="211">
        <v>1597</v>
      </c>
      <c r="AP12" s="211">
        <v>1595</v>
      </c>
      <c r="AQ12" s="64">
        <v>1595</v>
      </c>
      <c r="AR12" s="211">
        <v>1596</v>
      </c>
      <c r="AS12" s="211"/>
      <c r="AT12" s="211"/>
      <c r="AU12" s="211"/>
      <c r="AV12" s="107"/>
      <c r="AW12" s="64">
        <f t="shared" si="0"/>
        <v>68</v>
      </c>
      <c r="AX12" s="65">
        <f t="shared" si="0"/>
        <v>62</v>
      </c>
      <c r="AY12" s="65">
        <f t="shared" si="0"/>
        <v>68</v>
      </c>
      <c r="AZ12" s="65">
        <f t="shared" si="0"/>
        <v>67</v>
      </c>
      <c r="BA12" s="65">
        <f t="shared" si="0"/>
        <v>65</v>
      </c>
      <c r="BB12" s="65">
        <f t="shared" si="0"/>
        <v>58</v>
      </c>
      <c r="BC12" s="65">
        <f t="shared" si="0"/>
        <v>50</v>
      </c>
      <c r="BD12" s="65">
        <f t="shared" si="0"/>
        <v>48</v>
      </c>
      <c r="BE12" s="65">
        <f t="shared" si="0"/>
        <v>40</v>
      </c>
      <c r="BF12" s="65">
        <f t="shared" si="0"/>
        <v>31</v>
      </c>
      <c r="BG12" s="65">
        <f t="shared" si="1"/>
        <v>25</v>
      </c>
      <c r="BH12" s="65">
        <f t="shared" si="1"/>
        <v>17</v>
      </c>
      <c r="BI12" s="65">
        <f t="shared" si="1"/>
        <v>25</v>
      </c>
      <c r="BJ12" s="65">
        <f t="shared" si="1"/>
        <v>23</v>
      </c>
      <c r="BK12" s="65">
        <f t="shared" si="1"/>
        <v>16</v>
      </c>
      <c r="BL12" s="241">
        <f t="shared" si="1"/>
        <v>19</v>
      </c>
      <c r="BM12" s="241">
        <f t="shared" si="1"/>
        <v>18</v>
      </c>
      <c r="BN12" s="241">
        <f t="shared" si="1"/>
        <v>23</v>
      </c>
      <c r="BO12" s="267">
        <f t="shared" si="1"/>
        <v>20</v>
      </c>
      <c r="BP12" s="267">
        <f t="shared" si="1"/>
        <v>17</v>
      </c>
      <c r="BQ12" s="267">
        <f t="shared" si="2"/>
        <v>14</v>
      </c>
      <c r="BR12" s="267">
        <f t="shared" si="2"/>
        <v>12</v>
      </c>
      <c r="BS12" s="267">
        <f t="shared" si="2"/>
        <v>16</v>
      </c>
      <c r="BT12" s="267">
        <f t="shared" si="2"/>
        <v>9</v>
      </c>
      <c r="BU12" s="267">
        <f t="shared" si="2"/>
        <v>4</v>
      </c>
      <c r="BV12" s="267">
        <f t="shared" si="2"/>
        <v>1</v>
      </c>
      <c r="BW12" s="267">
        <f t="shared" si="2"/>
        <v>-2</v>
      </c>
      <c r="BX12" s="267">
        <f t="shared" si="2"/>
        <v>-10</v>
      </c>
      <c r="BY12" s="267">
        <f t="shared" si="2"/>
        <v>-12</v>
      </c>
      <c r="BZ12" s="267">
        <f t="shared" si="2"/>
        <v>-11</v>
      </c>
      <c r="CA12" s="352"/>
      <c r="CB12" s="64">
        <f>IF(ISERROR(GETPIVOTDATA("VALUE",'CSS WK pvt'!$I$2,"DT_FILE",CB$8,"CD_CO",CB$6,"TRIM_CAT",TRIM(B12),"TRIM_LINE",A9))=TRUE,0,GETPIVOTDATA("VALUE",'CSS WK pvt'!$I$2,"DT_FILE",CB$8,"CD_CO",CB$6,"TRIM_CAT",TRIM(B12),"TRIM_LINE",A9))</f>
        <v>1596</v>
      </c>
    </row>
    <row r="13" spans="1:80" s="59" customFormat="1" x14ac:dyDescent="0.3">
      <c r="A13" s="147"/>
      <c r="B13" s="60" t="s">
        <v>40</v>
      </c>
      <c r="C13" s="61">
        <v>78</v>
      </c>
      <c r="D13" s="62">
        <v>78</v>
      </c>
      <c r="E13" s="62">
        <v>78</v>
      </c>
      <c r="F13" s="62">
        <v>78</v>
      </c>
      <c r="G13" s="62">
        <v>78</v>
      </c>
      <c r="H13" s="62">
        <v>79</v>
      </c>
      <c r="I13" s="62">
        <v>79</v>
      </c>
      <c r="J13" s="62">
        <v>79</v>
      </c>
      <c r="K13" s="62">
        <v>79</v>
      </c>
      <c r="L13" s="63">
        <v>79</v>
      </c>
      <c r="M13" s="62">
        <v>79</v>
      </c>
      <c r="N13" s="62">
        <v>79</v>
      </c>
      <c r="O13" s="62">
        <v>79</v>
      </c>
      <c r="P13" s="62">
        <v>79</v>
      </c>
      <c r="Q13" s="62">
        <v>80</v>
      </c>
      <c r="R13" s="62">
        <v>79</v>
      </c>
      <c r="S13" s="62">
        <v>79</v>
      </c>
      <c r="T13" s="62">
        <v>79</v>
      </c>
      <c r="U13" s="198">
        <v>79</v>
      </c>
      <c r="V13" s="198">
        <v>79</v>
      </c>
      <c r="W13" s="198">
        <v>79</v>
      </c>
      <c r="X13" s="63">
        <v>78</v>
      </c>
      <c r="Y13" s="198">
        <v>79</v>
      </c>
      <c r="Z13" s="198">
        <v>78</v>
      </c>
      <c r="AA13" s="198">
        <v>78</v>
      </c>
      <c r="AB13" s="198">
        <v>78</v>
      </c>
      <c r="AC13" s="198">
        <v>78</v>
      </c>
      <c r="AD13" s="198">
        <v>78</v>
      </c>
      <c r="AE13" s="198">
        <v>77</v>
      </c>
      <c r="AF13" s="198">
        <v>79</v>
      </c>
      <c r="AG13" s="198">
        <v>77</v>
      </c>
      <c r="AH13" s="198">
        <v>78</v>
      </c>
      <c r="AI13" s="198">
        <v>77</v>
      </c>
      <c r="AJ13" s="63">
        <v>77</v>
      </c>
      <c r="AK13" s="211">
        <v>78</v>
      </c>
      <c r="AL13" s="211">
        <v>77</v>
      </c>
      <c r="AM13" s="211">
        <v>77</v>
      </c>
      <c r="AN13" s="211">
        <v>77</v>
      </c>
      <c r="AO13" s="211">
        <v>77</v>
      </c>
      <c r="AP13" s="211">
        <v>76</v>
      </c>
      <c r="AQ13" s="64">
        <v>76</v>
      </c>
      <c r="AR13" s="211">
        <v>76</v>
      </c>
      <c r="AS13" s="211"/>
      <c r="AT13" s="211"/>
      <c r="AU13" s="211"/>
      <c r="AV13" s="107"/>
      <c r="AW13" s="64">
        <f t="shared" si="0"/>
        <v>1</v>
      </c>
      <c r="AX13" s="65">
        <f t="shared" si="0"/>
        <v>1</v>
      </c>
      <c r="AY13" s="65">
        <f t="shared" si="0"/>
        <v>2</v>
      </c>
      <c r="AZ13" s="65">
        <f t="shared" si="0"/>
        <v>1</v>
      </c>
      <c r="BA13" s="65">
        <f t="shared" si="0"/>
        <v>1</v>
      </c>
      <c r="BB13" s="65">
        <f t="shared" si="0"/>
        <v>0</v>
      </c>
      <c r="BC13" s="65">
        <f t="shared" si="0"/>
        <v>0</v>
      </c>
      <c r="BD13" s="65">
        <f t="shared" si="0"/>
        <v>0</v>
      </c>
      <c r="BE13" s="65">
        <f t="shared" si="0"/>
        <v>0</v>
      </c>
      <c r="BF13" s="65">
        <f t="shared" si="0"/>
        <v>-1</v>
      </c>
      <c r="BG13" s="65">
        <f t="shared" si="1"/>
        <v>0</v>
      </c>
      <c r="BH13" s="65">
        <f t="shared" si="1"/>
        <v>-1</v>
      </c>
      <c r="BI13" s="65">
        <f t="shared" si="1"/>
        <v>-1</v>
      </c>
      <c r="BJ13" s="65">
        <f t="shared" si="1"/>
        <v>-1</v>
      </c>
      <c r="BK13" s="65">
        <f t="shared" si="1"/>
        <v>-2</v>
      </c>
      <c r="BL13" s="241">
        <f t="shared" si="1"/>
        <v>-1</v>
      </c>
      <c r="BM13" s="241">
        <f t="shared" si="1"/>
        <v>-2</v>
      </c>
      <c r="BN13" s="241">
        <f t="shared" si="1"/>
        <v>0</v>
      </c>
      <c r="BO13" s="267">
        <f t="shared" si="1"/>
        <v>-2</v>
      </c>
      <c r="BP13" s="267">
        <f t="shared" si="1"/>
        <v>-1</v>
      </c>
      <c r="BQ13" s="267">
        <f t="shared" si="2"/>
        <v>-2</v>
      </c>
      <c r="BR13" s="267">
        <f t="shared" si="2"/>
        <v>-1</v>
      </c>
      <c r="BS13" s="267">
        <f t="shared" si="2"/>
        <v>-1</v>
      </c>
      <c r="BT13" s="267">
        <f t="shared" si="2"/>
        <v>-1</v>
      </c>
      <c r="BU13" s="267">
        <f t="shared" si="2"/>
        <v>-1</v>
      </c>
      <c r="BV13" s="267">
        <f t="shared" si="2"/>
        <v>-1</v>
      </c>
      <c r="BW13" s="267">
        <f t="shared" si="2"/>
        <v>-1</v>
      </c>
      <c r="BX13" s="267">
        <f t="shared" si="2"/>
        <v>-2</v>
      </c>
      <c r="BY13" s="267">
        <f t="shared" si="2"/>
        <v>-1</v>
      </c>
      <c r="BZ13" s="267">
        <f t="shared" si="2"/>
        <v>-3</v>
      </c>
      <c r="CA13" s="352"/>
      <c r="CB13" s="64">
        <f>IF(ISERROR(GETPIVOTDATA("VALUE",'CSS WK pvt'!$I$2,"DT_FILE",CB$8,"CD_CO",CB$6,"TRIM_CAT",TRIM(B13),"TRIM_LINE",A9))=TRUE,0,GETPIVOTDATA("VALUE",'CSS WK pvt'!$I$2,"DT_FILE",CB$8,"CD_CO",CB$6,"TRIM_CAT",TRIM(B13),"TRIM_LINE",A9))</f>
        <v>76</v>
      </c>
    </row>
    <row r="14" spans="1:80" s="59" customFormat="1" x14ac:dyDescent="0.3">
      <c r="A14" s="147"/>
      <c r="B14" s="60" t="s">
        <v>41</v>
      </c>
      <c r="C14" s="61">
        <v>11</v>
      </c>
      <c r="D14" s="62">
        <v>11</v>
      </c>
      <c r="E14" s="62">
        <v>11</v>
      </c>
      <c r="F14" s="62">
        <v>11</v>
      </c>
      <c r="G14" s="62">
        <v>11</v>
      </c>
      <c r="H14" s="62">
        <v>11</v>
      </c>
      <c r="I14" s="62">
        <v>11</v>
      </c>
      <c r="J14" s="62">
        <v>11</v>
      </c>
      <c r="K14" s="62">
        <v>11</v>
      </c>
      <c r="L14" s="63">
        <v>11</v>
      </c>
      <c r="M14" s="62">
        <v>11</v>
      </c>
      <c r="N14" s="62">
        <v>11</v>
      </c>
      <c r="O14" s="62">
        <v>11</v>
      </c>
      <c r="P14" s="62">
        <v>11</v>
      </c>
      <c r="Q14" s="62">
        <v>11</v>
      </c>
      <c r="R14" s="62">
        <v>11</v>
      </c>
      <c r="S14" s="62">
        <v>11</v>
      </c>
      <c r="T14" s="62">
        <v>11</v>
      </c>
      <c r="U14" s="198">
        <v>11</v>
      </c>
      <c r="V14" s="198">
        <v>11</v>
      </c>
      <c r="W14" s="198">
        <v>11</v>
      </c>
      <c r="X14" s="63">
        <v>11</v>
      </c>
      <c r="Y14" s="198">
        <v>11</v>
      </c>
      <c r="Z14" s="198">
        <v>11</v>
      </c>
      <c r="AA14" s="198">
        <v>11</v>
      </c>
      <c r="AB14" s="198">
        <v>11</v>
      </c>
      <c r="AC14" s="198">
        <v>11</v>
      </c>
      <c r="AD14" s="198">
        <v>11</v>
      </c>
      <c r="AE14" s="198">
        <v>11</v>
      </c>
      <c r="AF14" s="198">
        <v>11</v>
      </c>
      <c r="AG14" s="198">
        <v>11</v>
      </c>
      <c r="AH14" s="198">
        <v>11</v>
      </c>
      <c r="AI14" s="198">
        <v>11</v>
      </c>
      <c r="AJ14" s="63">
        <v>11</v>
      </c>
      <c r="AK14" s="211">
        <v>11</v>
      </c>
      <c r="AL14" s="211">
        <v>11</v>
      </c>
      <c r="AM14" s="211">
        <v>11</v>
      </c>
      <c r="AN14" s="211">
        <v>11</v>
      </c>
      <c r="AO14" s="211">
        <v>11</v>
      </c>
      <c r="AP14" s="211">
        <v>11</v>
      </c>
      <c r="AQ14" s="64">
        <v>11</v>
      </c>
      <c r="AR14" s="211">
        <v>11</v>
      </c>
      <c r="AS14" s="211"/>
      <c r="AT14" s="211"/>
      <c r="AU14" s="211"/>
      <c r="AV14" s="107"/>
      <c r="AW14" s="64">
        <f t="shared" si="0"/>
        <v>0</v>
      </c>
      <c r="AX14" s="65">
        <f t="shared" si="0"/>
        <v>0</v>
      </c>
      <c r="AY14" s="65">
        <f t="shared" si="0"/>
        <v>0</v>
      </c>
      <c r="AZ14" s="65">
        <f t="shared" si="0"/>
        <v>0</v>
      </c>
      <c r="BA14" s="65">
        <f t="shared" si="0"/>
        <v>0</v>
      </c>
      <c r="BB14" s="65">
        <f t="shared" si="0"/>
        <v>0</v>
      </c>
      <c r="BC14" s="65">
        <f t="shared" si="0"/>
        <v>0</v>
      </c>
      <c r="BD14" s="65">
        <f t="shared" si="0"/>
        <v>0</v>
      </c>
      <c r="BE14" s="65">
        <f t="shared" si="0"/>
        <v>0</v>
      </c>
      <c r="BF14" s="65">
        <f t="shared" si="0"/>
        <v>0</v>
      </c>
      <c r="BG14" s="65">
        <f t="shared" si="1"/>
        <v>0</v>
      </c>
      <c r="BH14" s="65">
        <f t="shared" si="1"/>
        <v>0</v>
      </c>
      <c r="BI14" s="65">
        <f t="shared" si="1"/>
        <v>0</v>
      </c>
      <c r="BJ14" s="65">
        <f t="shared" si="1"/>
        <v>0</v>
      </c>
      <c r="BK14" s="65">
        <f t="shared" si="1"/>
        <v>0</v>
      </c>
      <c r="BL14" s="241">
        <f t="shared" si="1"/>
        <v>0</v>
      </c>
      <c r="BM14" s="241">
        <f t="shared" si="1"/>
        <v>0</v>
      </c>
      <c r="BN14" s="241">
        <f t="shared" si="1"/>
        <v>0</v>
      </c>
      <c r="BO14" s="267">
        <f t="shared" si="1"/>
        <v>0</v>
      </c>
      <c r="BP14" s="267">
        <f t="shared" si="1"/>
        <v>0</v>
      </c>
      <c r="BQ14" s="267">
        <f t="shared" si="2"/>
        <v>0</v>
      </c>
      <c r="BR14" s="267">
        <f t="shared" si="2"/>
        <v>0</v>
      </c>
      <c r="BS14" s="267">
        <f t="shared" si="2"/>
        <v>0</v>
      </c>
      <c r="BT14" s="267">
        <f t="shared" si="2"/>
        <v>0</v>
      </c>
      <c r="BU14" s="267">
        <f t="shared" si="2"/>
        <v>0</v>
      </c>
      <c r="BV14" s="267">
        <f t="shared" si="2"/>
        <v>0</v>
      </c>
      <c r="BW14" s="267">
        <f t="shared" si="2"/>
        <v>0</v>
      </c>
      <c r="BX14" s="267">
        <f t="shared" si="2"/>
        <v>0</v>
      </c>
      <c r="BY14" s="267">
        <f t="shared" si="2"/>
        <v>0</v>
      </c>
      <c r="BZ14" s="267">
        <f t="shared" si="2"/>
        <v>0</v>
      </c>
      <c r="CA14" s="352"/>
      <c r="CB14" s="64">
        <f>IF(ISERROR(GETPIVOTDATA("VALUE",'CSS WK pvt'!$I$2,"DT_FILE",CB$8,"CD_CO",CB$6,"TRIM_CAT",TRIM(B14),"TRIM_LINE",A9))=TRUE,0,GETPIVOTDATA("VALUE",'CSS WK pvt'!$I$2,"DT_FILE",CB$8,"CD_CO",CB$6,"TRIM_CAT",TRIM(B14),"TRIM_LINE",A9))</f>
        <v>11</v>
      </c>
    </row>
    <row r="15" spans="1:80" s="73" customFormat="1" ht="15" thickBot="1" x14ac:dyDescent="0.35">
      <c r="A15" s="148"/>
      <c r="B15" s="67" t="s">
        <v>42</v>
      </c>
      <c r="C15" s="68">
        <f t="shared" ref="C15:Q15" si="3">SUM(C10:C14)</f>
        <v>13366</v>
      </c>
      <c r="D15" s="69">
        <f t="shared" si="3"/>
        <v>13382</v>
      </c>
      <c r="E15" s="69">
        <f t="shared" si="3"/>
        <v>13408</v>
      </c>
      <c r="F15" s="69">
        <f t="shared" si="3"/>
        <v>13437</v>
      </c>
      <c r="G15" s="69">
        <f t="shared" si="3"/>
        <v>13473</v>
      </c>
      <c r="H15" s="69">
        <f t="shared" si="3"/>
        <v>13481</v>
      </c>
      <c r="I15" s="69">
        <f t="shared" si="3"/>
        <v>13513</v>
      </c>
      <c r="J15" s="69">
        <f t="shared" si="3"/>
        <v>13517</v>
      </c>
      <c r="K15" s="69">
        <f t="shared" si="3"/>
        <v>13583</v>
      </c>
      <c r="L15" s="70">
        <f t="shared" si="3"/>
        <v>13648</v>
      </c>
      <c r="M15" s="69">
        <f t="shared" si="3"/>
        <v>13676</v>
      </c>
      <c r="N15" s="69">
        <f t="shared" si="3"/>
        <v>13728</v>
      </c>
      <c r="O15" s="69">
        <f t="shared" si="3"/>
        <v>13751</v>
      </c>
      <c r="P15" s="69">
        <f t="shared" si="3"/>
        <v>13749</v>
      </c>
      <c r="Q15" s="69">
        <f t="shared" si="3"/>
        <v>13796</v>
      </c>
      <c r="R15" s="69">
        <v>13815</v>
      </c>
      <c r="S15" s="69">
        <v>13837</v>
      </c>
      <c r="T15" s="69">
        <v>13827</v>
      </c>
      <c r="U15" s="199">
        <v>13809</v>
      </c>
      <c r="V15" s="199">
        <v>13798</v>
      </c>
      <c r="W15" s="199">
        <f>SUM(W10+W11+W12+W13+W14)</f>
        <v>13805</v>
      </c>
      <c r="X15" s="70">
        <f>SUM(X10+X11+X12+X13+X14)</f>
        <v>13788</v>
      </c>
      <c r="Y15" s="199">
        <v>13772</v>
      </c>
      <c r="Z15" s="199">
        <v>13805</v>
      </c>
      <c r="AA15" s="199">
        <v>13823</v>
      </c>
      <c r="AB15" s="199">
        <v>13828</v>
      </c>
      <c r="AC15" s="199">
        <v>13825</v>
      </c>
      <c r="AD15" s="199">
        <v>13822</v>
      </c>
      <c r="AE15" s="199">
        <v>13830</v>
      </c>
      <c r="AF15" s="199">
        <v>13858</v>
      </c>
      <c r="AG15" s="199">
        <v>13811</v>
      </c>
      <c r="AH15" s="199">
        <v>13804</v>
      </c>
      <c r="AI15" s="199">
        <v>13809</v>
      </c>
      <c r="AJ15" s="70">
        <v>13794</v>
      </c>
      <c r="AK15" s="292">
        <v>13817</v>
      </c>
      <c r="AL15" s="292">
        <v>13811</v>
      </c>
      <c r="AM15" s="292">
        <v>13816</v>
      </c>
      <c r="AN15" s="292">
        <v>13816</v>
      </c>
      <c r="AO15" s="292">
        <v>13838</v>
      </c>
      <c r="AP15" s="292">
        <v>13857</v>
      </c>
      <c r="AQ15" s="71">
        <v>13881</v>
      </c>
      <c r="AR15" s="292">
        <v>13861</v>
      </c>
      <c r="AS15" s="292"/>
      <c r="AT15" s="292"/>
      <c r="AU15" s="292"/>
      <c r="AV15" s="309"/>
      <c r="AW15" s="71">
        <f t="shared" ref="AW15:BA15" si="4">SUM(AW10:AW14)</f>
        <v>385</v>
      </c>
      <c r="AX15" s="72">
        <f t="shared" si="4"/>
        <v>367</v>
      </c>
      <c r="AY15" s="72">
        <f t="shared" si="4"/>
        <v>388</v>
      </c>
      <c r="AZ15" s="72">
        <f t="shared" si="4"/>
        <v>378</v>
      </c>
      <c r="BA15" s="72">
        <f t="shared" si="4"/>
        <v>364</v>
      </c>
      <c r="BB15" s="72">
        <f t="shared" ref="BB15:BJ15" si="5">SUM(BB10:BB14)</f>
        <v>346</v>
      </c>
      <c r="BC15" s="72">
        <f t="shared" si="5"/>
        <v>296</v>
      </c>
      <c r="BD15" s="72">
        <f t="shared" si="5"/>
        <v>281</v>
      </c>
      <c r="BE15" s="72">
        <f t="shared" si="5"/>
        <v>222</v>
      </c>
      <c r="BF15" s="72">
        <f t="shared" si="5"/>
        <v>140</v>
      </c>
      <c r="BG15" s="72">
        <f t="shared" si="5"/>
        <v>96</v>
      </c>
      <c r="BH15" s="72">
        <f t="shared" si="5"/>
        <v>77</v>
      </c>
      <c r="BI15" s="72">
        <f t="shared" si="5"/>
        <v>72</v>
      </c>
      <c r="BJ15" s="72">
        <f t="shared" si="5"/>
        <v>79</v>
      </c>
      <c r="BK15" s="72">
        <f t="shared" ref="BK15:BL15" si="6">SUM(BK10:BK14)</f>
        <v>29</v>
      </c>
      <c r="BL15" s="242">
        <f t="shared" si="6"/>
        <v>7</v>
      </c>
      <c r="BM15" s="242">
        <f t="shared" ref="BM15" si="7">SUM(BM10:BM14)</f>
        <v>-7</v>
      </c>
      <c r="BN15" s="242">
        <f t="shared" ref="BN15:BO15" si="8">SUM(BN10:BN14)</f>
        <v>31</v>
      </c>
      <c r="BO15" s="268">
        <f t="shared" si="8"/>
        <v>2</v>
      </c>
      <c r="BP15" s="268">
        <f t="shared" ref="BP15:BQ15" si="9">SUM(BP10:BP14)</f>
        <v>6</v>
      </c>
      <c r="BQ15" s="268">
        <f t="shared" si="9"/>
        <v>4</v>
      </c>
      <c r="BR15" s="268">
        <f t="shared" ref="BR15:BS15" si="10">SUM(BR10:BR14)</f>
        <v>6</v>
      </c>
      <c r="BS15" s="268">
        <f t="shared" si="10"/>
        <v>45</v>
      </c>
      <c r="BT15" s="268">
        <f t="shared" ref="BT15" si="11">SUM(BT10:BT14)</f>
        <v>6</v>
      </c>
      <c r="BU15" s="268">
        <f t="shared" ref="BU15" si="12">SUM(BU10:BU14)</f>
        <v>-7</v>
      </c>
      <c r="BV15" s="268">
        <f t="shared" ref="BV15" si="13">SUM(BV10:BV14)</f>
        <v>-12</v>
      </c>
      <c r="BW15" s="268">
        <f t="shared" ref="BW15" si="14">SUM(BW10:BW14)</f>
        <v>13</v>
      </c>
      <c r="BX15" s="268">
        <f t="shared" ref="BX15" si="15">SUM(BX10:BX14)</f>
        <v>35</v>
      </c>
      <c r="BY15" s="268">
        <f t="shared" ref="BY15:BZ15" si="16">SUM(BY10:BY14)</f>
        <v>51</v>
      </c>
      <c r="BZ15" s="268">
        <f t="shared" si="16"/>
        <v>3</v>
      </c>
      <c r="CA15" s="353"/>
      <c r="CB15" s="71">
        <f>SUM(CB10:CB14)</f>
        <v>13861</v>
      </c>
    </row>
    <row r="16" spans="1:80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352"/>
      <c r="CB16" s="78"/>
    </row>
    <row r="17" spans="1:80" s="59" customFormat="1" x14ac:dyDescent="0.3">
      <c r="A17" s="147"/>
      <c r="B17" s="60" t="s">
        <v>37</v>
      </c>
      <c r="C17" s="80">
        <v>982</v>
      </c>
      <c r="D17" s="81">
        <v>1102</v>
      </c>
      <c r="E17" s="81">
        <v>1100</v>
      </c>
      <c r="F17" s="81">
        <v>860</v>
      </c>
      <c r="G17" s="81">
        <v>1027</v>
      </c>
      <c r="H17" s="81">
        <v>812</v>
      </c>
      <c r="I17" s="81">
        <v>1026</v>
      </c>
      <c r="J17" s="81">
        <v>1193</v>
      </c>
      <c r="K17" s="81">
        <v>1422</v>
      </c>
      <c r="L17" s="82">
        <v>1350</v>
      </c>
      <c r="M17" s="81">
        <v>1225</v>
      </c>
      <c r="N17" s="81">
        <v>1138</v>
      </c>
      <c r="O17" s="81">
        <v>1313</v>
      </c>
      <c r="P17" s="81">
        <v>1549</v>
      </c>
      <c r="Q17" s="81">
        <v>1513</v>
      </c>
      <c r="R17" s="81">
        <v>1481</v>
      </c>
      <c r="S17" s="81">
        <v>1567</v>
      </c>
      <c r="T17" s="81">
        <v>1280</v>
      </c>
      <c r="U17" s="201">
        <v>1374</v>
      </c>
      <c r="V17" s="201">
        <v>1499</v>
      </c>
      <c r="W17" s="201">
        <v>1739</v>
      </c>
      <c r="X17" s="82">
        <v>1543</v>
      </c>
      <c r="Y17" s="201">
        <v>1392</v>
      </c>
      <c r="Z17" s="201">
        <v>1369</v>
      </c>
      <c r="AA17" s="201">
        <v>1269</v>
      </c>
      <c r="AB17" s="201">
        <v>1295</v>
      </c>
      <c r="AC17" s="201">
        <v>1179</v>
      </c>
      <c r="AD17" s="201">
        <v>1171</v>
      </c>
      <c r="AE17" s="201">
        <v>1138</v>
      </c>
      <c r="AF17" s="201">
        <v>1020</v>
      </c>
      <c r="AG17" s="201">
        <v>1096</v>
      </c>
      <c r="AH17" s="201">
        <v>1274</v>
      </c>
      <c r="AI17" s="201">
        <v>1201</v>
      </c>
      <c r="AJ17" s="82">
        <v>1216</v>
      </c>
      <c r="AK17" s="294">
        <v>1226</v>
      </c>
      <c r="AL17" s="294">
        <v>1109</v>
      </c>
      <c r="AM17" s="294">
        <v>1153</v>
      </c>
      <c r="AN17" s="294">
        <v>952</v>
      </c>
      <c r="AO17" s="294">
        <v>989</v>
      </c>
      <c r="AP17" s="294">
        <v>999</v>
      </c>
      <c r="AQ17" s="64">
        <v>1108</v>
      </c>
      <c r="AR17" s="294">
        <v>886</v>
      </c>
      <c r="AS17" s="294"/>
      <c r="AT17" s="294"/>
      <c r="AU17" s="294"/>
      <c r="AV17" s="311"/>
      <c r="AW17" s="83">
        <f t="shared" ref="AW17:BF21" si="17">O17-C17</f>
        <v>331</v>
      </c>
      <c r="AX17" s="84">
        <f t="shared" si="17"/>
        <v>447</v>
      </c>
      <c r="AY17" s="84">
        <f t="shared" si="17"/>
        <v>413</v>
      </c>
      <c r="AZ17" s="84">
        <f t="shared" si="17"/>
        <v>621</v>
      </c>
      <c r="BA17" s="84">
        <f t="shared" si="17"/>
        <v>540</v>
      </c>
      <c r="BB17" s="84">
        <f t="shared" si="17"/>
        <v>468</v>
      </c>
      <c r="BC17" s="84">
        <f t="shared" si="17"/>
        <v>348</v>
      </c>
      <c r="BD17" s="84">
        <f t="shared" si="17"/>
        <v>306</v>
      </c>
      <c r="BE17" s="84">
        <f t="shared" si="17"/>
        <v>317</v>
      </c>
      <c r="BF17" s="84">
        <f t="shared" si="17"/>
        <v>193</v>
      </c>
      <c r="BG17" s="84">
        <f t="shared" ref="BG17:BP21" si="18">Y17-M17</f>
        <v>167</v>
      </c>
      <c r="BH17" s="84">
        <f t="shared" si="18"/>
        <v>231</v>
      </c>
      <c r="BI17" s="84">
        <f t="shared" si="18"/>
        <v>-44</v>
      </c>
      <c r="BJ17" s="84">
        <f t="shared" si="18"/>
        <v>-254</v>
      </c>
      <c r="BK17" s="84">
        <f t="shared" si="18"/>
        <v>-334</v>
      </c>
      <c r="BL17" s="244">
        <f t="shared" si="18"/>
        <v>-310</v>
      </c>
      <c r="BM17" s="244">
        <f t="shared" si="18"/>
        <v>-429</v>
      </c>
      <c r="BN17" s="244">
        <f t="shared" si="18"/>
        <v>-260</v>
      </c>
      <c r="BO17" s="270">
        <f t="shared" si="18"/>
        <v>-278</v>
      </c>
      <c r="BP17" s="270">
        <f t="shared" si="18"/>
        <v>-225</v>
      </c>
      <c r="BQ17" s="270">
        <f t="shared" ref="BQ17:BZ21" si="19">AI17-W17</f>
        <v>-538</v>
      </c>
      <c r="BR17" s="270">
        <f t="shared" si="19"/>
        <v>-327</v>
      </c>
      <c r="BS17" s="270">
        <f t="shared" si="19"/>
        <v>-166</v>
      </c>
      <c r="BT17" s="270">
        <f t="shared" si="19"/>
        <v>-260</v>
      </c>
      <c r="BU17" s="270">
        <f t="shared" si="19"/>
        <v>-116</v>
      </c>
      <c r="BV17" s="270">
        <f t="shared" si="19"/>
        <v>-343</v>
      </c>
      <c r="BW17" s="270">
        <f t="shared" si="19"/>
        <v>-190</v>
      </c>
      <c r="BX17" s="270">
        <f t="shared" si="19"/>
        <v>-172</v>
      </c>
      <c r="BY17" s="270">
        <f t="shared" si="19"/>
        <v>-30</v>
      </c>
      <c r="BZ17" s="270">
        <f t="shared" si="19"/>
        <v>-134</v>
      </c>
      <c r="CA17" s="352"/>
      <c r="CB17" s="64">
        <f>IF(ISERROR(GETPIVOTDATA("VALUE",'CSS WK pvt'!$I$2,"DT_FILE",CB$8,"CD_CO",CB$6,"TRIM_CAT",TRIM(B17),"TRIM_LINE",A16))=TRUE,0,GETPIVOTDATA("VALUE",'CSS WK pvt'!$I$2,"DT_FILE",CB$8,"CD_CO",CB$6,"TRIM_CAT",TRIM(B17),"TRIM_LINE",A16))</f>
        <v>886</v>
      </c>
    </row>
    <row r="18" spans="1:80" s="59" customFormat="1" x14ac:dyDescent="0.3">
      <c r="A18" s="147"/>
      <c r="B18" s="60" t="s">
        <v>38</v>
      </c>
      <c r="C18" s="80">
        <v>38</v>
      </c>
      <c r="D18" s="81">
        <v>38</v>
      </c>
      <c r="E18" s="81">
        <v>43</v>
      </c>
      <c r="F18" s="81">
        <v>38</v>
      </c>
      <c r="G18" s="81">
        <v>38</v>
      </c>
      <c r="H18" s="81">
        <v>39</v>
      </c>
      <c r="I18" s="81">
        <v>37</v>
      </c>
      <c r="J18" s="81">
        <v>38</v>
      </c>
      <c r="K18" s="81">
        <v>47</v>
      </c>
      <c r="L18" s="82">
        <v>40</v>
      </c>
      <c r="M18" s="81">
        <v>38</v>
      </c>
      <c r="N18" s="81">
        <v>37</v>
      </c>
      <c r="O18" s="81">
        <v>46</v>
      </c>
      <c r="P18" s="81">
        <v>42</v>
      </c>
      <c r="Q18" s="81">
        <v>46</v>
      </c>
      <c r="R18" s="81">
        <v>45</v>
      </c>
      <c r="S18" s="81">
        <v>49</v>
      </c>
      <c r="T18" s="81">
        <v>45</v>
      </c>
      <c r="U18" s="201">
        <v>43</v>
      </c>
      <c r="V18" s="201">
        <v>38</v>
      </c>
      <c r="W18" s="201">
        <v>47</v>
      </c>
      <c r="X18" s="82">
        <v>42</v>
      </c>
      <c r="Y18" s="201">
        <v>42</v>
      </c>
      <c r="Z18" s="201">
        <v>52</v>
      </c>
      <c r="AA18" s="201">
        <v>54</v>
      </c>
      <c r="AB18" s="201">
        <v>56</v>
      </c>
      <c r="AC18" s="201">
        <v>54</v>
      </c>
      <c r="AD18" s="201">
        <v>51</v>
      </c>
      <c r="AE18" s="201">
        <v>54</v>
      </c>
      <c r="AF18" s="201">
        <v>48</v>
      </c>
      <c r="AG18" s="201">
        <v>53</v>
      </c>
      <c r="AH18" s="201">
        <v>45</v>
      </c>
      <c r="AI18" s="201">
        <v>30</v>
      </c>
      <c r="AJ18" s="82">
        <v>33</v>
      </c>
      <c r="AK18" s="294">
        <v>40</v>
      </c>
      <c r="AL18" s="294">
        <v>35</v>
      </c>
      <c r="AM18" s="294">
        <v>40</v>
      </c>
      <c r="AN18" s="294">
        <v>43</v>
      </c>
      <c r="AO18" s="294">
        <v>39</v>
      </c>
      <c r="AP18" s="294">
        <v>44</v>
      </c>
      <c r="AQ18" s="64">
        <v>40</v>
      </c>
      <c r="AR18" s="294">
        <v>29</v>
      </c>
      <c r="AS18" s="294"/>
      <c r="AT18" s="294"/>
      <c r="AU18" s="294"/>
      <c r="AV18" s="311"/>
      <c r="AW18" s="83">
        <f t="shared" si="17"/>
        <v>8</v>
      </c>
      <c r="AX18" s="84">
        <f t="shared" si="17"/>
        <v>4</v>
      </c>
      <c r="AY18" s="84">
        <f t="shared" si="17"/>
        <v>3</v>
      </c>
      <c r="AZ18" s="84">
        <f t="shared" si="17"/>
        <v>7</v>
      </c>
      <c r="BA18" s="84">
        <f t="shared" si="17"/>
        <v>11</v>
      </c>
      <c r="BB18" s="84">
        <f t="shared" si="17"/>
        <v>6</v>
      </c>
      <c r="BC18" s="84">
        <f t="shared" si="17"/>
        <v>6</v>
      </c>
      <c r="BD18" s="84">
        <f t="shared" si="17"/>
        <v>0</v>
      </c>
      <c r="BE18" s="84">
        <f t="shared" si="17"/>
        <v>0</v>
      </c>
      <c r="BF18" s="84">
        <f t="shared" si="17"/>
        <v>2</v>
      </c>
      <c r="BG18" s="84">
        <f t="shared" si="18"/>
        <v>4</v>
      </c>
      <c r="BH18" s="84">
        <f t="shared" si="18"/>
        <v>15</v>
      </c>
      <c r="BI18" s="84">
        <f t="shared" si="18"/>
        <v>8</v>
      </c>
      <c r="BJ18" s="84">
        <f t="shared" si="18"/>
        <v>14</v>
      </c>
      <c r="BK18" s="84">
        <f t="shared" si="18"/>
        <v>8</v>
      </c>
      <c r="BL18" s="244">
        <f t="shared" si="18"/>
        <v>6</v>
      </c>
      <c r="BM18" s="244">
        <f t="shared" si="18"/>
        <v>5</v>
      </c>
      <c r="BN18" s="244">
        <f t="shared" si="18"/>
        <v>3</v>
      </c>
      <c r="BO18" s="270">
        <f t="shared" si="18"/>
        <v>10</v>
      </c>
      <c r="BP18" s="270">
        <f t="shared" si="18"/>
        <v>7</v>
      </c>
      <c r="BQ18" s="270">
        <f t="shared" si="19"/>
        <v>-17</v>
      </c>
      <c r="BR18" s="270">
        <f t="shared" si="19"/>
        <v>-9</v>
      </c>
      <c r="BS18" s="270">
        <f t="shared" si="19"/>
        <v>-2</v>
      </c>
      <c r="BT18" s="270">
        <f t="shared" si="19"/>
        <v>-17</v>
      </c>
      <c r="BU18" s="270">
        <f t="shared" si="19"/>
        <v>-14</v>
      </c>
      <c r="BV18" s="270">
        <f t="shared" si="19"/>
        <v>-13</v>
      </c>
      <c r="BW18" s="270">
        <f t="shared" si="19"/>
        <v>-15</v>
      </c>
      <c r="BX18" s="270">
        <f t="shared" si="19"/>
        <v>-7</v>
      </c>
      <c r="BY18" s="270">
        <f t="shared" si="19"/>
        <v>-14</v>
      </c>
      <c r="BZ18" s="270">
        <f t="shared" si="19"/>
        <v>-19</v>
      </c>
      <c r="CA18" s="352"/>
      <c r="CB18" s="64">
        <f>IF(ISERROR(GETPIVOTDATA("VALUE",'CSS WK pvt'!$I$2,"DT_FILE",CB$8,"CD_CO",CB$6,"TRIM_CAT",TRIM(B18),"TRIM_LINE",A16))=TRUE,0,GETPIVOTDATA("VALUE",'CSS WK pvt'!$I$2,"DT_FILE",CB$8,"CD_CO",CB$6,"TRIM_CAT",TRIM(B18),"TRIM_LINE",A16))</f>
        <v>29</v>
      </c>
    </row>
    <row r="19" spans="1:80" s="59" customFormat="1" x14ac:dyDescent="0.3">
      <c r="A19" s="147"/>
      <c r="B19" s="60" t="s">
        <v>39</v>
      </c>
      <c r="C19" s="80">
        <v>238</v>
      </c>
      <c r="D19" s="81">
        <v>256</v>
      </c>
      <c r="E19" s="81">
        <v>174</v>
      </c>
      <c r="F19" s="81">
        <v>249</v>
      </c>
      <c r="G19" s="81">
        <v>205</v>
      </c>
      <c r="H19" s="81">
        <v>225</v>
      </c>
      <c r="I19" s="81">
        <v>132</v>
      </c>
      <c r="J19" s="81">
        <v>203</v>
      </c>
      <c r="K19" s="81">
        <v>308</v>
      </c>
      <c r="L19" s="82">
        <v>281</v>
      </c>
      <c r="M19" s="81">
        <v>280</v>
      </c>
      <c r="N19" s="81">
        <v>273</v>
      </c>
      <c r="O19" s="81">
        <v>232</v>
      </c>
      <c r="P19" s="81">
        <v>391</v>
      </c>
      <c r="Q19" s="81">
        <v>354</v>
      </c>
      <c r="R19" s="81">
        <v>200</v>
      </c>
      <c r="S19" s="81">
        <v>255</v>
      </c>
      <c r="T19" s="81">
        <v>157</v>
      </c>
      <c r="U19" s="201">
        <v>162</v>
      </c>
      <c r="V19" s="201">
        <v>232</v>
      </c>
      <c r="W19" s="201">
        <v>351</v>
      </c>
      <c r="X19" s="82">
        <v>296</v>
      </c>
      <c r="Y19" s="201">
        <v>201</v>
      </c>
      <c r="Z19" s="201">
        <v>159</v>
      </c>
      <c r="AA19" s="201">
        <v>160</v>
      </c>
      <c r="AB19" s="201">
        <v>180</v>
      </c>
      <c r="AC19" s="201">
        <v>150</v>
      </c>
      <c r="AD19" s="201">
        <v>168</v>
      </c>
      <c r="AE19" s="201">
        <v>165</v>
      </c>
      <c r="AF19" s="201">
        <v>138</v>
      </c>
      <c r="AG19" s="201">
        <v>166</v>
      </c>
      <c r="AH19" s="201">
        <v>229</v>
      </c>
      <c r="AI19" s="201">
        <v>294</v>
      </c>
      <c r="AJ19" s="82">
        <v>270</v>
      </c>
      <c r="AK19" s="294">
        <v>343</v>
      </c>
      <c r="AL19" s="294">
        <v>310</v>
      </c>
      <c r="AM19" s="294">
        <v>246</v>
      </c>
      <c r="AN19" s="294">
        <v>160</v>
      </c>
      <c r="AO19" s="294">
        <v>151</v>
      </c>
      <c r="AP19" s="294">
        <v>241</v>
      </c>
      <c r="AQ19" s="64">
        <v>301</v>
      </c>
      <c r="AR19" s="294">
        <v>209</v>
      </c>
      <c r="AS19" s="294"/>
      <c r="AT19" s="294"/>
      <c r="AU19" s="294"/>
      <c r="AV19" s="311"/>
      <c r="AW19" s="83">
        <f t="shared" si="17"/>
        <v>-6</v>
      </c>
      <c r="AX19" s="84">
        <f t="shared" si="17"/>
        <v>135</v>
      </c>
      <c r="AY19" s="84">
        <f t="shared" si="17"/>
        <v>180</v>
      </c>
      <c r="AZ19" s="84">
        <f t="shared" si="17"/>
        <v>-49</v>
      </c>
      <c r="BA19" s="84">
        <f t="shared" si="17"/>
        <v>50</v>
      </c>
      <c r="BB19" s="84">
        <f t="shared" si="17"/>
        <v>-68</v>
      </c>
      <c r="BC19" s="84">
        <f t="shared" si="17"/>
        <v>30</v>
      </c>
      <c r="BD19" s="84">
        <f t="shared" si="17"/>
        <v>29</v>
      </c>
      <c r="BE19" s="84">
        <f t="shared" si="17"/>
        <v>43</v>
      </c>
      <c r="BF19" s="84">
        <f t="shared" si="17"/>
        <v>15</v>
      </c>
      <c r="BG19" s="84">
        <f t="shared" si="18"/>
        <v>-79</v>
      </c>
      <c r="BH19" s="84">
        <f t="shared" si="18"/>
        <v>-114</v>
      </c>
      <c r="BI19" s="84">
        <f t="shared" si="18"/>
        <v>-72</v>
      </c>
      <c r="BJ19" s="84">
        <f t="shared" si="18"/>
        <v>-211</v>
      </c>
      <c r="BK19" s="84">
        <f t="shared" si="18"/>
        <v>-204</v>
      </c>
      <c r="BL19" s="244">
        <f t="shared" si="18"/>
        <v>-32</v>
      </c>
      <c r="BM19" s="244">
        <f t="shared" si="18"/>
        <v>-90</v>
      </c>
      <c r="BN19" s="244">
        <f t="shared" si="18"/>
        <v>-19</v>
      </c>
      <c r="BO19" s="270">
        <f t="shared" si="18"/>
        <v>4</v>
      </c>
      <c r="BP19" s="270">
        <f t="shared" si="18"/>
        <v>-3</v>
      </c>
      <c r="BQ19" s="270">
        <f t="shared" si="19"/>
        <v>-57</v>
      </c>
      <c r="BR19" s="270">
        <f t="shared" si="19"/>
        <v>-26</v>
      </c>
      <c r="BS19" s="270">
        <f t="shared" si="19"/>
        <v>142</v>
      </c>
      <c r="BT19" s="270">
        <f t="shared" si="19"/>
        <v>151</v>
      </c>
      <c r="BU19" s="270">
        <f t="shared" si="19"/>
        <v>86</v>
      </c>
      <c r="BV19" s="270">
        <f t="shared" si="19"/>
        <v>-20</v>
      </c>
      <c r="BW19" s="270">
        <f t="shared" si="19"/>
        <v>1</v>
      </c>
      <c r="BX19" s="270">
        <f t="shared" si="19"/>
        <v>73</v>
      </c>
      <c r="BY19" s="270">
        <f t="shared" si="19"/>
        <v>136</v>
      </c>
      <c r="BZ19" s="270">
        <f t="shared" si="19"/>
        <v>71</v>
      </c>
      <c r="CA19" s="352"/>
      <c r="CB19" s="64">
        <f>IF(ISERROR(GETPIVOTDATA("VALUE",'CSS WK pvt'!$I$2,"DT_FILE",CB$8,"CD_CO",CB$6,"TRIM_CAT",TRIM(B19),"TRIM_LINE",A16))=TRUE,0,GETPIVOTDATA("VALUE",'CSS WK pvt'!$I$2,"DT_FILE",CB$8,"CD_CO",CB$6,"TRIM_CAT",TRIM(B19),"TRIM_LINE",A16))</f>
        <v>209</v>
      </c>
    </row>
    <row r="20" spans="1:80" s="59" customFormat="1" x14ac:dyDescent="0.3">
      <c r="A20" s="147"/>
      <c r="B20" s="60" t="s">
        <v>40</v>
      </c>
      <c r="C20" s="80">
        <v>15</v>
      </c>
      <c r="D20" s="81">
        <v>16</v>
      </c>
      <c r="E20" s="81">
        <v>20</v>
      </c>
      <c r="F20" s="81">
        <v>12</v>
      </c>
      <c r="G20" s="81">
        <v>13</v>
      </c>
      <c r="H20" s="81">
        <v>18</v>
      </c>
      <c r="I20" s="81">
        <v>13</v>
      </c>
      <c r="J20" s="81">
        <v>12</v>
      </c>
      <c r="K20" s="81">
        <v>24</v>
      </c>
      <c r="L20" s="82">
        <v>20</v>
      </c>
      <c r="M20" s="81">
        <v>26</v>
      </c>
      <c r="N20" s="81">
        <v>26</v>
      </c>
      <c r="O20" s="81">
        <v>27</v>
      </c>
      <c r="P20" s="81">
        <v>30</v>
      </c>
      <c r="Q20" s="81">
        <v>29</v>
      </c>
      <c r="R20" s="81">
        <v>16</v>
      </c>
      <c r="S20" s="81">
        <v>20</v>
      </c>
      <c r="T20" s="81">
        <v>16</v>
      </c>
      <c r="U20" s="201">
        <v>13</v>
      </c>
      <c r="V20" s="201">
        <v>17</v>
      </c>
      <c r="W20" s="201">
        <v>25</v>
      </c>
      <c r="X20" s="82">
        <v>22</v>
      </c>
      <c r="Y20" s="201">
        <v>22</v>
      </c>
      <c r="Z20" s="201">
        <v>8</v>
      </c>
      <c r="AA20" s="201">
        <v>8</v>
      </c>
      <c r="AB20" s="201">
        <v>14</v>
      </c>
      <c r="AC20" s="201">
        <v>10</v>
      </c>
      <c r="AD20" s="201">
        <v>12</v>
      </c>
      <c r="AE20" s="201">
        <v>10</v>
      </c>
      <c r="AF20" s="201">
        <v>8</v>
      </c>
      <c r="AG20" s="201">
        <v>12</v>
      </c>
      <c r="AH20" s="201">
        <v>26</v>
      </c>
      <c r="AI20" s="201">
        <v>14</v>
      </c>
      <c r="AJ20" s="82">
        <v>19</v>
      </c>
      <c r="AK20" s="294">
        <v>33</v>
      </c>
      <c r="AL20" s="294">
        <v>28</v>
      </c>
      <c r="AM20" s="294">
        <v>15</v>
      </c>
      <c r="AN20" s="294">
        <v>9</v>
      </c>
      <c r="AO20" s="294">
        <v>16</v>
      </c>
      <c r="AP20" s="294">
        <v>8</v>
      </c>
      <c r="AQ20" s="64">
        <v>16</v>
      </c>
      <c r="AR20" s="294">
        <v>12</v>
      </c>
      <c r="AS20" s="294"/>
      <c r="AT20" s="294"/>
      <c r="AU20" s="294"/>
      <c r="AV20" s="311"/>
      <c r="AW20" s="83">
        <f t="shared" si="17"/>
        <v>12</v>
      </c>
      <c r="AX20" s="84">
        <f t="shared" si="17"/>
        <v>14</v>
      </c>
      <c r="AY20" s="84">
        <f t="shared" si="17"/>
        <v>9</v>
      </c>
      <c r="AZ20" s="84">
        <f t="shared" si="17"/>
        <v>4</v>
      </c>
      <c r="BA20" s="84">
        <f t="shared" si="17"/>
        <v>7</v>
      </c>
      <c r="BB20" s="84">
        <f t="shared" si="17"/>
        <v>-2</v>
      </c>
      <c r="BC20" s="84">
        <f t="shared" si="17"/>
        <v>0</v>
      </c>
      <c r="BD20" s="84">
        <f t="shared" si="17"/>
        <v>5</v>
      </c>
      <c r="BE20" s="84">
        <f t="shared" si="17"/>
        <v>1</v>
      </c>
      <c r="BF20" s="84">
        <f t="shared" si="17"/>
        <v>2</v>
      </c>
      <c r="BG20" s="84">
        <f t="shared" si="18"/>
        <v>-4</v>
      </c>
      <c r="BH20" s="84">
        <f t="shared" si="18"/>
        <v>-18</v>
      </c>
      <c r="BI20" s="84">
        <f t="shared" si="18"/>
        <v>-19</v>
      </c>
      <c r="BJ20" s="84">
        <f t="shared" si="18"/>
        <v>-16</v>
      </c>
      <c r="BK20" s="84">
        <f t="shared" si="18"/>
        <v>-19</v>
      </c>
      <c r="BL20" s="244">
        <f t="shared" si="18"/>
        <v>-4</v>
      </c>
      <c r="BM20" s="244">
        <f t="shared" si="18"/>
        <v>-10</v>
      </c>
      <c r="BN20" s="244">
        <f t="shared" si="18"/>
        <v>-8</v>
      </c>
      <c r="BO20" s="270">
        <f t="shared" si="18"/>
        <v>-1</v>
      </c>
      <c r="BP20" s="270">
        <f t="shared" si="18"/>
        <v>9</v>
      </c>
      <c r="BQ20" s="270">
        <f t="shared" si="19"/>
        <v>-11</v>
      </c>
      <c r="BR20" s="270">
        <f t="shared" si="19"/>
        <v>-3</v>
      </c>
      <c r="BS20" s="270">
        <f t="shared" si="19"/>
        <v>11</v>
      </c>
      <c r="BT20" s="270">
        <f t="shared" si="19"/>
        <v>20</v>
      </c>
      <c r="BU20" s="270">
        <f t="shared" si="19"/>
        <v>7</v>
      </c>
      <c r="BV20" s="270">
        <f t="shared" si="19"/>
        <v>-5</v>
      </c>
      <c r="BW20" s="270">
        <f t="shared" si="19"/>
        <v>6</v>
      </c>
      <c r="BX20" s="270">
        <f t="shared" si="19"/>
        <v>-4</v>
      </c>
      <c r="BY20" s="270">
        <f t="shared" si="19"/>
        <v>6</v>
      </c>
      <c r="BZ20" s="270">
        <f t="shared" si="19"/>
        <v>4</v>
      </c>
      <c r="CA20" s="352"/>
      <c r="CB20" s="64">
        <f>IF(ISERROR(GETPIVOTDATA("VALUE",'CSS WK pvt'!$I$2,"DT_FILE",CB$8,"CD_CO",CB$6,"TRIM_CAT",TRIM(B20),"TRIM_LINE",A16))=TRUE,0,GETPIVOTDATA("VALUE",'CSS WK pvt'!$I$2,"DT_FILE",CB$8,"CD_CO",CB$6,"TRIM_CAT",TRIM(B20),"TRIM_LINE",A16))</f>
        <v>12</v>
      </c>
    </row>
    <row r="21" spans="1:80" s="59" customFormat="1" x14ac:dyDescent="0.3">
      <c r="A21" s="147"/>
      <c r="B21" s="60" t="s">
        <v>41</v>
      </c>
      <c r="C21" s="80">
        <v>1</v>
      </c>
      <c r="D21" s="81">
        <v>4</v>
      </c>
      <c r="E21" s="81"/>
      <c r="F21" s="81">
        <v>5</v>
      </c>
      <c r="G21" s="81">
        <v>4</v>
      </c>
      <c r="H21" s="81">
        <v>2</v>
      </c>
      <c r="I21" s="81">
        <v>3</v>
      </c>
      <c r="J21" s="81">
        <v>3</v>
      </c>
      <c r="K21" s="81">
        <v>3</v>
      </c>
      <c r="L21" s="82">
        <v>1</v>
      </c>
      <c r="M21" s="81">
        <v>2</v>
      </c>
      <c r="N21" s="81">
        <v>6</v>
      </c>
      <c r="O21" s="81">
        <v>2</v>
      </c>
      <c r="P21" s="81">
        <v>4</v>
      </c>
      <c r="Q21" s="81">
        <v>5</v>
      </c>
      <c r="R21" s="81">
        <v>3</v>
      </c>
      <c r="S21" s="81">
        <v>1</v>
      </c>
      <c r="T21" s="81">
        <v>3</v>
      </c>
      <c r="U21" s="201">
        <v>4</v>
      </c>
      <c r="V21" s="201">
        <v>4</v>
      </c>
      <c r="W21" s="201">
        <v>3</v>
      </c>
      <c r="X21" s="82">
        <v>3</v>
      </c>
      <c r="Y21" s="201">
        <v>1</v>
      </c>
      <c r="Z21" s="201">
        <v>5</v>
      </c>
      <c r="AA21" s="201">
        <v>1</v>
      </c>
      <c r="AB21" s="201">
        <v>4</v>
      </c>
      <c r="AC21" s="201">
        <v>2</v>
      </c>
      <c r="AD21" s="201">
        <v>2</v>
      </c>
      <c r="AE21" s="201">
        <v>3</v>
      </c>
      <c r="AF21" s="201">
        <v>5</v>
      </c>
      <c r="AG21" s="201">
        <v>3</v>
      </c>
      <c r="AH21" s="201">
        <v>5</v>
      </c>
      <c r="AI21" s="201">
        <v>4</v>
      </c>
      <c r="AJ21" s="82">
        <v>3</v>
      </c>
      <c r="AK21" s="294">
        <v>6</v>
      </c>
      <c r="AL21" s="294">
        <v>6</v>
      </c>
      <c r="AM21" s="294">
        <v>4</v>
      </c>
      <c r="AN21" s="294">
        <v>3</v>
      </c>
      <c r="AO21" s="294">
        <v>4</v>
      </c>
      <c r="AP21" s="294">
        <v>4</v>
      </c>
      <c r="AQ21" s="64">
        <v>2</v>
      </c>
      <c r="AR21" s="294">
        <v>3</v>
      </c>
      <c r="AS21" s="294"/>
      <c r="AT21" s="294"/>
      <c r="AU21" s="294"/>
      <c r="AV21" s="311"/>
      <c r="AW21" s="83">
        <f t="shared" si="17"/>
        <v>1</v>
      </c>
      <c r="AX21" s="84">
        <f t="shared" si="17"/>
        <v>0</v>
      </c>
      <c r="AY21" s="84">
        <f t="shared" si="17"/>
        <v>5</v>
      </c>
      <c r="AZ21" s="84">
        <f t="shared" si="17"/>
        <v>-2</v>
      </c>
      <c r="BA21" s="84">
        <f t="shared" si="17"/>
        <v>-3</v>
      </c>
      <c r="BB21" s="84">
        <f t="shared" si="17"/>
        <v>1</v>
      </c>
      <c r="BC21" s="84">
        <f t="shared" si="17"/>
        <v>1</v>
      </c>
      <c r="BD21" s="84">
        <f t="shared" si="17"/>
        <v>1</v>
      </c>
      <c r="BE21" s="84">
        <f t="shared" si="17"/>
        <v>0</v>
      </c>
      <c r="BF21" s="84">
        <f t="shared" si="17"/>
        <v>2</v>
      </c>
      <c r="BG21" s="84">
        <f t="shared" si="18"/>
        <v>-1</v>
      </c>
      <c r="BH21" s="84">
        <f t="shared" si="18"/>
        <v>-1</v>
      </c>
      <c r="BI21" s="84">
        <f t="shared" si="18"/>
        <v>-1</v>
      </c>
      <c r="BJ21" s="84">
        <f t="shared" si="18"/>
        <v>0</v>
      </c>
      <c r="BK21" s="84">
        <f t="shared" si="18"/>
        <v>-3</v>
      </c>
      <c r="BL21" s="244">
        <f t="shared" si="18"/>
        <v>-1</v>
      </c>
      <c r="BM21" s="244">
        <f t="shared" si="18"/>
        <v>2</v>
      </c>
      <c r="BN21" s="244">
        <f t="shared" si="18"/>
        <v>2</v>
      </c>
      <c r="BO21" s="270">
        <f t="shared" si="18"/>
        <v>-1</v>
      </c>
      <c r="BP21" s="270">
        <f t="shared" si="18"/>
        <v>1</v>
      </c>
      <c r="BQ21" s="270">
        <f t="shared" si="19"/>
        <v>1</v>
      </c>
      <c r="BR21" s="270">
        <f t="shared" si="19"/>
        <v>0</v>
      </c>
      <c r="BS21" s="270">
        <f t="shared" si="19"/>
        <v>5</v>
      </c>
      <c r="BT21" s="270">
        <f t="shared" si="19"/>
        <v>1</v>
      </c>
      <c r="BU21" s="270">
        <f t="shared" si="19"/>
        <v>3</v>
      </c>
      <c r="BV21" s="270">
        <f t="shared" si="19"/>
        <v>-1</v>
      </c>
      <c r="BW21" s="270">
        <f t="shared" si="19"/>
        <v>2</v>
      </c>
      <c r="BX21" s="270">
        <f t="shared" si="19"/>
        <v>2</v>
      </c>
      <c r="BY21" s="270">
        <f t="shared" si="19"/>
        <v>-1</v>
      </c>
      <c r="BZ21" s="270">
        <f t="shared" si="19"/>
        <v>-2</v>
      </c>
      <c r="CA21" s="352"/>
      <c r="CB21" s="64">
        <f>IF(ISERROR(GETPIVOTDATA("VALUE",'CSS WK pvt'!$I$2,"DT_FILE",CB$8,"CD_CO",CB$6,"TRIM_CAT",TRIM(B21),"TRIM_LINE",A16))=TRUE,0,GETPIVOTDATA("VALUE",'CSS WK pvt'!$I$2,"DT_FILE",CB$8,"CD_CO",CB$6,"TRIM_CAT",TRIM(B21),"TRIM_LINE",A16))</f>
        <v>3</v>
      </c>
    </row>
    <row r="22" spans="1:80" s="73" customFormat="1" x14ac:dyDescent="0.3">
      <c r="A22" s="149"/>
      <c r="B22" s="60" t="s">
        <v>42</v>
      </c>
      <c r="C22" s="137">
        <f t="shared" ref="C22:Q22" si="20">SUM(C17:C21)</f>
        <v>1274</v>
      </c>
      <c r="D22" s="138">
        <f t="shared" si="20"/>
        <v>1416</v>
      </c>
      <c r="E22" s="138">
        <f t="shared" si="20"/>
        <v>1337</v>
      </c>
      <c r="F22" s="138">
        <f t="shared" si="20"/>
        <v>1164</v>
      </c>
      <c r="G22" s="138">
        <f t="shared" si="20"/>
        <v>1287</v>
      </c>
      <c r="H22" s="138">
        <f t="shared" si="20"/>
        <v>1096</v>
      </c>
      <c r="I22" s="138">
        <f t="shared" si="20"/>
        <v>1211</v>
      </c>
      <c r="J22" s="138">
        <f t="shared" si="20"/>
        <v>1449</v>
      </c>
      <c r="K22" s="138">
        <f t="shared" si="20"/>
        <v>1804</v>
      </c>
      <c r="L22" s="139">
        <f t="shared" si="20"/>
        <v>1692</v>
      </c>
      <c r="M22" s="138">
        <f t="shared" si="20"/>
        <v>1571</v>
      </c>
      <c r="N22" s="138">
        <f t="shared" si="20"/>
        <v>1480</v>
      </c>
      <c r="O22" s="138">
        <f t="shared" si="20"/>
        <v>1620</v>
      </c>
      <c r="P22" s="138">
        <f t="shared" si="20"/>
        <v>2016</v>
      </c>
      <c r="Q22" s="138">
        <f t="shared" si="20"/>
        <v>1947</v>
      </c>
      <c r="R22" s="138">
        <v>1745</v>
      </c>
      <c r="S22" s="138">
        <v>1892</v>
      </c>
      <c r="T22" s="138">
        <v>1501</v>
      </c>
      <c r="U22" s="202">
        <v>1596</v>
      </c>
      <c r="V22" s="202">
        <v>1790</v>
      </c>
      <c r="W22" s="202">
        <f>SUM(W17+W18+W19+W20+W21)</f>
        <v>2165</v>
      </c>
      <c r="X22" s="139">
        <f>SUM(X17+X18+X19+X20+X21)</f>
        <v>1906</v>
      </c>
      <c r="Y22" s="202">
        <v>1658</v>
      </c>
      <c r="Z22" s="202">
        <v>1593</v>
      </c>
      <c r="AA22" s="202">
        <v>1492</v>
      </c>
      <c r="AB22" s="202">
        <v>1549</v>
      </c>
      <c r="AC22" s="202">
        <v>1395</v>
      </c>
      <c r="AD22" s="202">
        <v>1404</v>
      </c>
      <c r="AE22" s="202">
        <v>1370</v>
      </c>
      <c r="AF22" s="202">
        <v>1219</v>
      </c>
      <c r="AG22" s="202">
        <v>1330</v>
      </c>
      <c r="AH22" s="202">
        <v>1579</v>
      </c>
      <c r="AI22" s="202">
        <v>1543</v>
      </c>
      <c r="AJ22" s="139">
        <v>1541</v>
      </c>
      <c r="AK22" s="295">
        <v>1648</v>
      </c>
      <c r="AL22" s="295">
        <v>1488</v>
      </c>
      <c r="AM22" s="295">
        <v>1458</v>
      </c>
      <c r="AN22" s="295">
        <v>1167</v>
      </c>
      <c r="AO22" s="295">
        <v>1199</v>
      </c>
      <c r="AP22" s="295">
        <v>1296</v>
      </c>
      <c r="AQ22" s="85">
        <v>1467</v>
      </c>
      <c r="AR22" s="295">
        <v>1139</v>
      </c>
      <c r="AS22" s="295"/>
      <c r="AT22" s="295"/>
      <c r="AU22" s="295"/>
      <c r="AV22" s="312"/>
      <c r="AW22" s="85">
        <f t="shared" ref="AW22:BA22" si="21">SUM(AW17:AW21)</f>
        <v>346</v>
      </c>
      <c r="AX22" s="140">
        <f t="shared" si="21"/>
        <v>600</v>
      </c>
      <c r="AY22" s="140">
        <f t="shared" si="21"/>
        <v>610</v>
      </c>
      <c r="AZ22" s="140">
        <f t="shared" si="21"/>
        <v>581</v>
      </c>
      <c r="BA22" s="140">
        <f t="shared" si="21"/>
        <v>605</v>
      </c>
      <c r="BB22" s="140">
        <f t="shared" ref="BB22:BJ22" si="22">SUM(BB17:BB21)</f>
        <v>405</v>
      </c>
      <c r="BC22" s="140">
        <f t="shared" si="22"/>
        <v>385</v>
      </c>
      <c r="BD22" s="140">
        <f t="shared" si="22"/>
        <v>341</v>
      </c>
      <c r="BE22" s="140">
        <f t="shared" si="22"/>
        <v>361</v>
      </c>
      <c r="BF22" s="140">
        <f t="shared" si="22"/>
        <v>214</v>
      </c>
      <c r="BG22" s="140">
        <f t="shared" si="22"/>
        <v>87</v>
      </c>
      <c r="BH22" s="140">
        <f t="shared" si="22"/>
        <v>113</v>
      </c>
      <c r="BI22" s="140">
        <f t="shared" si="22"/>
        <v>-128</v>
      </c>
      <c r="BJ22" s="140">
        <f t="shared" si="22"/>
        <v>-467</v>
      </c>
      <c r="BK22" s="140">
        <f t="shared" ref="BK22:BL22" si="23">SUM(BK17:BK21)</f>
        <v>-552</v>
      </c>
      <c r="BL22" s="245">
        <f t="shared" si="23"/>
        <v>-341</v>
      </c>
      <c r="BM22" s="245">
        <f t="shared" ref="BM22" si="24">SUM(BM17:BM21)</f>
        <v>-522</v>
      </c>
      <c r="BN22" s="245">
        <f t="shared" ref="BN22:BO22" si="25">SUM(BN17:BN21)</f>
        <v>-282</v>
      </c>
      <c r="BO22" s="271">
        <f t="shared" si="25"/>
        <v>-266</v>
      </c>
      <c r="BP22" s="271">
        <f t="shared" ref="BP22:BQ22" si="26">SUM(BP17:BP21)</f>
        <v>-211</v>
      </c>
      <c r="BQ22" s="271">
        <f t="shared" si="26"/>
        <v>-622</v>
      </c>
      <c r="BR22" s="271">
        <f t="shared" ref="BR22:BS22" si="27">SUM(BR17:BR21)</f>
        <v>-365</v>
      </c>
      <c r="BS22" s="271">
        <f t="shared" si="27"/>
        <v>-10</v>
      </c>
      <c r="BT22" s="271">
        <f t="shared" ref="BT22" si="28">SUM(BT17:BT21)</f>
        <v>-105</v>
      </c>
      <c r="BU22" s="271">
        <f t="shared" ref="BU22" si="29">SUM(BU17:BU21)</f>
        <v>-34</v>
      </c>
      <c r="BV22" s="271">
        <f t="shared" ref="BV22" si="30">SUM(BV17:BV21)</f>
        <v>-382</v>
      </c>
      <c r="BW22" s="271">
        <f t="shared" ref="BW22" si="31">SUM(BW17:BW21)</f>
        <v>-196</v>
      </c>
      <c r="BX22" s="271">
        <f t="shared" ref="BX22" si="32">SUM(BX17:BX21)</f>
        <v>-108</v>
      </c>
      <c r="BY22" s="271">
        <f t="shared" ref="BY22:BZ22" si="33">SUM(BY17:BY21)</f>
        <v>97</v>
      </c>
      <c r="BZ22" s="271">
        <f t="shared" si="33"/>
        <v>-80</v>
      </c>
      <c r="CA22" s="353"/>
      <c r="CB22" s="85">
        <f>SUM(CB17:CB21)</f>
        <v>1139</v>
      </c>
    </row>
    <row r="23" spans="1:80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352"/>
      <c r="CB23" s="90"/>
    </row>
    <row r="24" spans="1:80" s="59" customFormat="1" x14ac:dyDescent="0.3">
      <c r="A24" s="145"/>
      <c r="B24" s="60" t="s">
        <v>37</v>
      </c>
      <c r="C24" s="80">
        <v>585</v>
      </c>
      <c r="D24" s="81">
        <v>667</v>
      </c>
      <c r="E24" s="81">
        <v>642</v>
      </c>
      <c r="F24" s="81">
        <v>454</v>
      </c>
      <c r="G24" s="81">
        <v>622</v>
      </c>
      <c r="H24" s="81">
        <v>430</v>
      </c>
      <c r="I24" s="81">
        <v>666</v>
      </c>
      <c r="J24" s="81">
        <v>762</v>
      </c>
      <c r="K24" s="81">
        <v>994</v>
      </c>
      <c r="L24" s="82">
        <v>844</v>
      </c>
      <c r="M24" s="81">
        <v>696</v>
      </c>
      <c r="N24" s="81">
        <v>718</v>
      </c>
      <c r="O24" s="81">
        <v>742</v>
      </c>
      <c r="P24" s="81">
        <v>752</v>
      </c>
      <c r="Q24" s="81">
        <v>683</v>
      </c>
      <c r="R24" s="81">
        <v>647</v>
      </c>
      <c r="S24" s="81">
        <v>781</v>
      </c>
      <c r="T24" s="81">
        <v>580</v>
      </c>
      <c r="U24" s="201">
        <v>634</v>
      </c>
      <c r="V24" s="201">
        <v>744</v>
      </c>
      <c r="W24" s="201">
        <v>940</v>
      </c>
      <c r="X24" s="82">
        <v>759</v>
      </c>
      <c r="Y24" s="201">
        <v>629</v>
      </c>
      <c r="Z24" s="201">
        <v>640</v>
      </c>
      <c r="AA24" s="201">
        <v>547</v>
      </c>
      <c r="AB24" s="201">
        <v>603</v>
      </c>
      <c r="AC24" s="201">
        <v>525</v>
      </c>
      <c r="AD24" s="201">
        <v>561</v>
      </c>
      <c r="AE24" s="201">
        <v>595</v>
      </c>
      <c r="AF24" s="201">
        <v>542</v>
      </c>
      <c r="AG24" s="201">
        <v>613</v>
      </c>
      <c r="AH24" s="201">
        <v>786</v>
      </c>
      <c r="AI24" s="201">
        <v>647</v>
      </c>
      <c r="AJ24" s="82">
        <v>636</v>
      </c>
      <c r="AK24" s="294">
        <v>710</v>
      </c>
      <c r="AL24" s="294">
        <v>594</v>
      </c>
      <c r="AM24" s="294">
        <v>634</v>
      </c>
      <c r="AN24" s="294">
        <v>400</v>
      </c>
      <c r="AO24" s="294">
        <v>514</v>
      </c>
      <c r="AP24" s="294">
        <v>555</v>
      </c>
      <c r="AQ24" s="64">
        <v>718</v>
      </c>
      <c r="AR24" s="294">
        <v>477</v>
      </c>
      <c r="AS24" s="294"/>
      <c r="AT24" s="294"/>
      <c r="AU24" s="294"/>
      <c r="AV24" s="311"/>
      <c r="AW24" s="83">
        <f t="shared" ref="AW24:BF28" si="34">O24-C24</f>
        <v>157</v>
      </c>
      <c r="AX24" s="84">
        <f t="shared" si="34"/>
        <v>85</v>
      </c>
      <c r="AY24" s="84">
        <f t="shared" si="34"/>
        <v>41</v>
      </c>
      <c r="AZ24" s="84">
        <f t="shared" si="34"/>
        <v>193</v>
      </c>
      <c r="BA24" s="84">
        <f t="shared" si="34"/>
        <v>159</v>
      </c>
      <c r="BB24" s="84">
        <f t="shared" si="34"/>
        <v>150</v>
      </c>
      <c r="BC24" s="84">
        <f t="shared" si="34"/>
        <v>-32</v>
      </c>
      <c r="BD24" s="84">
        <f t="shared" si="34"/>
        <v>-18</v>
      </c>
      <c r="BE24" s="84">
        <f t="shared" si="34"/>
        <v>-54</v>
      </c>
      <c r="BF24" s="84">
        <f t="shared" si="34"/>
        <v>-85</v>
      </c>
      <c r="BG24" s="84">
        <f t="shared" ref="BG24:BP28" si="35">Y24-M24</f>
        <v>-67</v>
      </c>
      <c r="BH24" s="84">
        <f t="shared" si="35"/>
        <v>-78</v>
      </c>
      <c r="BI24" s="84">
        <f t="shared" si="35"/>
        <v>-195</v>
      </c>
      <c r="BJ24" s="84">
        <f t="shared" si="35"/>
        <v>-149</v>
      </c>
      <c r="BK24" s="84">
        <f t="shared" si="35"/>
        <v>-158</v>
      </c>
      <c r="BL24" s="244">
        <f t="shared" si="35"/>
        <v>-86</v>
      </c>
      <c r="BM24" s="244">
        <f t="shared" si="35"/>
        <v>-186</v>
      </c>
      <c r="BN24" s="244">
        <f t="shared" si="35"/>
        <v>-38</v>
      </c>
      <c r="BO24" s="270">
        <f t="shared" si="35"/>
        <v>-21</v>
      </c>
      <c r="BP24" s="270">
        <f t="shared" si="35"/>
        <v>42</v>
      </c>
      <c r="BQ24" s="270">
        <f t="shared" ref="BQ24:BZ28" si="36">AI24-W24</f>
        <v>-293</v>
      </c>
      <c r="BR24" s="270">
        <f t="shared" si="36"/>
        <v>-123</v>
      </c>
      <c r="BS24" s="270">
        <f t="shared" si="36"/>
        <v>81</v>
      </c>
      <c r="BT24" s="270">
        <f t="shared" si="36"/>
        <v>-46</v>
      </c>
      <c r="BU24" s="270">
        <f t="shared" si="36"/>
        <v>87</v>
      </c>
      <c r="BV24" s="270">
        <f t="shared" si="36"/>
        <v>-203</v>
      </c>
      <c r="BW24" s="270">
        <f t="shared" si="36"/>
        <v>-11</v>
      </c>
      <c r="BX24" s="270">
        <f t="shared" si="36"/>
        <v>-6</v>
      </c>
      <c r="BY24" s="270">
        <f t="shared" si="36"/>
        <v>123</v>
      </c>
      <c r="BZ24" s="270">
        <f t="shared" si="36"/>
        <v>-65</v>
      </c>
      <c r="CA24" s="352"/>
      <c r="CB24" s="64">
        <f>IF(ISERROR(GETPIVOTDATA("VALUE",'CSS WK pvt'!$I$2,"DT_FILE",CB$8,"CD_CO",CB$6,"TRIM_CAT",TRIM(B24),"TRIM_LINE",A23))=TRUE,0,GETPIVOTDATA("VALUE",'CSS WK pvt'!$I$2,"DT_FILE",CB$8,"CD_CO",CB$6,"TRIM_CAT",TRIM(B24),"TRIM_LINE",A23))</f>
        <v>477</v>
      </c>
    </row>
    <row r="25" spans="1:80" s="59" customFormat="1" x14ac:dyDescent="0.3">
      <c r="A25" s="145"/>
      <c r="B25" s="60" t="s">
        <v>38</v>
      </c>
      <c r="C25" s="80">
        <v>9</v>
      </c>
      <c r="D25" s="81">
        <v>7</v>
      </c>
      <c r="E25" s="81">
        <v>12</v>
      </c>
      <c r="F25" s="81">
        <v>10</v>
      </c>
      <c r="G25" s="81">
        <v>10</v>
      </c>
      <c r="H25" s="81">
        <v>18</v>
      </c>
      <c r="I25" s="81">
        <v>15</v>
      </c>
      <c r="J25" s="81">
        <v>10</v>
      </c>
      <c r="K25" s="81">
        <v>21</v>
      </c>
      <c r="L25" s="82">
        <v>9</v>
      </c>
      <c r="M25" s="81">
        <v>10</v>
      </c>
      <c r="N25" s="81">
        <v>9</v>
      </c>
      <c r="O25" s="81">
        <v>18</v>
      </c>
      <c r="P25" s="81">
        <v>10</v>
      </c>
      <c r="Q25" s="81">
        <v>13</v>
      </c>
      <c r="R25" s="81">
        <v>10</v>
      </c>
      <c r="S25" s="81">
        <v>9</v>
      </c>
      <c r="T25" s="81">
        <v>10</v>
      </c>
      <c r="U25" s="201">
        <v>6</v>
      </c>
      <c r="V25" s="201">
        <v>8</v>
      </c>
      <c r="W25" s="201">
        <v>15</v>
      </c>
      <c r="X25" s="82">
        <v>5</v>
      </c>
      <c r="Y25" s="201">
        <v>10</v>
      </c>
      <c r="Z25" s="201">
        <v>14</v>
      </c>
      <c r="AA25" s="201">
        <v>11</v>
      </c>
      <c r="AB25" s="201">
        <v>10</v>
      </c>
      <c r="AC25" s="201">
        <v>8</v>
      </c>
      <c r="AD25" s="201">
        <v>7</v>
      </c>
      <c r="AE25" s="201">
        <v>14</v>
      </c>
      <c r="AF25" s="201">
        <v>5</v>
      </c>
      <c r="AG25" s="201">
        <v>12</v>
      </c>
      <c r="AH25" s="201">
        <v>8</v>
      </c>
      <c r="AI25" s="201">
        <v>5</v>
      </c>
      <c r="AJ25" s="82">
        <v>6</v>
      </c>
      <c r="AK25" s="294">
        <v>10</v>
      </c>
      <c r="AL25" s="294">
        <v>5</v>
      </c>
      <c r="AM25" s="294">
        <v>13</v>
      </c>
      <c r="AN25" s="294">
        <v>12</v>
      </c>
      <c r="AO25" s="294">
        <v>5</v>
      </c>
      <c r="AP25" s="294">
        <v>11</v>
      </c>
      <c r="AQ25" s="64">
        <v>10</v>
      </c>
      <c r="AR25" s="294">
        <v>9</v>
      </c>
      <c r="AS25" s="294"/>
      <c r="AT25" s="294"/>
      <c r="AU25" s="294"/>
      <c r="AV25" s="311"/>
      <c r="AW25" s="83">
        <f t="shared" si="34"/>
        <v>9</v>
      </c>
      <c r="AX25" s="84">
        <f t="shared" si="34"/>
        <v>3</v>
      </c>
      <c r="AY25" s="84">
        <f t="shared" si="34"/>
        <v>1</v>
      </c>
      <c r="AZ25" s="84">
        <f t="shared" si="34"/>
        <v>0</v>
      </c>
      <c r="BA25" s="84">
        <f t="shared" si="34"/>
        <v>-1</v>
      </c>
      <c r="BB25" s="84">
        <f t="shared" si="34"/>
        <v>-8</v>
      </c>
      <c r="BC25" s="84">
        <f t="shared" si="34"/>
        <v>-9</v>
      </c>
      <c r="BD25" s="84">
        <f t="shared" si="34"/>
        <v>-2</v>
      </c>
      <c r="BE25" s="84">
        <f t="shared" si="34"/>
        <v>-6</v>
      </c>
      <c r="BF25" s="84">
        <f t="shared" si="34"/>
        <v>-4</v>
      </c>
      <c r="BG25" s="84">
        <f t="shared" si="35"/>
        <v>0</v>
      </c>
      <c r="BH25" s="84">
        <f t="shared" si="35"/>
        <v>5</v>
      </c>
      <c r="BI25" s="84">
        <f t="shared" si="35"/>
        <v>-7</v>
      </c>
      <c r="BJ25" s="84">
        <f t="shared" si="35"/>
        <v>0</v>
      </c>
      <c r="BK25" s="84">
        <f t="shared" si="35"/>
        <v>-5</v>
      </c>
      <c r="BL25" s="244">
        <f t="shared" si="35"/>
        <v>-3</v>
      </c>
      <c r="BM25" s="244">
        <f t="shared" si="35"/>
        <v>5</v>
      </c>
      <c r="BN25" s="244">
        <f t="shared" si="35"/>
        <v>-5</v>
      </c>
      <c r="BO25" s="270">
        <f t="shared" si="35"/>
        <v>6</v>
      </c>
      <c r="BP25" s="270">
        <f t="shared" si="35"/>
        <v>0</v>
      </c>
      <c r="BQ25" s="270">
        <f t="shared" si="36"/>
        <v>-10</v>
      </c>
      <c r="BR25" s="270">
        <f t="shared" si="36"/>
        <v>1</v>
      </c>
      <c r="BS25" s="270">
        <f t="shared" si="36"/>
        <v>0</v>
      </c>
      <c r="BT25" s="270">
        <f t="shared" si="36"/>
        <v>-9</v>
      </c>
      <c r="BU25" s="270">
        <f t="shared" si="36"/>
        <v>2</v>
      </c>
      <c r="BV25" s="270">
        <f t="shared" si="36"/>
        <v>2</v>
      </c>
      <c r="BW25" s="270">
        <f t="shared" si="36"/>
        <v>-3</v>
      </c>
      <c r="BX25" s="270">
        <f t="shared" si="36"/>
        <v>4</v>
      </c>
      <c r="BY25" s="270">
        <f t="shared" si="36"/>
        <v>-4</v>
      </c>
      <c r="BZ25" s="270">
        <f t="shared" si="36"/>
        <v>4</v>
      </c>
      <c r="CA25" s="352"/>
      <c r="CB25" s="64">
        <f>IF(ISERROR(GETPIVOTDATA("VALUE",'CSS WK pvt'!$I$2,"DT_FILE",CB$8,"CD_CO",CB$6,"TRIM_CAT",TRIM(B25),"TRIM_LINE",A23))=TRUE,0,GETPIVOTDATA("VALUE",'CSS WK pvt'!$I$2,"DT_FILE",CB$8,"CD_CO",CB$6,"TRIM_CAT",TRIM(B25),"TRIM_LINE",A23))</f>
        <v>9</v>
      </c>
    </row>
    <row r="26" spans="1:80" s="59" customFormat="1" x14ac:dyDescent="0.3">
      <c r="A26" s="145"/>
      <c r="B26" s="60" t="s">
        <v>39</v>
      </c>
      <c r="C26" s="80">
        <v>165</v>
      </c>
      <c r="D26" s="81">
        <v>202</v>
      </c>
      <c r="E26" s="81">
        <v>110</v>
      </c>
      <c r="F26" s="81">
        <v>180</v>
      </c>
      <c r="G26" s="81">
        <v>146</v>
      </c>
      <c r="H26" s="81">
        <v>148</v>
      </c>
      <c r="I26" s="81">
        <v>84</v>
      </c>
      <c r="J26" s="81">
        <v>154</v>
      </c>
      <c r="K26" s="81">
        <v>251</v>
      </c>
      <c r="L26" s="82">
        <v>214</v>
      </c>
      <c r="M26" s="81">
        <v>213</v>
      </c>
      <c r="N26" s="81">
        <v>211</v>
      </c>
      <c r="O26" s="81">
        <v>168</v>
      </c>
      <c r="P26" s="81">
        <v>257</v>
      </c>
      <c r="Q26" s="81">
        <v>218</v>
      </c>
      <c r="R26" s="81">
        <v>81</v>
      </c>
      <c r="S26" s="81">
        <v>164</v>
      </c>
      <c r="T26" s="81">
        <v>78</v>
      </c>
      <c r="U26" s="201">
        <v>87</v>
      </c>
      <c r="V26" s="201">
        <v>156</v>
      </c>
      <c r="W26" s="201">
        <v>269</v>
      </c>
      <c r="X26" s="82">
        <v>222</v>
      </c>
      <c r="Y26" s="201">
        <v>124</v>
      </c>
      <c r="Z26" s="201">
        <v>82</v>
      </c>
      <c r="AA26" s="201">
        <v>83</v>
      </c>
      <c r="AB26" s="201">
        <v>101</v>
      </c>
      <c r="AC26" s="201">
        <v>82</v>
      </c>
      <c r="AD26" s="201">
        <v>96</v>
      </c>
      <c r="AE26" s="201">
        <v>110</v>
      </c>
      <c r="AF26" s="201">
        <v>86</v>
      </c>
      <c r="AG26" s="201">
        <v>112</v>
      </c>
      <c r="AH26" s="201">
        <v>179</v>
      </c>
      <c r="AI26" s="201">
        <v>228</v>
      </c>
      <c r="AJ26" s="82">
        <v>173</v>
      </c>
      <c r="AK26" s="294">
        <v>263</v>
      </c>
      <c r="AL26" s="294">
        <v>240</v>
      </c>
      <c r="AM26" s="294">
        <v>160</v>
      </c>
      <c r="AN26" s="294">
        <v>87</v>
      </c>
      <c r="AO26" s="294">
        <v>80</v>
      </c>
      <c r="AP26" s="294">
        <v>174</v>
      </c>
      <c r="AQ26" s="64">
        <v>165</v>
      </c>
      <c r="AR26" s="294">
        <v>153</v>
      </c>
      <c r="AS26" s="294"/>
      <c r="AT26" s="294"/>
      <c r="AU26" s="294"/>
      <c r="AV26" s="311"/>
      <c r="AW26" s="83">
        <f t="shared" si="34"/>
        <v>3</v>
      </c>
      <c r="AX26" s="84">
        <f t="shared" si="34"/>
        <v>55</v>
      </c>
      <c r="AY26" s="84">
        <f t="shared" si="34"/>
        <v>108</v>
      </c>
      <c r="AZ26" s="84">
        <f t="shared" si="34"/>
        <v>-99</v>
      </c>
      <c r="BA26" s="84">
        <f t="shared" si="34"/>
        <v>18</v>
      </c>
      <c r="BB26" s="84">
        <f t="shared" si="34"/>
        <v>-70</v>
      </c>
      <c r="BC26" s="84">
        <f t="shared" si="34"/>
        <v>3</v>
      </c>
      <c r="BD26" s="84">
        <f t="shared" si="34"/>
        <v>2</v>
      </c>
      <c r="BE26" s="84">
        <f t="shared" si="34"/>
        <v>18</v>
      </c>
      <c r="BF26" s="84">
        <f t="shared" si="34"/>
        <v>8</v>
      </c>
      <c r="BG26" s="84">
        <f t="shared" si="35"/>
        <v>-89</v>
      </c>
      <c r="BH26" s="84">
        <f t="shared" si="35"/>
        <v>-129</v>
      </c>
      <c r="BI26" s="84">
        <f t="shared" si="35"/>
        <v>-85</v>
      </c>
      <c r="BJ26" s="84">
        <f t="shared" si="35"/>
        <v>-156</v>
      </c>
      <c r="BK26" s="84">
        <f t="shared" si="35"/>
        <v>-136</v>
      </c>
      <c r="BL26" s="244">
        <f t="shared" si="35"/>
        <v>15</v>
      </c>
      <c r="BM26" s="244">
        <f t="shared" si="35"/>
        <v>-54</v>
      </c>
      <c r="BN26" s="244">
        <f t="shared" si="35"/>
        <v>8</v>
      </c>
      <c r="BO26" s="270">
        <f t="shared" si="35"/>
        <v>25</v>
      </c>
      <c r="BP26" s="270">
        <f t="shared" si="35"/>
        <v>23</v>
      </c>
      <c r="BQ26" s="270">
        <f t="shared" si="36"/>
        <v>-41</v>
      </c>
      <c r="BR26" s="270">
        <f t="shared" si="36"/>
        <v>-49</v>
      </c>
      <c r="BS26" s="270">
        <f t="shared" si="36"/>
        <v>139</v>
      </c>
      <c r="BT26" s="270">
        <f t="shared" si="36"/>
        <v>158</v>
      </c>
      <c r="BU26" s="270">
        <f t="shared" si="36"/>
        <v>77</v>
      </c>
      <c r="BV26" s="270">
        <f t="shared" si="36"/>
        <v>-14</v>
      </c>
      <c r="BW26" s="270">
        <f t="shared" si="36"/>
        <v>-2</v>
      </c>
      <c r="BX26" s="270">
        <f t="shared" si="36"/>
        <v>78</v>
      </c>
      <c r="BY26" s="270">
        <f t="shared" si="36"/>
        <v>55</v>
      </c>
      <c r="BZ26" s="270">
        <f t="shared" si="36"/>
        <v>67</v>
      </c>
      <c r="CA26" s="352"/>
      <c r="CB26" s="64">
        <f>IF(ISERROR(GETPIVOTDATA("VALUE",'CSS WK pvt'!$I$2,"DT_FILE",CB$8,"CD_CO",CB$6,"TRIM_CAT",TRIM(B26),"TRIM_LINE",A23))=TRUE,0,GETPIVOTDATA("VALUE",'CSS WK pvt'!$I$2,"DT_FILE",CB$8,"CD_CO",CB$6,"TRIM_CAT",TRIM(B26),"TRIM_LINE",A23))</f>
        <v>153</v>
      </c>
    </row>
    <row r="27" spans="1:80" s="59" customFormat="1" x14ac:dyDescent="0.3">
      <c r="A27" s="145"/>
      <c r="B27" s="60" t="s">
        <v>40</v>
      </c>
      <c r="C27" s="80">
        <v>10</v>
      </c>
      <c r="D27" s="81">
        <v>14</v>
      </c>
      <c r="E27" s="81">
        <v>17</v>
      </c>
      <c r="F27" s="81">
        <v>10</v>
      </c>
      <c r="G27" s="81">
        <v>11</v>
      </c>
      <c r="H27" s="81">
        <v>14</v>
      </c>
      <c r="I27" s="81">
        <v>10</v>
      </c>
      <c r="J27" s="81">
        <v>11</v>
      </c>
      <c r="K27" s="81">
        <v>20</v>
      </c>
      <c r="L27" s="82">
        <v>16</v>
      </c>
      <c r="M27" s="81">
        <v>21</v>
      </c>
      <c r="N27" s="81">
        <v>22</v>
      </c>
      <c r="O27" s="81">
        <v>23</v>
      </c>
      <c r="P27" s="81">
        <v>14</v>
      </c>
      <c r="Q27" s="81">
        <v>22</v>
      </c>
      <c r="R27" s="81">
        <v>14</v>
      </c>
      <c r="S27" s="81">
        <v>16</v>
      </c>
      <c r="T27" s="81">
        <v>11</v>
      </c>
      <c r="U27" s="201">
        <v>8</v>
      </c>
      <c r="V27" s="201">
        <v>11</v>
      </c>
      <c r="W27" s="201">
        <v>20</v>
      </c>
      <c r="X27" s="82">
        <v>15</v>
      </c>
      <c r="Y27" s="201">
        <v>17</v>
      </c>
      <c r="Z27" s="201">
        <v>7</v>
      </c>
      <c r="AA27" s="201">
        <v>6</v>
      </c>
      <c r="AB27" s="201">
        <v>11</v>
      </c>
      <c r="AC27" s="201">
        <v>8</v>
      </c>
      <c r="AD27" s="201">
        <v>11</v>
      </c>
      <c r="AE27" s="201">
        <v>10</v>
      </c>
      <c r="AF27" s="201">
        <v>7</v>
      </c>
      <c r="AG27" s="201">
        <v>10</v>
      </c>
      <c r="AH27" s="201">
        <v>25</v>
      </c>
      <c r="AI27" s="201">
        <v>13</v>
      </c>
      <c r="AJ27" s="82">
        <v>13</v>
      </c>
      <c r="AK27" s="294">
        <v>29</v>
      </c>
      <c r="AL27" s="294">
        <v>24</v>
      </c>
      <c r="AM27" s="294">
        <v>11</v>
      </c>
      <c r="AN27" s="294">
        <v>5</v>
      </c>
      <c r="AO27" s="294">
        <v>14</v>
      </c>
      <c r="AP27" s="294">
        <v>6</v>
      </c>
      <c r="AQ27" s="64">
        <v>15</v>
      </c>
      <c r="AR27" s="294">
        <v>11</v>
      </c>
      <c r="AS27" s="294"/>
      <c r="AT27" s="294"/>
      <c r="AU27" s="294"/>
      <c r="AV27" s="311"/>
      <c r="AW27" s="83">
        <f t="shared" si="34"/>
        <v>13</v>
      </c>
      <c r="AX27" s="84">
        <f t="shared" si="34"/>
        <v>0</v>
      </c>
      <c r="AY27" s="84">
        <f t="shared" si="34"/>
        <v>5</v>
      </c>
      <c r="AZ27" s="84">
        <f t="shared" si="34"/>
        <v>4</v>
      </c>
      <c r="BA27" s="84">
        <f t="shared" si="34"/>
        <v>5</v>
      </c>
      <c r="BB27" s="84">
        <f t="shared" si="34"/>
        <v>-3</v>
      </c>
      <c r="BC27" s="84">
        <f t="shared" si="34"/>
        <v>-2</v>
      </c>
      <c r="BD27" s="84">
        <f t="shared" si="34"/>
        <v>0</v>
      </c>
      <c r="BE27" s="84">
        <f t="shared" si="34"/>
        <v>0</v>
      </c>
      <c r="BF27" s="84">
        <f t="shared" si="34"/>
        <v>-1</v>
      </c>
      <c r="BG27" s="84">
        <f t="shared" si="35"/>
        <v>-4</v>
      </c>
      <c r="BH27" s="84">
        <f t="shared" si="35"/>
        <v>-15</v>
      </c>
      <c r="BI27" s="84">
        <f t="shared" si="35"/>
        <v>-17</v>
      </c>
      <c r="BJ27" s="84">
        <f t="shared" si="35"/>
        <v>-3</v>
      </c>
      <c r="BK27" s="84">
        <f t="shared" si="35"/>
        <v>-14</v>
      </c>
      <c r="BL27" s="244">
        <f t="shared" si="35"/>
        <v>-3</v>
      </c>
      <c r="BM27" s="244">
        <f t="shared" si="35"/>
        <v>-6</v>
      </c>
      <c r="BN27" s="244">
        <f t="shared" si="35"/>
        <v>-4</v>
      </c>
      <c r="BO27" s="270">
        <f t="shared" si="35"/>
        <v>2</v>
      </c>
      <c r="BP27" s="270">
        <f t="shared" si="35"/>
        <v>14</v>
      </c>
      <c r="BQ27" s="270">
        <f t="shared" si="36"/>
        <v>-7</v>
      </c>
      <c r="BR27" s="270">
        <f t="shared" si="36"/>
        <v>-2</v>
      </c>
      <c r="BS27" s="270">
        <f t="shared" si="36"/>
        <v>12</v>
      </c>
      <c r="BT27" s="270">
        <f t="shared" si="36"/>
        <v>17</v>
      </c>
      <c r="BU27" s="270">
        <f t="shared" si="36"/>
        <v>5</v>
      </c>
      <c r="BV27" s="270">
        <f t="shared" si="36"/>
        <v>-6</v>
      </c>
      <c r="BW27" s="270">
        <f t="shared" si="36"/>
        <v>6</v>
      </c>
      <c r="BX27" s="270">
        <f t="shared" si="36"/>
        <v>-5</v>
      </c>
      <c r="BY27" s="270">
        <f t="shared" si="36"/>
        <v>5</v>
      </c>
      <c r="BZ27" s="270">
        <f t="shared" si="36"/>
        <v>4</v>
      </c>
      <c r="CA27" s="352"/>
      <c r="CB27" s="64">
        <f>IF(ISERROR(GETPIVOTDATA("VALUE",'CSS WK pvt'!$I$2,"DT_FILE",CB$8,"CD_CO",CB$6,"TRIM_CAT",TRIM(B27),"TRIM_LINE",A23))=TRUE,0,GETPIVOTDATA("VALUE",'CSS WK pvt'!$I$2,"DT_FILE",CB$8,"CD_CO",CB$6,"TRIM_CAT",TRIM(B27),"TRIM_LINE",A23))</f>
        <v>11</v>
      </c>
    </row>
    <row r="28" spans="1:80" s="59" customFormat="1" x14ac:dyDescent="0.3">
      <c r="A28" s="145"/>
      <c r="B28" s="60" t="s">
        <v>41</v>
      </c>
      <c r="C28" s="80">
        <v>1</v>
      </c>
      <c r="D28" s="81">
        <v>4</v>
      </c>
      <c r="E28" s="81"/>
      <c r="F28" s="81">
        <v>5</v>
      </c>
      <c r="G28" s="81">
        <v>3</v>
      </c>
      <c r="H28" s="81">
        <v>2</v>
      </c>
      <c r="I28" s="81">
        <v>3</v>
      </c>
      <c r="J28" s="81">
        <v>3</v>
      </c>
      <c r="K28" s="81">
        <v>3</v>
      </c>
      <c r="L28" s="82">
        <v>1</v>
      </c>
      <c r="M28" s="81">
        <v>2</v>
      </c>
      <c r="N28" s="81">
        <v>6</v>
      </c>
      <c r="O28" s="81"/>
      <c r="P28" s="81">
        <v>2</v>
      </c>
      <c r="Q28" s="81">
        <v>3</v>
      </c>
      <c r="R28" s="81">
        <v>3</v>
      </c>
      <c r="S28" s="81">
        <v>0</v>
      </c>
      <c r="T28" s="81">
        <v>3</v>
      </c>
      <c r="U28" s="201">
        <v>4</v>
      </c>
      <c r="V28" s="201">
        <v>2</v>
      </c>
      <c r="W28" s="201">
        <v>2</v>
      </c>
      <c r="X28" s="82">
        <v>2</v>
      </c>
      <c r="Y28" s="201">
        <v>1</v>
      </c>
      <c r="Z28" s="201">
        <v>5</v>
      </c>
      <c r="AA28" s="201">
        <v>0</v>
      </c>
      <c r="AB28" s="201">
        <v>4</v>
      </c>
      <c r="AC28" s="201">
        <v>1</v>
      </c>
      <c r="AD28" s="201">
        <v>1</v>
      </c>
      <c r="AE28" s="201">
        <v>2</v>
      </c>
      <c r="AF28" s="201">
        <v>4</v>
      </c>
      <c r="AG28" s="201">
        <v>2</v>
      </c>
      <c r="AH28" s="201">
        <v>2</v>
      </c>
      <c r="AI28" s="201">
        <v>1</v>
      </c>
      <c r="AJ28" s="82">
        <v>1</v>
      </c>
      <c r="AK28" s="294">
        <v>5</v>
      </c>
      <c r="AL28" s="294">
        <v>4</v>
      </c>
      <c r="AM28" s="294">
        <v>2</v>
      </c>
      <c r="AN28" s="294">
        <v>1</v>
      </c>
      <c r="AO28" s="294">
        <v>2</v>
      </c>
      <c r="AP28" s="294">
        <v>1</v>
      </c>
      <c r="AQ28" s="64">
        <v>0</v>
      </c>
      <c r="AR28" s="294">
        <v>2</v>
      </c>
      <c r="AS28" s="294"/>
      <c r="AT28" s="294"/>
      <c r="AU28" s="294"/>
      <c r="AV28" s="311"/>
      <c r="AW28" s="83">
        <f t="shared" si="34"/>
        <v>-1</v>
      </c>
      <c r="AX28" s="84">
        <f t="shared" si="34"/>
        <v>-2</v>
      </c>
      <c r="AY28" s="84">
        <f t="shared" si="34"/>
        <v>3</v>
      </c>
      <c r="AZ28" s="84">
        <f t="shared" si="34"/>
        <v>-2</v>
      </c>
      <c r="BA28" s="84">
        <f t="shared" si="34"/>
        <v>-3</v>
      </c>
      <c r="BB28" s="84">
        <f t="shared" si="34"/>
        <v>1</v>
      </c>
      <c r="BC28" s="84">
        <f t="shared" si="34"/>
        <v>1</v>
      </c>
      <c r="BD28" s="84">
        <f t="shared" si="34"/>
        <v>-1</v>
      </c>
      <c r="BE28" s="84">
        <f t="shared" si="34"/>
        <v>-1</v>
      </c>
      <c r="BF28" s="84">
        <f t="shared" si="34"/>
        <v>1</v>
      </c>
      <c r="BG28" s="84">
        <f t="shared" si="35"/>
        <v>-1</v>
      </c>
      <c r="BH28" s="84">
        <f t="shared" si="35"/>
        <v>-1</v>
      </c>
      <c r="BI28" s="84">
        <f t="shared" si="35"/>
        <v>0</v>
      </c>
      <c r="BJ28" s="84">
        <f t="shared" si="35"/>
        <v>2</v>
      </c>
      <c r="BK28" s="84">
        <f t="shared" si="35"/>
        <v>-2</v>
      </c>
      <c r="BL28" s="244">
        <f t="shared" si="35"/>
        <v>-2</v>
      </c>
      <c r="BM28" s="244">
        <f t="shared" si="35"/>
        <v>2</v>
      </c>
      <c r="BN28" s="244">
        <f t="shared" si="35"/>
        <v>1</v>
      </c>
      <c r="BO28" s="270">
        <f t="shared" si="35"/>
        <v>-2</v>
      </c>
      <c r="BP28" s="270">
        <f t="shared" si="35"/>
        <v>0</v>
      </c>
      <c r="BQ28" s="270">
        <f t="shared" si="36"/>
        <v>-1</v>
      </c>
      <c r="BR28" s="270">
        <f t="shared" si="36"/>
        <v>-1</v>
      </c>
      <c r="BS28" s="270">
        <f t="shared" si="36"/>
        <v>4</v>
      </c>
      <c r="BT28" s="270">
        <f t="shared" si="36"/>
        <v>-1</v>
      </c>
      <c r="BU28" s="270">
        <f t="shared" si="36"/>
        <v>2</v>
      </c>
      <c r="BV28" s="270">
        <f t="shared" si="36"/>
        <v>-3</v>
      </c>
      <c r="BW28" s="270">
        <f t="shared" si="36"/>
        <v>1</v>
      </c>
      <c r="BX28" s="270">
        <f t="shared" si="36"/>
        <v>0</v>
      </c>
      <c r="BY28" s="270">
        <f t="shared" si="36"/>
        <v>-2</v>
      </c>
      <c r="BZ28" s="270">
        <f t="shared" si="36"/>
        <v>-2</v>
      </c>
      <c r="CA28" s="352"/>
      <c r="CB28" s="64">
        <f>IF(ISERROR(GETPIVOTDATA("VALUE",'CSS WK pvt'!$I$2,"DT_FILE",CB$8,"CD_CO",CB$6,"TRIM_CAT",TRIM(B28),"TRIM_LINE",A23))=TRUE,0,GETPIVOTDATA("VALUE",'CSS WK pvt'!$I$2,"DT_FILE",CB$8,"CD_CO",CB$6,"TRIM_CAT",TRIM(B28),"TRIM_LINE",A23))</f>
        <v>2</v>
      </c>
    </row>
    <row r="29" spans="1:80" s="73" customFormat="1" x14ac:dyDescent="0.3">
      <c r="A29" s="149"/>
      <c r="B29" s="60" t="s">
        <v>42</v>
      </c>
      <c r="C29" s="137">
        <f t="shared" ref="C29:Q29" si="37">SUM(C24:C28)</f>
        <v>770</v>
      </c>
      <c r="D29" s="138">
        <f t="shared" si="37"/>
        <v>894</v>
      </c>
      <c r="E29" s="138">
        <f t="shared" si="37"/>
        <v>781</v>
      </c>
      <c r="F29" s="138">
        <f t="shared" si="37"/>
        <v>659</v>
      </c>
      <c r="G29" s="138">
        <f t="shared" si="37"/>
        <v>792</v>
      </c>
      <c r="H29" s="138">
        <f t="shared" si="37"/>
        <v>612</v>
      </c>
      <c r="I29" s="138">
        <f t="shared" si="37"/>
        <v>778</v>
      </c>
      <c r="J29" s="138">
        <f t="shared" si="37"/>
        <v>940</v>
      </c>
      <c r="K29" s="138">
        <f t="shared" si="37"/>
        <v>1289</v>
      </c>
      <c r="L29" s="139">
        <f t="shared" si="37"/>
        <v>1084</v>
      </c>
      <c r="M29" s="138">
        <f t="shared" si="37"/>
        <v>942</v>
      </c>
      <c r="N29" s="138">
        <f t="shared" si="37"/>
        <v>966</v>
      </c>
      <c r="O29" s="138">
        <f t="shared" si="37"/>
        <v>951</v>
      </c>
      <c r="P29" s="138">
        <f t="shared" si="37"/>
        <v>1035</v>
      </c>
      <c r="Q29" s="138">
        <f t="shared" si="37"/>
        <v>939</v>
      </c>
      <c r="R29" s="138">
        <v>755</v>
      </c>
      <c r="S29" s="138">
        <v>970</v>
      </c>
      <c r="T29" s="138">
        <v>682</v>
      </c>
      <c r="U29" s="202">
        <v>739</v>
      </c>
      <c r="V29" s="202">
        <v>921</v>
      </c>
      <c r="W29" s="202">
        <f>SUM(W24+W25+W26+W27+W28)</f>
        <v>1246</v>
      </c>
      <c r="X29" s="139">
        <f>SUM(X24+X25+X26+X27+X28)</f>
        <v>1003</v>
      </c>
      <c r="Y29" s="202">
        <v>781</v>
      </c>
      <c r="Z29" s="202">
        <v>748</v>
      </c>
      <c r="AA29" s="202">
        <v>647</v>
      </c>
      <c r="AB29" s="202">
        <v>729</v>
      </c>
      <c r="AC29" s="202">
        <v>624</v>
      </c>
      <c r="AD29" s="202">
        <v>676</v>
      </c>
      <c r="AE29" s="202">
        <v>731</v>
      </c>
      <c r="AF29" s="202">
        <v>644</v>
      </c>
      <c r="AG29" s="202">
        <v>749</v>
      </c>
      <c r="AH29" s="202">
        <v>1000</v>
      </c>
      <c r="AI29" s="202">
        <v>894</v>
      </c>
      <c r="AJ29" s="139">
        <v>829</v>
      </c>
      <c r="AK29" s="295">
        <v>1017</v>
      </c>
      <c r="AL29" s="295">
        <v>867</v>
      </c>
      <c r="AM29" s="295">
        <v>820</v>
      </c>
      <c r="AN29" s="295">
        <v>505</v>
      </c>
      <c r="AO29" s="295">
        <v>615</v>
      </c>
      <c r="AP29" s="295">
        <v>747</v>
      </c>
      <c r="AQ29" s="85">
        <v>908</v>
      </c>
      <c r="AR29" s="295">
        <v>652</v>
      </c>
      <c r="AS29" s="295"/>
      <c r="AT29" s="295"/>
      <c r="AU29" s="295"/>
      <c r="AV29" s="312"/>
      <c r="AW29" s="85">
        <f t="shared" ref="AW29:BA29" si="38">SUM(AW24:AW28)</f>
        <v>181</v>
      </c>
      <c r="AX29" s="140">
        <f t="shared" si="38"/>
        <v>141</v>
      </c>
      <c r="AY29" s="140">
        <f t="shared" si="38"/>
        <v>158</v>
      </c>
      <c r="AZ29" s="140">
        <f t="shared" si="38"/>
        <v>96</v>
      </c>
      <c r="BA29" s="140">
        <f t="shared" si="38"/>
        <v>178</v>
      </c>
      <c r="BB29" s="140">
        <f t="shared" ref="BB29:BJ29" si="39">SUM(BB24:BB28)</f>
        <v>70</v>
      </c>
      <c r="BC29" s="140">
        <f t="shared" si="39"/>
        <v>-39</v>
      </c>
      <c r="BD29" s="140">
        <f t="shared" si="39"/>
        <v>-19</v>
      </c>
      <c r="BE29" s="140">
        <f t="shared" si="39"/>
        <v>-43</v>
      </c>
      <c r="BF29" s="140">
        <f t="shared" si="39"/>
        <v>-81</v>
      </c>
      <c r="BG29" s="140">
        <f t="shared" si="39"/>
        <v>-161</v>
      </c>
      <c r="BH29" s="140">
        <f t="shared" si="39"/>
        <v>-218</v>
      </c>
      <c r="BI29" s="140">
        <f t="shared" si="39"/>
        <v>-304</v>
      </c>
      <c r="BJ29" s="140">
        <f t="shared" si="39"/>
        <v>-306</v>
      </c>
      <c r="BK29" s="140">
        <f t="shared" ref="BK29:BL29" si="40">SUM(BK24:BK28)</f>
        <v>-315</v>
      </c>
      <c r="BL29" s="245">
        <f t="shared" si="40"/>
        <v>-79</v>
      </c>
      <c r="BM29" s="245">
        <f t="shared" ref="BM29" si="41">SUM(BM24:BM28)</f>
        <v>-239</v>
      </c>
      <c r="BN29" s="245">
        <f t="shared" ref="BN29:BO29" si="42">SUM(BN24:BN28)</f>
        <v>-38</v>
      </c>
      <c r="BO29" s="271">
        <f t="shared" si="42"/>
        <v>10</v>
      </c>
      <c r="BP29" s="271">
        <f t="shared" ref="BP29:BQ29" si="43">SUM(BP24:BP28)</f>
        <v>79</v>
      </c>
      <c r="BQ29" s="271">
        <f t="shared" si="43"/>
        <v>-352</v>
      </c>
      <c r="BR29" s="271">
        <f t="shared" ref="BR29:BS29" si="44">SUM(BR24:BR28)</f>
        <v>-174</v>
      </c>
      <c r="BS29" s="271">
        <f t="shared" si="44"/>
        <v>236</v>
      </c>
      <c r="BT29" s="271">
        <f t="shared" ref="BT29" si="45">SUM(BT24:BT28)</f>
        <v>119</v>
      </c>
      <c r="BU29" s="271">
        <f t="shared" ref="BU29" si="46">SUM(BU24:BU28)</f>
        <v>173</v>
      </c>
      <c r="BV29" s="271">
        <f t="shared" ref="BV29" si="47">SUM(BV24:BV28)</f>
        <v>-224</v>
      </c>
      <c r="BW29" s="271">
        <f t="shared" ref="BW29" si="48">SUM(BW24:BW28)</f>
        <v>-9</v>
      </c>
      <c r="BX29" s="271">
        <f t="shared" ref="BX29" si="49">SUM(BX24:BX28)</f>
        <v>71</v>
      </c>
      <c r="BY29" s="271">
        <f t="shared" ref="BY29:BZ29" si="50">SUM(BY24:BY28)</f>
        <v>177</v>
      </c>
      <c r="BZ29" s="271">
        <f t="shared" si="50"/>
        <v>8</v>
      </c>
      <c r="CA29" s="353"/>
      <c r="CB29" s="85">
        <f>SUM(CB24:CB28)</f>
        <v>652</v>
      </c>
    </row>
    <row r="30" spans="1:80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352"/>
      <c r="CB30" s="90"/>
    </row>
    <row r="31" spans="1:80" s="59" customFormat="1" x14ac:dyDescent="0.3">
      <c r="A31" s="147"/>
      <c r="B31" s="60" t="s">
        <v>37</v>
      </c>
      <c r="C31" s="80">
        <v>162</v>
      </c>
      <c r="D31" s="81">
        <v>167</v>
      </c>
      <c r="E31" s="81">
        <v>198</v>
      </c>
      <c r="F31" s="81">
        <v>157</v>
      </c>
      <c r="G31" s="81">
        <v>166</v>
      </c>
      <c r="H31" s="81">
        <v>192</v>
      </c>
      <c r="I31" s="81">
        <v>162</v>
      </c>
      <c r="J31" s="81">
        <v>229</v>
      </c>
      <c r="K31" s="81">
        <v>182</v>
      </c>
      <c r="L31" s="82">
        <v>263</v>
      </c>
      <c r="M31" s="81">
        <v>243</v>
      </c>
      <c r="N31" s="81">
        <v>145</v>
      </c>
      <c r="O31" s="81">
        <v>260</v>
      </c>
      <c r="P31" s="81">
        <v>364</v>
      </c>
      <c r="Q31" s="81">
        <v>294</v>
      </c>
      <c r="R31" s="81">
        <v>246</v>
      </c>
      <c r="S31" s="81">
        <v>222</v>
      </c>
      <c r="T31" s="81">
        <v>167</v>
      </c>
      <c r="U31" s="201">
        <v>219</v>
      </c>
      <c r="V31" s="201">
        <v>247</v>
      </c>
      <c r="W31" s="201">
        <v>288</v>
      </c>
      <c r="X31" s="82">
        <v>231</v>
      </c>
      <c r="Y31" s="201">
        <v>190</v>
      </c>
      <c r="Z31" s="201">
        <v>209</v>
      </c>
      <c r="AA31" s="201">
        <v>183</v>
      </c>
      <c r="AB31" s="201">
        <v>194</v>
      </c>
      <c r="AC31" s="201">
        <v>169</v>
      </c>
      <c r="AD31" s="201">
        <v>173</v>
      </c>
      <c r="AE31" s="201">
        <v>149</v>
      </c>
      <c r="AF31" s="201">
        <v>125</v>
      </c>
      <c r="AG31" s="201">
        <v>169</v>
      </c>
      <c r="AH31" s="201">
        <v>165</v>
      </c>
      <c r="AI31" s="201">
        <v>219</v>
      </c>
      <c r="AJ31" s="82">
        <v>211</v>
      </c>
      <c r="AK31" s="294">
        <v>155</v>
      </c>
      <c r="AL31" s="294">
        <v>177</v>
      </c>
      <c r="AM31" s="294">
        <v>179</v>
      </c>
      <c r="AN31" s="294">
        <v>226</v>
      </c>
      <c r="AO31" s="294">
        <v>158</v>
      </c>
      <c r="AP31" s="294">
        <v>164</v>
      </c>
      <c r="AQ31" s="64">
        <v>125</v>
      </c>
      <c r="AR31" s="294">
        <v>146</v>
      </c>
      <c r="AS31" s="294"/>
      <c r="AT31" s="294"/>
      <c r="AU31" s="294"/>
      <c r="AV31" s="311"/>
      <c r="AW31" s="83">
        <f t="shared" ref="AW31:BF35" si="51">O31-C31</f>
        <v>98</v>
      </c>
      <c r="AX31" s="84">
        <f t="shared" si="51"/>
        <v>197</v>
      </c>
      <c r="AY31" s="84">
        <f t="shared" si="51"/>
        <v>96</v>
      </c>
      <c r="AZ31" s="84">
        <f t="shared" si="51"/>
        <v>89</v>
      </c>
      <c r="BA31" s="84">
        <f t="shared" si="51"/>
        <v>56</v>
      </c>
      <c r="BB31" s="84">
        <f t="shared" si="51"/>
        <v>-25</v>
      </c>
      <c r="BC31" s="84">
        <f t="shared" si="51"/>
        <v>57</v>
      </c>
      <c r="BD31" s="84">
        <f t="shared" si="51"/>
        <v>18</v>
      </c>
      <c r="BE31" s="84">
        <f t="shared" si="51"/>
        <v>106</v>
      </c>
      <c r="BF31" s="84">
        <f t="shared" si="51"/>
        <v>-32</v>
      </c>
      <c r="BG31" s="84">
        <f t="shared" ref="BG31:BP35" si="52">Y31-M31</f>
        <v>-53</v>
      </c>
      <c r="BH31" s="84">
        <f t="shared" si="52"/>
        <v>64</v>
      </c>
      <c r="BI31" s="84">
        <f t="shared" si="52"/>
        <v>-77</v>
      </c>
      <c r="BJ31" s="84">
        <f t="shared" si="52"/>
        <v>-170</v>
      </c>
      <c r="BK31" s="84">
        <f t="shared" si="52"/>
        <v>-125</v>
      </c>
      <c r="BL31" s="244">
        <f t="shared" si="52"/>
        <v>-73</v>
      </c>
      <c r="BM31" s="244">
        <f t="shared" si="52"/>
        <v>-73</v>
      </c>
      <c r="BN31" s="244">
        <f t="shared" si="52"/>
        <v>-42</v>
      </c>
      <c r="BO31" s="270">
        <f t="shared" si="52"/>
        <v>-50</v>
      </c>
      <c r="BP31" s="270">
        <f t="shared" si="52"/>
        <v>-82</v>
      </c>
      <c r="BQ31" s="270">
        <f t="shared" ref="BQ31:BZ35" si="53">AI31-W31</f>
        <v>-69</v>
      </c>
      <c r="BR31" s="270">
        <f t="shared" si="53"/>
        <v>-20</v>
      </c>
      <c r="BS31" s="270">
        <f t="shared" si="53"/>
        <v>-35</v>
      </c>
      <c r="BT31" s="270">
        <f t="shared" si="53"/>
        <v>-32</v>
      </c>
      <c r="BU31" s="270">
        <f t="shared" si="53"/>
        <v>-4</v>
      </c>
      <c r="BV31" s="270">
        <f t="shared" si="53"/>
        <v>32</v>
      </c>
      <c r="BW31" s="270">
        <f t="shared" si="53"/>
        <v>-11</v>
      </c>
      <c r="BX31" s="270">
        <f t="shared" si="53"/>
        <v>-9</v>
      </c>
      <c r="BY31" s="270">
        <f t="shared" si="53"/>
        <v>-24</v>
      </c>
      <c r="BZ31" s="270">
        <f t="shared" si="53"/>
        <v>21</v>
      </c>
      <c r="CA31" s="352"/>
      <c r="CB31" s="64">
        <f>IF(ISERROR(GETPIVOTDATA("VALUE",'CSS WK pvt'!$I$2,"DT_FILE",CB$8,"CD_CO",CB$6,"TRIM_CAT",TRIM(B31),"TRIM_LINE",A30))=TRUE,0,GETPIVOTDATA("VALUE",'CSS WK pvt'!$I$2,"DT_FILE",CB$8,"CD_CO",CB$6,"TRIM_CAT",TRIM(B31),"TRIM_LINE",A30))</f>
        <v>146</v>
      </c>
    </row>
    <row r="32" spans="1:80" s="59" customFormat="1" x14ac:dyDescent="0.3">
      <c r="A32" s="147"/>
      <c r="B32" s="60" t="s">
        <v>38</v>
      </c>
      <c r="C32" s="80">
        <v>7</v>
      </c>
      <c r="D32" s="81">
        <v>6</v>
      </c>
      <c r="E32" s="81">
        <v>5</v>
      </c>
      <c r="F32" s="81">
        <v>5</v>
      </c>
      <c r="G32" s="81">
        <v>4</v>
      </c>
      <c r="H32" s="81">
        <v>4</v>
      </c>
      <c r="I32" s="81">
        <v>4</v>
      </c>
      <c r="J32" s="81">
        <v>10</v>
      </c>
      <c r="K32" s="81">
        <v>3</v>
      </c>
      <c r="L32" s="82">
        <v>8</v>
      </c>
      <c r="M32" s="81">
        <v>5</v>
      </c>
      <c r="N32" s="81">
        <v>7</v>
      </c>
      <c r="O32" s="81">
        <v>3</v>
      </c>
      <c r="P32" s="81">
        <v>9</v>
      </c>
      <c r="Q32" s="81">
        <v>4</v>
      </c>
      <c r="R32" s="81">
        <v>5</v>
      </c>
      <c r="S32" s="81">
        <v>6</v>
      </c>
      <c r="T32" s="81">
        <v>3</v>
      </c>
      <c r="U32" s="201">
        <v>4</v>
      </c>
      <c r="V32" s="201">
        <v>3</v>
      </c>
      <c r="W32" s="201">
        <v>2</v>
      </c>
      <c r="X32" s="82">
        <v>6</v>
      </c>
      <c r="Y32" s="201">
        <v>3</v>
      </c>
      <c r="Z32" s="201">
        <v>2</v>
      </c>
      <c r="AA32" s="201">
        <v>5</v>
      </c>
      <c r="AB32" s="201">
        <v>7</v>
      </c>
      <c r="AC32" s="201">
        <v>3</v>
      </c>
      <c r="AD32" s="201">
        <v>1</v>
      </c>
      <c r="AE32" s="201">
        <v>2</v>
      </c>
      <c r="AF32" s="201">
        <v>4</v>
      </c>
      <c r="AG32" s="201">
        <v>4</v>
      </c>
      <c r="AH32" s="201">
        <v>6</v>
      </c>
      <c r="AI32" s="201">
        <v>1</v>
      </c>
      <c r="AJ32" s="82">
        <v>1</v>
      </c>
      <c r="AK32" s="294">
        <v>3</v>
      </c>
      <c r="AL32" s="294">
        <v>3</v>
      </c>
      <c r="AM32" s="294">
        <v>2</v>
      </c>
      <c r="AN32" s="294">
        <v>5</v>
      </c>
      <c r="AO32" s="294">
        <v>4</v>
      </c>
      <c r="AP32" s="294">
        <v>2</v>
      </c>
      <c r="AQ32" s="64">
        <v>5</v>
      </c>
      <c r="AR32" s="294">
        <v>1</v>
      </c>
      <c r="AS32" s="294"/>
      <c r="AT32" s="294"/>
      <c r="AU32" s="294"/>
      <c r="AV32" s="311"/>
      <c r="AW32" s="83">
        <f t="shared" si="51"/>
        <v>-4</v>
      </c>
      <c r="AX32" s="84">
        <f t="shared" si="51"/>
        <v>3</v>
      </c>
      <c r="AY32" s="84">
        <f t="shared" si="51"/>
        <v>-1</v>
      </c>
      <c r="AZ32" s="84">
        <f t="shared" si="51"/>
        <v>0</v>
      </c>
      <c r="BA32" s="84">
        <f t="shared" si="51"/>
        <v>2</v>
      </c>
      <c r="BB32" s="84">
        <f t="shared" si="51"/>
        <v>-1</v>
      </c>
      <c r="BC32" s="84">
        <f t="shared" si="51"/>
        <v>0</v>
      </c>
      <c r="BD32" s="84">
        <f t="shared" si="51"/>
        <v>-7</v>
      </c>
      <c r="BE32" s="84">
        <f t="shared" si="51"/>
        <v>-1</v>
      </c>
      <c r="BF32" s="84">
        <f t="shared" si="51"/>
        <v>-2</v>
      </c>
      <c r="BG32" s="84">
        <f t="shared" si="52"/>
        <v>-2</v>
      </c>
      <c r="BH32" s="84">
        <f t="shared" si="52"/>
        <v>-5</v>
      </c>
      <c r="BI32" s="84">
        <f t="shared" si="52"/>
        <v>2</v>
      </c>
      <c r="BJ32" s="84">
        <f t="shared" si="52"/>
        <v>-2</v>
      </c>
      <c r="BK32" s="84">
        <f t="shared" si="52"/>
        <v>-1</v>
      </c>
      <c r="BL32" s="244">
        <f t="shared" si="52"/>
        <v>-4</v>
      </c>
      <c r="BM32" s="244">
        <f t="shared" si="52"/>
        <v>-4</v>
      </c>
      <c r="BN32" s="244">
        <f t="shared" si="52"/>
        <v>1</v>
      </c>
      <c r="BO32" s="270">
        <f t="shared" si="52"/>
        <v>0</v>
      </c>
      <c r="BP32" s="270">
        <f t="shared" si="52"/>
        <v>3</v>
      </c>
      <c r="BQ32" s="270">
        <f t="shared" si="53"/>
        <v>-1</v>
      </c>
      <c r="BR32" s="270">
        <f t="shared" si="53"/>
        <v>-5</v>
      </c>
      <c r="BS32" s="270">
        <f t="shared" si="53"/>
        <v>0</v>
      </c>
      <c r="BT32" s="270">
        <f t="shared" si="53"/>
        <v>1</v>
      </c>
      <c r="BU32" s="270">
        <f t="shared" si="53"/>
        <v>-3</v>
      </c>
      <c r="BV32" s="270">
        <f t="shared" si="53"/>
        <v>-2</v>
      </c>
      <c r="BW32" s="270">
        <f t="shared" si="53"/>
        <v>1</v>
      </c>
      <c r="BX32" s="270">
        <f t="shared" si="53"/>
        <v>1</v>
      </c>
      <c r="BY32" s="270">
        <f t="shared" si="53"/>
        <v>3</v>
      </c>
      <c r="BZ32" s="270">
        <f t="shared" si="53"/>
        <v>-3</v>
      </c>
      <c r="CA32" s="352"/>
      <c r="CB32" s="64">
        <f>IF(ISERROR(GETPIVOTDATA("VALUE",'CSS WK pvt'!$I$2,"DT_FILE",CB$8,"CD_CO",CB$6,"TRIM_CAT",TRIM(B32),"TRIM_LINE",A30))=TRUE,0,GETPIVOTDATA("VALUE",'CSS WK pvt'!$I$2,"DT_FILE",CB$8,"CD_CO",CB$6,"TRIM_CAT",TRIM(B32),"TRIM_LINE",A30))</f>
        <v>1</v>
      </c>
    </row>
    <row r="33" spans="1:80" s="59" customFormat="1" x14ac:dyDescent="0.3">
      <c r="A33" s="147"/>
      <c r="B33" s="60" t="s">
        <v>39</v>
      </c>
      <c r="C33" s="80">
        <v>55</v>
      </c>
      <c r="D33" s="81">
        <v>31</v>
      </c>
      <c r="E33" s="81">
        <v>34</v>
      </c>
      <c r="F33" s="81">
        <v>38</v>
      </c>
      <c r="G33" s="81">
        <v>20</v>
      </c>
      <c r="H33" s="81">
        <v>52</v>
      </c>
      <c r="I33" s="81">
        <v>31</v>
      </c>
      <c r="J33" s="81">
        <v>26</v>
      </c>
      <c r="K33" s="81">
        <v>39</v>
      </c>
      <c r="L33" s="82">
        <v>35</v>
      </c>
      <c r="M33" s="81">
        <v>38</v>
      </c>
      <c r="N33" s="81">
        <v>39</v>
      </c>
      <c r="O33" s="81">
        <v>35</v>
      </c>
      <c r="P33" s="81">
        <v>79</v>
      </c>
      <c r="Q33" s="81">
        <v>51</v>
      </c>
      <c r="R33" s="81">
        <v>50</v>
      </c>
      <c r="S33" s="81">
        <v>20</v>
      </c>
      <c r="T33" s="81">
        <v>21</v>
      </c>
      <c r="U33" s="201">
        <v>22</v>
      </c>
      <c r="V33" s="201">
        <v>35</v>
      </c>
      <c r="W33" s="201">
        <v>41</v>
      </c>
      <c r="X33" s="82">
        <v>30</v>
      </c>
      <c r="Y33" s="201">
        <v>28</v>
      </c>
      <c r="Z33" s="201">
        <v>31</v>
      </c>
      <c r="AA33" s="201">
        <v>22</v>
      </c>
      <c r="AB33" s="201">
        <v>36</v>
      </c>
      <c r="AC33" s="201">
        <v>19</v>
      </c>
      <c r="AD33" s="201">
        <v>33</v>
      </c>
      <c r="AE33" s="201">
        <v>24</v>
      </c>
      <c r="AF33" s="201">
        <v>16</v>
      </c>
      <c r="AG33" s="201">
        <v>24</v>
      </c>
      <c r="AH33" s="201">
        <v>16</v>
      </c>
      <c r="AI33" s="201">
        <v>34</v>
      </c>
      <c r="AJ33" s="82">
        <v>66</v>
      </c>
      <c r="AK33" s="294">
        <v>34</v>
      </c>
      <c r="AL33" s="294">
        <v>30</v>
      </c>
      <c r="AM33" s="294">
        <v>51</v>
      </c>
      <c r="AN33" s="294">
        <v>39</v>
      </c>
      <c r="AO33" s="294">
        <v>38</v>
      </c>
      <c r="AP33" s="294">
        <v>33</v>
      </c>
      <c r="AQ33" s="64">
        <v>105</v>
      </c>
      <c r="AR33" s="294">
        <v>25</v>
      </c>
      <c r="AS33" s="294"/>
      <c r="AT33" s="294"/>
      <c r="AU33" s="294"/>
      <c r="AV33" s="311"/>
      <c r="AW33" s="83">
        <f t="shared" si="51"/>
        <v>-20</v>
      </c>
      <c r="AX33" s="84">
        <f t="shared" si="51"/>
        <v>48</v>
      </c>
      <c r="AY33" s="84">
        <f t="shared" si="51"/>
        <v>17</v>
      </c>
      <c r="AZ33" s="84">
        <f t="shared" si="51"/>
        <v>12</v>
      </c>
      <c r="BA33" s="84">
        <f t="shared" si="51"/>
        <v>0</v>
      </c>
      <c r="BB33" s="84">
        <f t="shared" si="51"/>
        <v>-31</v>
      </c>
      <c r="BC33" s="84">
        <f t="shared" si="51"/>
        <v>-9</v>
      </c>
      <c r="BD33" s="84">
        <f t="shared" si="51"/>
        <v>9</v>
      </c>
      <c r="BE33" s="84">
        <f t="shared" si="51"/>
        <v>2</v>
      </c>
      <c r="BF33" s="84">
        <f t="shared" si="51"/>
        <v>-5</v>
      </c>
      <c r="BG33" s="84">
        <f t="shared" si="52"/>
        <v>-10</v>
      </c>
      <c r="BH33" s="84">
        <f t="shared" si="52"/>
        <v>-8</v>
      </c>
      <c r="BI33" s="84">
        <f t="shared" si="52"/>
        <v>-13</v>
      </c>
      <c r="BJ33" s="84">
        <f t="shared" si="52"/>
        <v>-43</v>
      </c>
      <c r="BK33" s="84">
        <f t="shared" si="52"/>
        <v>-32</v>
      </c>
      <c r="BL33" s="244">
        <f t="shared" si="52"/>
        <v>-17</v>
      </c>
      <c r="BM33" s="244">
        <f t="shared" si="52"/>
        <v>4</v>
      </c>
      <c r="BN33" s="244">
        <f t="shared" si="52"/>
        <v>-5</v>
      </c>
      <c r="BO33" s="270">
        <f t="shared" si="52"/>
        <v>2</v>
      </c>
      <c r="BP33" s="270">
        <f t="shared" si="52"/>
        <v>-19</v>
      </c>
      <c r="BQ33" s="270">
        <f t="shared" si="53"/>
        <v>-7</v>
      </c>
      <c r="BR33" s="270">
        <f t="shared" si="53"/>
        <v>36</v>
      </c>
      <c r="BS33" s="270">
        <f t="shared" si="53"/>
        <v>6</v>
      </c>
      <c r="BT33" s="270">
        <f t="shared" si="53"/>
        <v>-1</v>
      </c>
      <c r="BU33" s="270">
        <f t="shared" si="53"/>
        <v>29</v>
      </c>
      <c r="BV33" s="270">
        <f t="shared" si="53"/>
        <v>3</v>
      </c>
      <c r="BW33" s="270">
        <f t="shared" si="53"/>
        <v>19</v>
      </c>
      <c r="BX33" s="270">
        <f t="shared" si="53"/>
        <v>0</v>
      </c>
      <c r="BY33" s="270">
        <f t="shared" si="53"/>
        <v>81</v>
      </c>
      <c r="BZ33" s="270">
        <f t="shared" si="53"/>
        <v>9</v>
      </c>
      <c r="CA33" s="352"/>
      <c r="CB33" s="64">
        <f>IF(ISERROR(GETPIVOTDATA("VALUE",'CSS WK pvt'!$I$2,"DT_FILE",CB$8,"CD_CO",CB$6,"TRIM_CAT",TRIM(B33),"TRIM_LINE",A30))=TRUE,0,GETPIVOTDATA("VALUE",'CSS WK pvt'!$I$2,"DT_FILE",CB$8,"CD_CO",CB$6,"TRIM_CAT",TRIM(B33),"TRIM_LINE",A30))</f>
        <v>25</v>
      </c>
    </row>
    <row r="34" spans="1:80" s="59" customFormat="1" x14ac:dyDescent="0.3">
      <c r="A34" s="147"/>
      <c r="B34" s="60" t="s">
        <v>40</v>
      </c>
      <c r="C34" s="80">
        <v>4</v>
      </c>
      <c r="D34" s="81"/>
      <c r="E34" s="81">
        <v>2</v>
      </c>
      <c r="F34" s="81">
        <v>1</v>
      </c>
      <c r="G34" s="81">
        <v>2</v>
      </c>
      <c r="H34" s="81">
        <v>3</v>
      </c>
      <c r="I34" s="81">
        <v>1</v>
      </c>
      <c r="J34" s="81"/>
      <c r="K34" s="81">
        <v>3</v>
      </c>
      <c r="L34" s="82">
        <v>3</v>
      </c>
      <c r="M34" s="81">
        <v>4</v>
      </c>
      <c r="N34" s="81">
        <v>2</v>
      </c>
      <c r="O34" s="81"/>
      <c r="P34" s="81">
        <v>12</v>
      </c>
      <c r="Q34" s="81">
        <v>4</v>
      </c>
      <c r="R34" s="81">
        <v>0</v>
      </c>
      <c r="S34" s="81">
        <v>1</v>
      </c>
      <c r="T34" s="81">
        <v>3</v>
      </c>
      <c r="U34" s="201">
        <v>2</v>
      </c>
      <c r="V34" s="201">
        <v>2</v>
      </c>
      <c r="W34" s="201">
        <v>2</v>
      </c>
      <c r="X34" s="82">
        <v>4</v>
      </c>
      <c r="Y34" s="201">
        <v>2</v>
      </c>
      <c r="Z34" s="201">
        <v>0</v>
      </c>
      <c r="AA34" s="201">
        <v>1</v>
      </c>
      <c r="AB34" s="201">
        <v>2</v>
      </c>
      <c r="AC34" s="201">
        <v>1</v>
      </c>
      <c r="AD34" s="201">
        <v>1</v>
      </c>
      <c r="AE34" s="201">
        <v>0</v>
      </c>
      <c r="AF34" s="201">
        <v>1</v>
      </c>
      <c r="AG34" s="201">
        <v>2</v>
      </c>
      <c r="AH34" s="201">
        <v>1</v>
      </c>
      <c r="AI34" s="201">
        <v>1</v>
      </c>
      <c r="AJ34" s="82">
        <v>5</v>
      </c>
      <c r="AK34" s="294">
        <v>2</v>
      </c>
      <c r="AL34" s="294">
        <v>3</v>
      </c>
      <c r="AM34" s="294">
        <v>4</v>
      </c>
      <c r="AN34" s="294">
        <v>4</v>
      </c>
      <c r="AO34" s="294">
        <v>2</v>
      </c>
      <c r="AP34" s="294">
        <v>2</v>
      </c>
      <c r="AQ34" s="64">
        <v>1</v>
      </c>
      <c r="AR34" s="294">
        <v>0</v>
      </c>
      <c r="AS34" s="294"/>
      <c r="AT34" s="294"/>
      <c r="AU34" s="294"/>
      <c r="AV34" s="311"/>
      <c r="AW34" s="83">
        <f t="shared" si="51"/>
        <v>-4</v>
      </c>
      <c r="AX34" s="84">
        <f t="shared" si="51"/>
        <v>12</v>
      </c>
      <c r="AY34" s="84">
        <f t="shared" si="51"/>
        <v>2</v>
      </c>
      <c r="AZ34" s="84">
        <f t="shared" si="51"/>
        <v>-1</v>
      </c>
      <c r="BA34" s="84">
        <f t="shared" si="51"/>
        <v>-1</v>
      </c>
      <c r="BB34" s="84">
        <f t="shared" si="51"/>
        <v>0</v>
      </c>
      <c r="BC34" s="84">
        <f t="shared" si="51"/>
        <v>1</v>
      </c>
      <c r="BD34" s="84">
        <f t="shared" si="51"/>
        <v>2</v>
      </c>
      <c r="BE34" s="84">
        <f t="shared" si="51"/>
        <v>-1</v>
      </c>
      <c r="BF34" s="84">
        <f t="shared" si="51"/>
        <v>1</v>
      </c>
      <c r="BG34" s="84">
        <f t="shared" si="52"/>
        <v>-2</v>
      </c>
      <c r="BH34" s="84">
        <f t="shared" si="52"/>
        <v>-2</v>
      </c>
      <c r="BI34" s="84">
        <f t="shared" si="52"/>
        <v>1</v>
      </c>
      <c r="BJ34" s="84">
        <f t="shared" si="52"/>
        <v>-10</v>
      </c>
      <c r="BK34" s="84">
        <f t="shared" si="52"/>
        <v>-3</v>
      </c>
      <c r="BL34" s="244">
        <f t="shared" si="52"/>
        <v>1</v>
      </c>
      <c r="BM34" s="244">
        <f t="shared" si="52"/>
        <v>-1</v>
      </c>
      <c r="BN34" s="244">
        <f t="shared" si="52"/>
        <v>-2</v>
      </c>
      <c r="BO34" s="270">
        <f t="shared" si="52"/>
        <v>0</v>
      </c>
      <c r="BP34" s="270">
        <f t="shared" si="52"/>
        <v>-1</v>
      </c>
      <c r="BQ34" s="270">
        <f t="shared" si="53"/>
        <v>-1</v>
      </c>
      <c r="BR34" s="270">
        <f t="shared" si="53"/>
        <v>1</v>
      </c>
      <c r="BS34" s="270">
        <f t="shared" si="53"/>
        <v>0</v>
      </c>
      <c r="BT34" s="270">
        <f t="shared" si="53"/>
        <v>3</v>
      </c>
      <c r="BU34" s="270">
        <f t="shared" si="53"/>
        <v>3</v>
      </c>
      <c r="BV34" s="270">
        <f t="shared" si="53"/>
        <v>2</v>
      </c>
      <c r="BW34" s="270">
        <f t="shared" si="53"/>
        <v>1</v>
      </c>
      <c r="BX34" s="270">
        <f t="shared" si="53"/>
        <v>1</v>
      </c>
      <c r="BY34" s="270">
        <f t="shared" si="53"/>
        <v>1</v>
      </c>
      <c r="BZ34" s="270">
        <f t="shared" si="53"/>
        <v>-1</v>
      </c>
      <c r="CA34" s="352"/>
      <c r="CB34" s="64">
        <f>IF(ISERROR(GETPIVOTDATA("VALUE",'CSS WK pvt'!$I$2,"DT_FILE",CB$8,"CD_CO",CB$6,"TRIM_CAT",TRIM(B34),"TRIM_LINE",A30))=TRUE,0,GETPIVOTDATA("VALUE",'CSS WK pvt'!$I$2,"DT_FILE",CB$8,"CD_CO",CB$6,"TRIM_CAT",TRIM(B34),"TRIM_LINE",A30))</f>
        <v>0</v>
      </c>
    </row>
    <row r="35" spans="1:80" s="59" customFormat="1" x14ac:dyDescent="0.3">
      <c r="A35" s="147"/>
      <c r="B35" s="60" t="s">
        <v>41</v>
      </c>
      <c r="C35" s="80"/>
      <c r="D35" s="81"/>
      <c r="E35" s="81"/>
      <c r="F35" s="81"/>
      <c r="G35" s="81">
        <v>1</v>
      </c>
      <c r="H35" s="81"/>
      <c r="I35" s="81"/>
      <c r="J35" s="81"/>
      <c r="K35" s="81"/>
      <c r="L35" s="82"/>
      <c r="M35" s="81"/>
      <c r="N35" s="81"/>
      <c r="O35" s="81">
        <v>2</v>
      </c>
      <c r="P35" s="81">
        <v>2</v>
      </c>
      <c r="Q35" s="81">
        <v>2</v>
      </c>
      <c r="R35" s="81">
        <v>0</v>
      </c>
      <c r="S35" s="81">
        <v>1</v>
      </c>
      <c r="T35" s="81">
        <v>0</v>
      </c>
      <c r="U35" s="201">
        <v>0</v>
      </c>
      <c r="V35" s="201">
        <v>2</v>
      </c>
      <c r="W35" s="201">
        <v>1</v>
      </c>
      <c r="X35" s="82">
        <v>1</v>
      </c>
      <c r="Y35" s="201">
        <v>0</v>
      </c>
      <c r="Z35" s="201">
        <v>0</v>
      </c>
      <c r="AA35" s="201">
        <v>1</v>
      </c>
      <c r="AB35" s="201">
        <v>0</v>
      </c>
      <c r="AC35" s="201">
        <v>1</v>
      </c>
      <c r="AD35" s="201">
        <v>1</v>
      </c>
      <c r="AE35" s="201">
        <v>1</v>
      </c>
      <c r="AF35" s="201">
        <v>1</v>
      </c>
      <c r="AG35" s="201">
        <v>0</v>
      </c>
      <c r="AH35" s="201">
        <v>2</v>
      </c>
      <c r="AI35" s="201">
        <v>1</v>
      </c>
      <c r="AJ35" s="82">
        <v>0</v>
      </c>
      <c r="AK35" s="294">
        <v>0</v>
      </c>
      <c r="AL35" s="294">
        <v>1</v>
      </c>
      <c r="AM35" s="294">
        <v>0</v>
      </c>
      <c r="AN35" s="294">
        <v>0</v>
      </c>
      <c r="AO35" s="294">
        <v>0</v>
      </c>
      <c r="AP35" s="294">
        <v>1</v>
      </c>
      <c r="AQ35" s="64">
        <v>0</v>
      </c>
      <c r="AR35" s="294">
        <v>0</v>
      </c>
      <c r="AS35" s="294"/>
      <c r="AT35" s="294"/>
      <c r="AU35" s="294"/>
      <c r="AV35" s="311"/>
      <c r="AW35" s="83">
        <f t="shared" si="51"/>
        <v>2</v>
      </c>
      <c r="AX35" s="84">
        <f t="shared" si="51"/>
        <v>2</v>
      </c>
      <c r="AY35" s="84">
        <f t="shared" si="51"/>
        <v>2</v>
      </c>
      <c r="AZ35" s="84">
        <f t="shared" si="51"/>
        <v>0</v>
      </c>
      <c r="BA35" s="84">
        <f t="shared" si="51"/>
        <v>0</v>
      </c>
      <c r="BB35" s="84">
        <f t="shared" si="51"/>
        <v>0</v>
      </c>
      <c r="BC35" s="84">
        <f t="shared" si="51"/>
        <v>0</v>
      </c>
      <c r="BD35" s="84">
        <f t="shared" si="51"/>
        <v>2</v>
      </c>
      <c r="BE35" s="84">
        <f t="shared" si="51"/>
        <v>1</v>
      </c>
      <c r="BF35" s="84">
        <f t="shared" si="51"/>
        <v>1</v>
      </c>
      <c r="BG35" s="84">
        <f t="shared" si="52"/>
        <v>0</v>
      </c>
      <c r="BH35" s="84">
        <f t="shared" si="52"/>
        <v>0</v>
      </c>
      <c r="BI35" s="84">
        <f t="shared" si="52"/>
        <v>-1</v>
      </c>
      <c r="BJ35" s="84">
        <f t="shared" si="52"/>
        <v>-2</v>
      </c>
      <c r="BK35" s="84">
        <f t="shared" si="52"/>
        <v>-1</v>
      </c>
      <c r="BL35" s="244">
        <f t="shared" si="52"/>
        <v>1</v>
      </c>
      <c r="BM35" s="244">
        <f t="shared" si="52"/>
        <v>0</v>
      </c>
      <c r="BN35" s="244">
        <f t="shared" si="52"/>
        <v>1</v>
      </c>
      <c r="BO35" s="270">
        <f t="shared" si="52"/>
        <v>0</v>
      </c>
      <c r="BP35" s="270">
        <f t="shared" si="52"/>
        <v>0</v>
      </c>
      <c r="BQ35" s="270">
        <f t="shared" si="53"/>
        <v>0</v>
      </c>
      <c r="BR35" s="270">
        <f t="shared" si="53"/>
        <v>-1</v>
      </c>
      <c r="BS35" s="270">
        <f t="shared" si="53"/>
        <v>0</v>
      </c>
      <c r="BT35" s="270">
        <f t="shared" si="53"/>
        <v>1</v>
      </c>
      <c r="BU35" s="270">
        <f t="shared" si="53"/>
        <v>-1</v>
      </c>
      <c r="BV35" s="270">
        <f t="shared" si="53"/>
        <v>0</v>
      </c>
      <c r="BW35" s="270">
        <f t="shared" si="53"/>
        <v>-1</v>
      </c>
      <c r="BX35" s="270">
        <f t="shared" si="53"/>
        <v>0</v>
      </c>
      <c r="BY35" s="270">
        <f t="shared" si="53"/>
        <v>-1</v>
      </c>
      <c r="BZ35" s="270">
        <f t="shared" si="53"/>
        <v>-1</v>
      </c>
      <c r="CA35" s="352"/>
      <c r="CB35" s="64">
        <f>IF(ISERROR(GETPIVOTDATA("VALUE",'CSS WK pvt'!$I$2,"DT_FILE",CB$8,"CD_CO",CB$6,"TRIM_CAT",TRIM(B35),"TRIM_LINE",A30))=TRUE,0,GETPIVOTDATA("VALUE",'CSS WK pvt'!$I$2,"DT_FILE",CB$8,"CD_CO",CB$6,"TRIM_CAT",TRIM(B35),"TRIM_LINE",A30))</f>
        <v>0</v>
      </c>
    </row>
    <row r="36" spans="1:80" s="73" customFormat="1" x14ac:dyDescent="0.3">
      <c r="A36" s="148"/>
      <c r="B36" s="60" t="s">
        <v>42</v>
      </c>
      <c r="C36" s="137">
        <f t="shared" ref="C36:Q36" si="54">SUM(C31:C35)</f>
        <v>228</v>
      </c>
      <c r="D36" s="138">
        <f t="shared" si="54"/>
        <v>204</v>
      </c>
      <c r="E36" s="138">
        <f t="shared" si="54"/>
        <v>239</v>
      </c>
      <c r="F36" s="138">
        <f t="shared" si="54"/>
        <v>201</v>
      </c>
      <c r="G36" s="138">
        <f t="shared" si="54"/>
        <v>193</v>
      </c>
      <c r="H36" s="138">
        <f t="shared" si="54"/>
        <v>251</v>
      </c>
      <c r="I36" s="138">
        <f t="shared" si="54"/>
        <v>198</v>
      </c>
      <c r="J36" s="138">
        <f t="shared" si="54"/>
        <v>265</v>
      </c>
      <c r="K36" s="138">
        <f t="shared" si="54"/>
        <v>227</v>
      </c>
      <c r="L36" s="139">
        <f t="shared" si="54"/>
        <v>309</v>
      </c>
      <c r="M36" s="138">
        <f t="shared" si="54"/>
        <v>290</v>
      </c>
      <c r="N36" s="138">
        <f t="shared" si="54"/>
        <v>193</v>
      </c>
      <c r="O36" s="138">
        <f t="shared" si="54"/>
        <v>300</v>
      </c>
      <c r="P36" s="138">
        <f t="shared" si="54"/>
        <v>466</v>
      </c>
      <c r="Q36" s="138">
        <f t="shared" si="54"/>
        <v>355</v>
      </c>
      <c r="R36" s="138">
        <v>301</v>
      </c>
      <c r="S36" s="138">
        <v>250</v>
      </c>
      <c r="T36" s="138">
        <v>194</v>
      </c>
      <c r="U36" s="202">
        <v>247</v>
      </c>
      <c r="V36" s="202">
        <v>289</v>
      </c>
      <c r="W36" s="202">
        <f>SUM(W31+W32+W33+W34+W35)</f>
        <v>334</v>
      </c>
      <c r="X36" s="139">
        <f>SUM(X31+X32+X33+X34+X35)</f>
        <v>272</v>
      </c>
      <c r="Y36" s="202">
        <v>223</v>
      </c>
      <c r="Z36" s="202">
        <v>242</v>
      </c>
      <c r="AA36" s="202">
        <v>212</v>
      </c>
      <c r="AB36" s="202">
        <v>239</v>
      </c>
      <c r="AC36" s="202">
        <v>193</v>
      </c>
      <c r="AD36" s="202">
        <v>209</v>
      </c>
      <c r="AE36" s="202">
        <v>176</v>
      </c>
      <c r="AF36" s="202">
        <v>147</v>
      </c>
      <c r="AG36" s="202">
        <v>199</v>
      </c>
      <c r="AH36" s="202">
        <v>190</v>
      </c>
      <c r="AI36" s="202">
        <v>256</v>
      </c>
      <c r="AJ36" s="139">
        <v>283</v>
      </c>
      <c r="AK36" s="295">
        <v>194</v>
      </c>
      <c r="AL36" s="295">
        <v>214</v>
      </c>
      <c r="AM36" s="295">
        <v>236</v>
      </c>
      <c r="AN36" s="295">
        <v>274</v>
      </c>
      <c r="AO36" s="295">
        <v>202</v>
      </c>
      <c r="AP36" s="295">
        <v>202</v>
      </c>
      <c r="AQ36" s="85">
        <v>236</v>
      </c>
      <c r="AR36" s="295">
        <v>172</v>
      </c>
      <c r="AS36" s="295"/>
      <c r="AT36" s="295"/>
      <c r="AU36" s="295"/>
      <c r="AV36" s="312"/>
      <c r="AW36" s="85">
        <f t="shared" ref="AW36:BA36" si="55">SUM(AW31:AW35)</f>
        <v>72</v>
      </c>
      <c r="AX36" s="140">
        <f t="shared" si="55"/>
        <v>262</v>
      </c>
      <c r="AY36" s="140">
        <f t="shared" si="55"/>
        <v>116</v>
      </c>
      <c r="AZ36" s="140">
        <f t="shared" si="55"/>
        <v>100</v>
      </c>
      <c r="BA36" s="140">
        <f t="shared" si="55"/>
        <v>57</v>
      </c>
      <c r="BB36" s="140">
        <f t="shared" ref="BB36:BJ36" si="56">SUM(BB31:BB35)</f>
        <v>-57</v>
      </c>
      <c r="BC36" s="140">
        <f t="shared" si="56"/>
        <v>49</v>
      </c>
      <c r="BD36" s="140">
        <f t="shared" si="56"/>
        <v>24</v>
      </c>
      <c r="BE36" s="140">
        <f t="shared" si="56"/>
        <v>107</v>
      </c>
      <c r="BF36" s="140">
        <f t="shared" si="56"/>
        <v>-37</v>
      </c>
      <c r="BG36" s="140">
        <f t="shared" si="56"/>
        <v>-67</v>
      </c>
      <c r="BH36" s="140">
        <f t="shared" si="56"/>
        <v>49</v>
      </c>
      <c r="BI36" s="140">
        <f t="shared" si="56"/>
        <v>-88</v>
      </c>
      <c r="BJ36" s="140">
        <f t="shared" si="56"/>
        <v>-227</v>
      </c>
      <c r="BK36" s="140">
        <f t="shared" ref="BK36:BL36" si="57">SUM(BK31:BK35)</f>
        <v>-162</v>
      </c>
      <c r="BL36" s="245">
        <f t="shared" si="57"/>
        <v>-92</v>
      </c>
      <c r="BM36" s="245">
        <f t="shared" ref="BM36" si="58">SUM(BM31:BM35)</f>
        <v>-74</v>
      </c>
      <c r="BN36" s="245">
        <f t="shared" ref="BN36:BO36" si="59">SUM(BN31:BN35)</f>
        <v>-47</v>
      </c>
      <c r="BO36" s="271">
        <f t="shared" si="59"/>
        <v>-48</v>
      </c>
      <c r="BP36" s="271">
        <f t="shared" ref="BP36:BQ36" si="60">SUM(BP31:BP35)</f>
        <v>-99</v>
      </c>
      <c r="BQ36" s="271">
        <f t="shared" si="60"/>
        <v>-78</v>
      </c>
      <c r="BR36" s="271">
        <f t="shared" ref="BR36:BS36" si="61">SUM(BR31:BR35)</f>
        <v>11</v>
      </c>
      <c r="BS36" s="271">
        <f t="shared" si="61"/>
        <v>-29</v>
      </c>
      <c r="BT36" s="271">
        <f t="shared" ref="BT36" si="62">SUM(BT31:BT35)</f>
        <v>-28</v>
      </c>
      <c r="BU36" s="271">
        <f t="shared" ref="BU36" si="63">SUM(BU31:BU35)</f>
        <v>24</v>
      </c>
      <c r="BV36" s="271">
        <f t="shared" ref="BV36" si="64">SUM(BV31:BV35)</f>
        <v>35</v>
      </c>
      <c r="BW36" s="271">
        <f t="shared" ref="BW36" si="65">SUM(BW31:BW35)</f>
        <v>9</v>
      </c>
      <c r="BX36" s="271">
        <f t="shared" ref="BX36" si="66">SUM(BX31:BX35)</f>
        <v>-7</v>
      </c>
      <c r="BY36" s="271">
        <f t="shared" ref="BY36:BZ36" si="67">SUM(BY31:BY35)</f>
        <v>60</v>
      </c>
      <c r="BZ36" s="271">
        <f t="shared" si="67"/>
        <v>25</v>
      </c>
      <c r="CA36" s="353"/>
      <c r="CB36" s="85">
        <f>SUM(CB31:CB35)</f>
        <v>172</v>
      </c>
    </row>
    <row r="37" spans="1:80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352"/>
      <c r="CB37" s="90"/>
    </row>
    <row r="38" spans="1:80" s="59" customFormat="1" x14ac:dyDescent="0.3">
      <c r="A38" s="147"/>
      <c r="B38" s="60" t="s">
        <v>37</v>
      </c>
      <c r="C38" s="80">
        <v>235</v>
      </c>
      <c r="D38" s="81">
        <v>268</v>
      </c>
      <c r="E38" s="81">
        <v>260</v>
      </c>
      <c r="F38" s="81">
        <v>249</v>
      </c>
      <c r="G38" s="81">
        <v>239</v>
      </c>
      <c r="H38" s="81">
        <v>190</v>
      </c>
      <c r="I38" s="81">
        <v>198</v>
      </c>
      <c r="J38" s="81">
        <v>202</v>
      </c>
      <c r="K38" s="81">
        <v>246</v>
      </c>
      <c r="L38" s="82">
        <v>243</v>
      </c>
      <c r="M38" s="81">
        <v>286</v>
      </c>
      <c r="N38" s="81">
        <v>275</v>
      </c>
      <c r="O38" s="81">
        <v>311</v>
      </c>
      <c r="P38" s="81">
        <v>433</v>
      </c>
      <c r="Q38" s="81">
        <v>536</v>
      </c>
      <c r="R38" s="81">
        <v>588</v>
      </c>
      <c r="S38" s="81">
        <v>564</v>
      </c>
      <c r="T38" s="81">
        <v>533</v>
      </c>
      <c r="U38" s="201">
        <v>521</v>
      </c>
      <c r="V38" s="201">
        <v>508</v>
      </c>
      <c r="W38" s="201">
        <v>511</v>
      </c>
      <c r="X38" s="82">
        <v>553</v>
      </c>
      <c r="Y38" s="201">
        <v>573</v>
      </c>
      <c r="Z38" s="201">
        <v>520</v>
      </c>
      <c r="AA38" s="201">
        <v>539</v>
      </c>
      <c r="AB38" s="201">
        <v>498</v>
      </c>
      <c r="AC38" s="201">
        <v>485</v>
      </c>
      <c r="AD38" s="201">
        <v>437</v>
      </c>
      <c r="AE38" s="201">
        <v>394</v>
      </c>
      <c r="AF38" s="201">
        <v>353</v>
      </c>
      <c r="AG38" s="201">
        <v>314</v>
      </c>
      <c r="AH38" s="201">
        <v>323</v>
      </c>
      <c r="AI38" s="201">
        <v>335</v>
      </c>
      <c r="AJ38" s="82">
        <v>369</v>
      </c>
      <c r="AK38" s="294">
        <v>361</v>
      </c>
      <c r="AL38" s="294">
        <v>338</v>
      </c>
      <c r="AM38" s="294">
        <v>340</v>
      </c>
      <c r="AN38" s="294">
        <v>326</v>
      </c>
      <c r="AO38" s="294">
        <v>317</v>
      </c>
      <c r="AP38" s="294">
        <v>280</v>
      </c>
      <c r="AQ38" s="64">
        <v>265</v>
      </c>
      <c r="AR38" s="294">
        <v>263</v>
      </c>
      <c r="AS38" s="294"/>
      <c r="AT38" s="294"/>
      <c r="AU38" s="294"/>
      <c r="AV38" s="311"/>
      <c r="AW38" s="83">
        <f t="shared" ref="AW38:BF42" si="68">O38-C38</f>
        <v>76</v>
      </c>
      <c r="AX38" s="84">
        <f t="shared" si="68"/>
        <v>165</v>
      </c>
      <c r="AY38" s="84">
        <f t="shared" si="68"/>
        <v>276</v>
      </c>
      <c r="AZ38" s="84">
        <f t="shared" si="68"/>
        <v>339</v>
      </c>
      <c r="BA38" s="84">
        <f t="shared" si="68"/>
        <v>325</v>
      </c>
      <c r="BB38" s="84">
        <f t="shared" si="68"/>
        <v>343</v>
      </c>
      <c r="BC38" s="84">
        <f t="shared" si="68"/>
        <v>323</v>
      </c>
      <c r="BD38" s="84">
        <f t="shared" si="68"/>
        <v>306</v>
      </c>
      <c r="BE38" s="84">
        <f t="shared" si="68"/>
        <v>265</v>
      </c>
      <c r="BF38" s="84">
        <f t="shared" si="68"/>
        <v>310</v>
      </c>
      <c r="BG38" s="84">
        <f t="shared" ref="BG38:BP42" si="69">Y38-M38</f>
        <v>287</v>
      </c>
      <c r="BH38" s="84">
        <f t="shared" si="69"/>
        <v>245</v>
      </c>
      <c r="BI38" s="84">
        <f t="shared" si="69"/>
        <v>228</v>
      </c>
      <c r="BJ38" s="84">
        <f t="shared" si="69"/>
        <v>65</v>
      </c>
      <c r="BK38" s="84">
        <f t="shared" si="69"/>
        <v>-51</v>
      </c>
      <c r="BL38" s="244">
        <f t="shared" si="69"/>
        <v>-151</v>
      </c>
      <c r="BM38" s="244">
        <f t="shared" si="69"/>
        <v>-170</v>
      </c>
      <c r="BN38" s="244">
        <f t="shared" si="69"/>
        <v>-180</v>
      </c>
      <c r="BO38" s="270">
        <f t="shared" si="69"/>
        <v>-207</v>
      </c>
      <c r="BP38" s="270">
        <f t="shared" si="69"/>
        <v>-185</v>
      </c>
      <c r="BQ38" s="270">
        <f t="shared" ref="BQ38:BZ42" si="70">AI38-W38</f>
        <v>-176</v>
      </c>
      <c r="BR38" s="270">
        <f t="shared" si="70"/>
        <v>-184</v>
      </c>
      <c r="BS38" s="270">
        <f t="shared" si="70"/>
        <v>-212</v>
      </c>
      <c r="BT38" s="270">
        <f t="shared" si="70"/>
        <v>-182</v>
      </c>
      <c r="BU38" s="270">
        <f t="shared" si="70"/>
        <v>-199</v>
      </c>
      <c r="BV38" s="270">
        <f t="shared" si="70"/>
        <v>-172</v>
      </c>
      <c r="BW38" s="270">
        <f t="shared" si="70"/>
        <v>-168</v>
      </c>
      <c r="BX38" s="270">
        <f t="shared" si="70"/>
        <v>-157</v>
      </c>
      <c r="BY38" s="270">
        <f t="shared" si="70"/>
        <v>-129</v>
      </c>
      <c r="BZ38" s="270">
        <f t="shared" si="70"/>
        <v>-90</v>
      </c>
      <c r="CA38" s="352"/>
      <c r="CB38" s="64">
        <f>IF(ISERROR(GETPIVOTDATA("VALUE",'CSS WK pvt'!$I$2,"DT_FILE",CB$8,"CD_CO",CB$6,"TRIM_CAT",TRIM(B38),"TRIM_LINE",A37))=TRUE,0,GETPIVOTDATA("VALUE",'CSS WK pvt'!$I$2,"DT_FILE",CB$8,"CD_CO",CB$6,"TRIM_CAT",TRIM(B38),"TRIM_LINE",A37))</f>
        <v>263</v>
      </c>
    </row>
    <row r="39" spans="1:80" s="59" customFormat="1" x14ac:dyDescent="0.3">
      <c r="A39" s="147"/>
      <c r="B39" s="60" t="s">
        <v>38</v>
      </c>
      <c r="C39" s="80">
        <v>22</v>
      </c>
      <c r="D39" s="81">
        <v>25</v>
      </c>
      <c r="E39" s="81">
        <v>26</v>
      </c>
      <c r="F39" s="81">
        <v>23</v>
      </c>
      <c r="G39" s="81">
        <v>24</v>
      </c>
      <c r="H39" s="81">
        <v>17</v>
      </c>
      <c r="I39" s="81">
        <v>18</v>
      </c>
      <c r="J39" s="81">
        <v>18</v>
      </c>
      <c r="K39" s="81">
        <v>23</v>
      </c>
      <c r="L39" s="82">
        <v>23</v>
      </c>
      <c r="M39" s="81">
        <v>23</v>
      </c>
      <c r="N39" s="81">
        <v>21</v>
      </c>
      <c r="O39" s="81">
        <v>25</v>
      </c>
      <c r="P39" s="81">
        <v>23</v>
      </c>
      <c r="Q39" s="81">
        <v>29</v>
      </c>
      <c r="R39" s="81">
        <v>30</v>
      </c>
      <c r="S39" s="81">
        <v>34</v>
      </c>
      <c r="T39" s="81">
        <v>32</v>
      </c>
      <c r="U39" s="201">
        <v>33</v>
      </c>
      <c r="V39" s="201">
        <v>27</v>
      </c>
      <c r="W39" s="201">
        <v>30</v>
      </c>
      <c r="X39" s="82">
        <v>31</v>
      </c>
      <c r="Y39" s="201">
        <v>29</v>
      </c>
      <c r="Z39" s="201">
        <v>36</v>
      </c>
      <c r="AA39" s="201">
        <v>38</v>
      </c>
      <c r="AB39" s="201">
        <v>39</v>
      </c>
      <c r="AC39" s="201">
        <v>43</v>
      </c>
      <c r="AD39" s="201">
        <v>43</v>
      </c>
      <c r="AE39" s="201">
        <v>38</v>
      </c>
      <c r="AF39" s="201">
        <v>39</v>
      </c>
      <c r="AG39" s="201">
        <v>37</v>
      </c>
      <c r="AH39" s="201">
        <v>31</v>
      </c>
      <c r="AI39" s="201">
        <v>24</v>
      </c>
      <c r="AJ39" s="82">
        <v>26</v>
      </c>
      <c r="AK39" s="294">
        <v>27</v>
      </c>
      <c r="AL39" s="294">
        <v>27</v>
      </c>
      <c r="AM39" s="294">
        <v>25</v>
      </c>
      <c r="AN39" s="294">
        <v>26</v>
      </c>
      <c r="AO39" s="294">
        <v>30</v>
      </c>
      <c r="AP39" s="294">
        <v>31</v>
      </c>
      <c r="AQ39" s="64">
        <v>25</v>
      </c>
      <c r="AR39" s="294">
        <v>19</v>
      </c>
      <c r="AS39" s="294"/>
      <c r="AT39" s="294"/>
      <c r="AU39" s="294"/>
      <c r="AV39" s="311"/>
      <c r="AW39" s="83">
        <f t="shared" si="68"/>
        <v>3</v>
      </c>
      <c r="AX39" s="84">
        <f t="shared" si="68"/>
        <v>-2</v>
      </c>
      <c r="AY39" s="84">
        <f t="shared" si="68"/>
        <v>3</v>
      </c>
      <c r="AZ39" s="84">
        <f t="shared" si="68"/>
        <v>7</v>
      </c>
      <c r="BA39" s="84">
        <f t="shared" si="68"/>
        <v>10</v>
      </c>
      <c r="BB39" s="84">
        <f t="shared" si="68"/>
        <v>15</v>
      </c>
      <c r="BC39" s="84">
        <f t="shared" si="68"/>
        <v>15</v>
      </c>
      <c r="BD39" s="84">
        <f t="shared" si="68"/>
        <v>9</v>
      </c>
      <c r="BE39" s="84">
        <f t="shared" si="68"/>
        <v>7</v>
      </c>
      <c r="BF39" s="84">
        <f t="shared" si="68"/>
        <v>8</v>
      </c>
      <c r="BG39" s="84">
        <f t="shared" si="69"/>
        <v>6</v>
      </c>
      <c r="BH39" s="84">
        <f t="shared" si="69"/>
        <v>15</v>
      </c>
      <c r="BI39" s="84">
        <f t="shared" si="69"/>
        <v>13</v>
      </c>
      <c r="BJ39" s="84">
        <f t="shared" si="69"/>
        <v>16</v>
      </c>
      <c r="BK39" s="84">
        <f t="shared" si="69"/>
        <v>14</v>
      </c>
      <c r="BL39" s="244">
        <f t="shared" si="69"/>
        <v>13</v>
      </c>
      <c r="BM39" s="244">
        <f t="shared" si="69"/>
        <v>4</v>
      </c>
      <c r="BN39" s="244">
        <f t="shared" si="69"/>
        <v>7</v>
      </c>
      <c r="BO39" s="270">
        <f t="shared" si="69"/>
        <v>4</v>
      </c>
      <c r="BP39" s="270">
        <f t="shared" si="69"/>
        <v>4</v>
      </c>
      <c r="BQ39" s="270">
        <f t="shared" si="70"/>
        <v>-6</v>
      </c>
      <c r="BR39" s="270">
        <f t="shared" si="70"/>
        <v>-5</v>
      </c>
      <c r="BS39" s="270">
        <f t="shared" si="70"/>
        <v>-2</v>
      </c>
      <c r="BT39" s="270">
        <f t="shared" si="70"/>
        <v>-9</v>
      </c>
      <c r="BU39" s="270">
        <f t="shared" si="70"/>
        <v>-13</v>
      </c>
      <c r="BV39" s="270">
        <f t="shared" si="70"/>
        <v>-13</v>
      </c>
      <c r="BW39" s="270">
        <f t="shared" si="70"/>
        <v>-13</v>
      </c>
      <c r="BX39" s="270">
        <f t="shared" si="70"/>
        <v>-12</v>
      </c>
      <c r="BY39" s="270">
        <f t="shared" si="70"/>
        <v>-13</v>
      </c>
      <c r="BZ39" s="270">
        <f t="shared" si="70"/>
        <v>-20</v>
      </c>
      <c r="CA39" s="352"/>
      <c r="CB39" s="64">
        <f>IF(ISERROR(GETPIVOTDATA("VALUE",'CSS WK pvt'!$I$2,"DT_FILE",CB$8,"CD_CO",CB$6,"TRIM_CAT",TRIM(B39),"TRIM_LINE",A37))=TRUE,0,GETPIVOTDATA("VALUE",'CSS WK pvt'!$I$2,"DT_FILE",CB$8,"CD_CO",CB$6,"TRIM_CAT",TRIM(B39),"TRIM_LINE",A37))</f>
        <v>19</v>
      </c>
    </row>
    <row r="40" spans="1:80" s="59" customFormat="1" x14ac:dyDescent="0.3">
      <c r="A40" s="147"/>
      <c r="B40" s="60" t="s">
        <v>39</v>
      </c>
      <c r="C40" s="80">
        <v>18</v>
      </c>
      <c r="D40" s="81">
        <v>23</v>
      </c>
      <c r="E40" s="81">
        <v>30</v>
      </c>
      <c r="F40" s="81">
        <v>31</v>
      </c>
      <c r="G40" s="81">
        <v>39</v>
      </c>
      <c r="H40" s="81">
        <v>25</v>
      </c>
      <c r="I40" s="81">
        <v>17</v>
      </c>
      <c r="J40" s="81">
        <v>23</v>
      </c>
      <c r="K40" s="81">
        <v>18</v>
      </c>
      <c r="L40" s="82">
        <v>32</v>
      </c>
      <c r="M40" s="81">
        <v>29</v>
      </c>
      <c r="N40" s="81">
        <v>23</v>
      </c>
      <c r="O40" s="81">
        <v>29</v>
      </c>
      <c r="P40" s="81">
        <v>55</v>
      </c>
      <c r="Q40" s="81">
        <v>85</v>
      </c>
      <c r="R40" s="81">
        <v>69</v>
      </c>
      <c r="S40" s="81">
        <v>71</v>
      </c>
      <c r="T40" s="81">
        <v>58</v>
      </c>
      <c r="U40" s="201">
        <v>53</v>
      </c>
      <c r="V40" s="201">
        <v>41</v>
      </c>
      <c r="W40" s="201">
        <v>41</v>
      </c>
      <c r="X40" s="82">
        <v>44</v>
      </c>
      <c r="Y40" s="201">
        <v>49</v>
      </c>
      <c r="Z40" s="201">
        <v>46</v>
      </c>
      <c r="AA40" s="201">
        <v>55</v>
      </c>
      <c r="AB40" s="201">
        <v>43</v>
      </c>
      <c r="AC40" s="201">
        <v>49</v>
      </c>
      <c r="AD40" s="201">
        <v>39</v>
      </c>
      <c r="AE40" s="201">
        <v>31</v>
      </c>
      <c r="AF40" s="201">
        <v>36</v>
      </c>
      <c r="AG40" s="201">
        <v>30</v>
      </c>
      <c r="AH40" s="201">
        <v>34</v>
      </c>
      <c r="AI40" s="201">
        <v>32</v>
      </c>
      <c r="AJ40" s="82">
        <v>31</v>
      </c>
      <c r="AK40" s="294">
        <v>46</v>
      </c>
      <c r="AL40" s="294">
        <v>40</v>
      </c>
      <c r="AM40" s="294">
        <v>35</v>
      </c>
      <c r="AN40" s="294">
        <v>34</v>
      </c>
      <c r="AO40" s="294">
        <v>33</v>
      </c>
      <c r="AP40" s="294">
        <v>34</v>
      </c>
      <c r="AQ40" s="64">
        <v>31</v>
      </c>
      <c r="AR40" s="294">
        <v>31</v>
      </c>
      <c r="AS40" s="294"/>
      <c r="AT40" s="294"/>
      <c r="AU40" s="294"/>
      <c r="AV40" s="311"/>
      <c r="AW40" s="83">
        <f t="shared" si="68"/>
        <v>11</v>
      </c>
      <c r="AX40" s="84">
        <f t="shared" si="68"/>
        <v>32</v>
      </c>
      <c r="AY40" s="84">
        <f t="shared" si="68"/>
        <v>55</v>
      </c>
      <c r="AZ40" s="84">
        <f t="shared" si="68"/>
        <v>38</v>
      </c>
      <c r="BA40" s="84">
        <f t="shared" si="68"/>
        <v>32</v>
      </c>
      <c r="BB40" s="84">
        <f t="shared" si="68"/>
        <v>33</v>
      </c>
      <c r="BC40" s="84">
        <f t="shared" si="68"/>
        <v>36</v>
      </c>
      <c r="BD40" s="84">
        <f t="shared" si="68"/>
        <v>18</v>
      </c>
      <c r="BE40" s="84">
        <f t="shared" si="68"/>
        <v>23</v>
      </c>
      <c r="BF40" s="84">
        <f t="shared" si="68"/>
        <v>12</v>
      </c>
      <c r="BG40" s="84">
        <f t="shared" si="69"/>
        <v>20</v>
      </c>
      <c r="BH40" s="84">
        <f t="shared" si="69"/>
        <v>23</v>
      </c>
      <c r="BI40" s="84">
        <f t="shared" si="69"/>
        <v>26</v>
      </c>
      <c r="BJ40" s="84">
        <f t="shared" si="69"/>
        <v>-12</v>
      </c>
      <c r="BK40" s="84">
        <f t="shared" si="69"/>
        <v>-36</v>
      </c>
      <c r="BL40" s="244">
        <f t="shared" si="69"/>
        <v>-30</v>
      </c>
      <c r="BM40" s="244">
        <f t="shared" si="69"/>
        <v>-40</v>
      </c>
      <c r="BN40" s="244">
        <f t="shared" si="69"/>
        <v>-22</v>
      </c>
      <c r="BO40" s="270">
        <f t="shared" si="69"/>
        <v>-23</v>
      </c>
      <c r="BP40" s="270">
        <f t="shared" si="69"/>
        <v>-7</v>
      </c>
      <c r="BQ40" s="270">
        <f t="shared" si="70"/>
        <v>-9</v>
      </c>
      <c r="BR40" s="270">
        <f t="shared" si="70"/>
        <v>-13</v>
      </c>
      <c r="BS40" s="270">
        <f t="shared" si="70"/>
        <v>-3</v>
      </c>
      <c r="BT40" s="270">
        <f t="shared" si="70"/>
        <v>-6</v>
      </c>
      <c r="BU40" s="270">
        <f t="shared" si="70"/>
        <v>-20</v>
      </c>
      <c r="BV40" s="270">
        <f t="shared" si="70"/>
        <v>-9</v>
      </c>
      <c r="BW40" s="270">
        <f t="shared" si="70"/>
        <v>-16</v>
      </c>
      <c r="BX40" s="270">
        <f t="shared" si="70"/>
        <v>-5</v>
      </c>
      <c r="BY40" s="270">
        <f t="shared" si="70"/>
        <v>0</v>
      </c>
      <c r="BZ40" s="270">
        <f t="shared" si="70"/>
        <v>-5</v>
      </c>
      <c r="CA40" s="352"/>
      <c r="CB40" s="64">
        <f>IF(ISERROR(GETPIVOTDATA("VALUE",'CSS WK pvt'!$I$2,"DT_FILE",CB$8,"CD_CO",CB$6,"TRIM_CAT",TRIM(B40),"TRIM_LINE",A37))=TRUE,0,GETPIVOTDATA("VALUE",'CSS WK pvt'!$I$2,"DT_FILE",CB$8,"CD_CO",CB$6,"TRIM_CAT",TRIM(B40),"TRIM_LINE",A37))</f>
        <v>31</v>
      </c>
    </row>
    <row r="41" spans="1:80" s="59" customFormat="1" x14ac:dyDescent="0.3">
      <c r="A41" s="147"/>
      <c r="B41" s="60" t="s">
        <v>40</v>
      </c>
      <c r="C41" s="80">
        <v>1</v>
      </c>
      <c r="D41" s="81">
        <v>2</v>
      </c>
      <c r="E41" s="81">
        <v>1</v>
      </c>
      <c r="F41" s="81">
        <v>1</v>
      </c>
      <c r="G41" s="81"/>
      <c r="H41" s="81">
        <v>1</v>
      </c>
      <c r="I41" s="81">
        <v>2</v>
      </c>
      <c r="J41" s="81">
        <v>1</v>
      </c>
      <c r="K41" s="81">
        <v>1</v>
      </c>
      <c r="L41" s="82">
        <v>1</v>
      </c>
      <c r="M41" s="81">
        <v>1</v>
      </c>
      <c r="N41" s="81">
        <v>2</v>
      </c>
      <c r="O41" s="81">
        <v>4</v>
      </c>
      <c r="P41" s="81">
        <v>4</v>
      </c>
      <c r="Q41" s="81">
        <v>3</v>
      </c>
      <c r="R41" s="81">
        <v>2</v>
      </c>
      <c r="S41" s="81">
        <v>3</v>
      </c>
      <c r="T41" s="81">
        <v>2</v>
      </c>
      <c r="U41" s="201">
        <v>3</v>
      </c>
      <c r="V41" s="201">
        <v>4</v>
      </c>
      <c r="W41" s="201">
        <v>3</v>
      </c>
      <c r="X41" s="82">
        <v>3</v>
      </c>
      <c r="Y41" s="201">
        <v>3</v>
      </c>
      <c r="Z41" s="201">
        <v>1</v>
      </c>
      <c r="AA41" s="201">
        <v>1</v>
      </c>
      <c r="AB41" s="201">
        <v>1</v>
      </c>
      <c r="AC41" s="201">
        <v>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82">
        <v>1</v>
      </c>
      <c r="AK41" s="294">
        <v>2</v>
      </c>
      <c r="AL41" s="294">
        <v>1</v>
      </c>
      <c r="AM41" s="294">
        <v>0</v>
      </c>
      <c r="AN41" s="294">
        <v>0</v>
      </c>
      <c r="AO41" s="294">
        <v>0</v>
      </c>
      <c r="AP41" s="294">
        <v>0</v>
      </c>
      <c r="AQ41" s="64">
        <v>0</v>
      </c>
      <c r="AR41" s="294">
        <v>1</v>
      </c>
      <c r="AS41" s="294"/>
      <c r="AT41" s="294"/>
      <c r="AU41" s="294"/>
      <c r="AV41" s="311"/>
      <c r="AW41" s="83">
        <f t="shared" si="68"/>
        <v>3</v>
      </c>
      <c r="AX41" s="84">
        <f t="shared" si="68"/>
        <v>2</v>
      </c>
      <c r="AY41" s="84">
        <f t="shared" si="68"/>
        <v>2</v>
      </c>
      <c r="AZ41" s="84">
        <f t="shared" si="68"/>
        <v>1</v>
      </c>
      <c r="BA41" s="84">
        <f t="shared" si="68"/>
        <v>3</v>
      </c>
      <c r="BB41" s="84">
        <f t="shared" si="68"/>
        <v>1</v>
      </c>
      <c r="BC41" s="84">
        <f t="shared" si="68"/>
        <v>1</v>
      </c>
      <c r="BD41" s="84">
        <f t="shared" si="68"/>
        <v>3</v>
      </c>
      <c r="BE41" s="84">
        <f t="shared" si="68"/>
        <v>2</v>
      </c>
      <c r="BF41" s="84">
        <f t="shared" si="68"/>
        <v>2</v>
      </c>
      <c r="BG41" s="84">
        <f t="shared" si="69"/>
        <v>2</v>
      </c>
      <c r="BH41" s="84">
        <f t="shared" si="69"/>
        <v>-1</v>
      </c>
      <c r="BI41" s="84">
        <f t="shared" si="69"/>
        <v>-3</v>
      </c>
      <c r="BJ41" s="84">
        <f t="shared" si="69"/>
        <v>-3</v>
      </c>
      <c r="BK41" s="84">
        <f t="shared" si="69"/>
        <v>-2</v>
      </c>
      <c r="BL41" s="244">
        <f t="shared" si="69"/>
        <v>-2</v>
      </c>
      <c r="BM41" s="244">
        <f t="shared" si="69"/>
        <v>-3</v>
      </c>
      <c r="BN41" s="244">
        <f t="shared" si="69"/>
        <v>-2</v>
      </c>
      <c r="BO41" s="270">
        <f t="shared" si="69"/>
        <v>-3</v>
      </c>
      <c r="BP41" s="270">
        <f t="shared" si="69"/>
        <v>-4</v>
      </c>
      <c r="BQ41" s="270">
        <f t="shared" si="70"/>
        <v>-3</v>
      </c>
      <c r="BR41" s="270">
        <f t="shared" si="70"/>
        <v>-2</v>
      </c>
      <c r="BS41" s="270">
        <f t="shared" si="70"/>
        <v>-1</v>
      </c>
      <c r="BT41" s="270">
        <f t="shared" si="70"/>
        <v>0</v>
      </c>
      <c r="BU41" s="270">
        <f t="shared" si="70"/>
        <v>-1</v>
      </c>
      <c r="BV41" s="270">
        <f t="shared" si="70"/>
        <v>-1</v>
      </c>
      <c r="BW41" s="270">
        <f t="shared" si="70"/>
        <v>-1</v>
      </c>
      <c r="BX41" s="270">
        <f t="shared" si="70"/>
        <v>0</v>
      </c>
      <c r="BY41" s="270">
        <f t="shared" si="70"/>
        <v>0</v>
      </c>
      <c r="BZ41" s="270">
        <f t="shared" si="70"/>
        <v>1</v>
      </c>
      <c r="CA41" s="352"/>
      <c r="CB41" s="64">
        <f>IF(ISERROR(GETPIVOTDATA("VALUE",'CSS WK pvt'!$I$2,"DT_FILE",CB$8,"CD_CO",CB$6,"TRIM_CAT",TRIM(B41),"TRIM_LINE",A37))=TRUE,0,GETPIVOTDATA("VALUE",'CSS WK pvt'!$I$2,"DT_FILE",CB$8,"CD_CO",CB$6,"TRIM_CAT",TRIM(B41),"TRIM_LINE",A37))</f>
        <v>1</v>
      </c>
    </row>
    <row r="42" spans="1:80" s="59" customFormat="1" x14ac:dyDescent="0.3">
      <c r="A42" s="147"/>
      <c r="B42" s="60" t="s">
        <v>41</v>
      </c>
      <c r="C42" s="80"/>
      <c r="D42" s="81"/>
      <c r="E42" s="81"/>
      <c r="F42" s="81"/>
      <c r="G42" s="81"/>
      <c r="H42" s="81"/>
      <c r="I42" s="81"/>
      <c r="J42" s="81"/>
      <c r="K42" s="81"/>
      <c r="L42" s="82"/>
      <c r="M42" s="81"/>
      <c r="N42" s="81"/>
      <c r="O42" s="81"/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201">
        <v>0</v>
      </c>
      <c r="V42" s="201">
        <v>0</v>
      </c>
      <c r="W42" s="201">
        <v>0</v>
      </c>
      <c r="X42" s="82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</v>
      </c>
      <c r="AH42" s="201">
        <v>1</v>
      </c>
      <c r="AI42" s="201">
        <v>2</v>
      </c>
      <c r="AJ42" s="82">
        <v>2</v>
      </c>
      <c r="AK42" s="294">
        <v>1</v>
      </c>
      <c r="AL42" s="294">
        <v>1</v>
      </c>
      <c r="AM42" s="294">
        <v>2</v>
      </c>
      <c r="AN42" s="294">
        <v>2</v>
      </c>
      <c r="AO42" s="294">
        <v>2</v>
      </c>
      <c r="AP42" s="294">
        <v>2</v>
      </c>
      <c r="AQ42" s="64">
        <v>2</v>
      </c>
      <c r="AR42" s="294">
        <v>1</v>
      </c>
      <c r="AS42" s="294"/>
      <c r="AT42" s="294"/>
      <c r="AU42" s="294"/>
      <c r="AV42" s="311"/>
      <c r="AW42" s="83">
        <f t="shared" si="68"/>
        <v>0</v>
      </c>
      <c r="AX42" s="84">
        <f t="shared" si="68"/>
        <v>0</v>
      </c>
      <c r="AY42" s="84">
        <f t="shared" si="68"/>
        <v>0</v>
      </c>
      <c r="AZ42" s="84">
        <f t="shared" si="68"/>
        <v>0</v>
      </c>
      <c r="BA42" s="84">
        <f t="shared" si="68"/>
        <v>0</v>
      </c>
      <c r="BB42" s="84">
        <f t="shared" si="68"/>
        <v>0</v>
      </c>
      <c r="BC42" s="84">
        <f t="shared" si="68"/>
        <v>0</v>
      </c>
      <c r="BD42" s="84">
        <f t="shared" si="68"/>
        <v>0</v>
      </c>
      <c r="BE42" s="84">
        <f t="shared" si="68"/>
        <v>0</v>
      </c>
      <c r="BF42" s="84">
        <f t="shared" si="68"/>
        <v>0</v>
      </c>
      <c r="BG42" s="84">
        <f t="shared" si="69"/>
        <v>0</v>
      </c>
      <c r="BH42" s="84">
        <f t="shared" si="69"/>
        <v>0</v>
      </c>
      <c r="BI42" s="84">
        <f t="shared" si="69"/>
        <v>0</v>
      </c>
      <c r="BJ42" s="84">
        <f t="shared" si="69"/>
        <v>0</v>
      </c>
      <c r="BK42" s="84">
        <f t="shared" si="69"/>
        <v>0</v>
      </c>
      <c r="BL42" s="244">
        <f t="shared" si="69"/>
        <v>0</v>
      </c>
      <c r="BM42" s="244">
        <f t="shared" si="69"/>
        <v>0</v>
      </c>
      <c r="BN42" s="244">
        <f t="shared" si="69"/>
        <v>0</v>
      </c>
      <c r="BO42" s="270">
        <f t="shared" si="69"/>
        <v>1</v>
      </c>
      <c r="BP42" s="270">
        <f t="shared" si="69"/>
        <v>1</v>
      </c>
      <c r="BQ42" s="270">
        <f t="shared" si="70"/>
        <v>2</v>
      </c>
      <c r="BR42" s="270">
        <f t="shared" si="70"/>
        <v>2</v>
      </c>
      <c r="BS42" s="270">
        <f t="shared" si="70"/>
        <v>1</v>
      </c>
      <c r="BT42" s="270">
        <f t="shared" si="70"/>
        <v>1</v>
      </c>
      <c r="BU42" s="270">
        <f t="shared" si="70"/>
        <v>2</v>
      </c>
      <c r="BV42" s="270">
        <f t="shared" si="70"/>
        <v>2</v>
      </c>
      <c r="BW42" s="270">
        <f t="shared" si="70"/>
        <v>2</v>
      </c>
      <c r="BX42" s="270">
        <f t="shared" si="70"/>
        <v>2</v>
      </c>
      <c r="BY42" s="270">
        <f t="shared" si="70"/>
        <v>2</v>
      </c>
      <c r="BZ42" s="270">
        <f t="shared" si="70"/>
        <v>1</v>
      </c>
      <c r="CA42" s="352"/>
      <c r="CB42" s="64">
        <f>IF(ISERROR(GETPIVOTDATA("VALUE",'CSS WK pvt'!$I$2,"DT_FILE",CB$8,"CD_CO",CB$6,"TRIM_CAT",TRIM(B42),"TRIM_LINE",A37))=TRUE,0,GETPIVOTDATA("VALUE",'CSS WK pvt'!$I$2,"DT_FILE",CB$8,"CD_CO",CB$6,"TRIM_CAT",TRIM(B42),"TRIM_LINE",A37))</f>
        <v>1</v>
      </c>
    </row>
    <row r="43" spans="1:80" s="73" customFormat="1" ht="15" thickBot="1" x14ac:dyDescent="0.35">
      <c r="A43" s="148"/>
      <c r="B43" s="67" t="s">
        <v>42</v>
      </c>
      <c r="C43" s="68">
        <f t="shared" ref="C43:Q43" si="71">SUM(C38:C42)</f>
        <v>276</v>
      </c>
      <c r="D43" s="69">
        <f t="shared" si="71"/>
        <v>318</v>
      </c>
      <c r="E43" s="69">
        <f t="shared" si="71"/>
        <v>317</v>
      </c>
      <c r="F43" s="69">
        <f t="shared" si="71"/>
        <v>304</v>
      </c>
      <c r="G43" s="69">
        <f t="shared" si="71"/>
        <v>302</v>
      </c>
      <c r="H43" s="69">
        <f t="shared" si="71"/>
        <v>233</v>
      </c>
      <c r="I43" s="69">
        <f t="shared" si="71"/>
        <v>235</v>
      </c>
      <c r="J43" s="69">
        <f t="shared" si="71"/>
        <v>244</v>
      </c>
      <c r="K43" s="69">
        <f t="shared" si="71"/>
        <v>288</v>
      </c>
      <c r="L43" s="70">
        <f t="shared" si="71"/>
        <v>299</v>
      </c>
      <c r="M43" s="69">
        <f t="shared" si="71"/>
        <v>339</v>
      </c>
      <c r="N43" s="69">
        <f t="shared" si="71"/>
        <v>321</v>
      </c>
      <c r="O43" s="69">
        <f t="shared" si="71"/>
        <v>369</v>
      </c>
      <c r="P43" s="69">
        <f t="shared" si="71"/>
        <v>515</v>
      </c>
      <c r="Q43" s="69">
        <f t="shared" si="71"/>
        <v>653</v>
      </c>
      <c r="R43" s="69">
        <v>689</v>
      </c>
      <c r="S43" s="69">
        <v>672</v>
      </c>
      <c r="T43" s="69">
        <v>625</v>
      </c>
      <c r="U43" s="199">
        <v>610</v>
      </c>
      <c r="V43" s="199">
        <v>580</v>
      </c>
      <c r="W43" s="199">
        <f>SUM(W38+W39+W40+W41+W42)</f>
        <v>585</v>
      </c>
      <c r="X43" s="70">
        <f>SUM(X38+X39+X40+X41+X42)</f>
        <v>631</v>
      </c>
      <c r="Y43" s="199">
        <v>654</v>
      </c>
      <c r="Z43" s="199">
        <v>603</v>
      </c>
      <c r="AA43" s="199">
        <v>633</v>
      </c>
      <c r="AB43" s="199">
        <v>581</v>
      </c>
      <c r="AC43" s="199">
        <v>578</v>
      </c>
      <c r="AD43" s="199">
        <v>519</v>
      </c>
      <c r="AE43" s="199">
        <v>463</v>
      </c>
      <c r="AF43" s="199">
        <v>428</v>
      </c>
      <c r="AG43" s="199">
        <v>382</v>
      </c>
      <c r="AH43" s="199">
        <v>389</v>
      </c>
      <c r="AI43" s="199">
        <v>393</v>
      </c>
      <c r="AJ43" s="70">
        <v>429</v>
      </c>
      <c r="AK43" s="292">
        <v>437</v>
      </c>
      <c r="AL43" s="292">
        <v>407</v>
      </c>
      <c r="AM43" s="292">
        <v>402</v>
      </c>
      <c r="AN43" s="292">
        <v>388</v>
      </c>
      <c r="AO43" s="292">
        <v>382</v>
      </c>
      <c r="AP43" s="292">
        <v>347</v>
      </c>
      <c r="AQ43" s="71">
        <v>323</v>
      </c>
      <c r="AR43" s="292">
        <v>315</v>
      </c>
      <c r="AS43" s="292"/>
      <c r="AT43" s="292"/>
      <c r="AU43" s="292"/>
      <c r="AV43" s="309"/>
      <c r="AW43" s="71">
        <f t="shared" ref="AW43:BA43" si="72">SUM(AW38:AW42)</f>
        <v>93</v>
      </c>
      <c r="AX43" s="72">
        <f t="shared" si="72"/>
        <v>197</v>
      </c>
      <c r="AY43" s="72">
        <f t="shared" si="72"/>
        <v>336</v>
      </c>
      <c r="AZ43" s="72">
        <f t="shared" si="72"/>
        <v>385</v>
      </c>
      <c r="BA43" s="72">
        <f t="shared" si="72"/>
        <v>370</v>
      </c>
      <c r="BB43" s="72">
        <f t="shared" ref="BB43:BJ43" si="73">SUM(BB38:BB42)</f>
        <v>392</v>
      </c>
      <c r="BC43" s="72">
        <f t="shared" si="73"/>
        <v>375</v>
      </c>
      <c r="BD43" s="72">
        <f t="shared" si="73"/>
        <v>336</v>
      </c>
      <c r="BE43" s="72">
        <f t="shared" si="73"/>
        <v>297</v>
      </c>
      <c r="BF43" s="72">
        <f t="shared" si="73"/>
        <v>332</v>
      </c>
      <c r="BG43" s="72">
        <f t="shared" si="73"/>
        <v>315</v>
      </c>
      <c r="BH43" s="72">
        <f t="shared" si="73"/>
        <v>282</v>
      </c>
      <c r="BI43" s="72">
        <f t="shared" si="73"/>
        <v>264</v>
      </c>
      <c r="BJ43" s="72">
        <f t="shared" si="73"/>
        <v>66</v>
      </c>
      <c r="BK43" s="72">
        <f t="shared" ref="BK43:BL43" si="74">SUM(BK38:BK42)</f>
        <v>-75</v>
      </c>
      <c r="BL43" s="242">
        <f t="shared" si="74"/>
        <v>-170</v>
      </c>
      <c r="BM43" s="242">
        <f t="shared" ref="BM43" si="75">SUM(BM38:BM42)</f>
        <v>-209</v>
      </c>
      <c r="BN43" s="242">
        <f t="shared" ref="BN43:BO43" si="76">SUM(BN38:BN42)</f>
        <v>-197</v>
      </c>
      <c r="BO43" s="268">
        <f t="shared" si="76"/>
        <v>-228</v>
      </c>
      <c r="BP43" s="268">
        <f t="shared" ref="BP43:BQ43" si="77">SUM(BP38:BP42)</f>
        <v>-191</v>
      </c>
      <c r="BQ43" s="268">
        <f t="shared" si="77"/>
        <v>-192</v>
      </c>
      <c r="BR43" s="268">
        <f t="shared" ref="BR43:BS43" si="78">SUM(BR38:BR42)</f>
        <v>-202</v>
      </c>
      <c r="BS43" s="268">
        <f t="shared" si="78"/>
        <v>-217</v>
      </c>
      <c r="BT43" s="268">
        <f t="shared" ref="BT43" si="79">SUM(BT38:BT42)</f>
        <v>-196</v>
      </c>
      <c r="BU43" s="268">
        <f t="shared" ref="BU43" si="80">SUM(BU38:BU42)</f>
        <v>-231</v>
      </c>
      <c r="BV43" s="268">
        <f t="shared" ref="BV43" si="81">SUM(BV38:BV42)</f>
        <v>-193</v>
      </c>
      <c r="BW43" s="268">
        <f t="shared" ref="BW43" si="82">SUM(BW38:BW42)</f>
        <v>-196</v>
      </c>
      <c r="BX43" s="268">
        <f t="shared" ref="BX43" si="83">SUM(BX38:BX42)</f>
        <v>-172</v>
      </c>
      <c r="BY43" s="268">
        <f t="shared" ref="BY43:BZ43" si="84">SUM(BY38:BY42)</f>
        <v>-140</v>
      </c>
      <c r="BZ43" s="268">
        <f t="shared" si="84"/>
        <v>-113</v>
      </c>
      <c r="CA43" s="353"/>
      <c r="CB43" s="71">
        <f>SUM(CB38:CB42)</f>
        <v>315</v>
      </c>
    </row>
    <row r="44" spans="1:80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354"/>
      <c r="CB44" s="95"/>
    </row>
    <row r="45" spans="1:80" s="38" customFormat="1" x14ac:dyDescent="0.3">
      <c r="A45" s="147"/>
      <c r="B45" s="39" t="s">
        <v>37</v>
      </c>
      <c r="C45" s="40">
        <v>190641.79</v>
      </c>
      <c r="D45" s="41">
        <v>189665.5</v>
      </c>
      <c r="E45" s="41">
        <v>183086.38</v>
      </c>
      <c r="F45" s="41">
        <v>120907.28</v>
      </c>
      <c r="G45" s="41">
        <v>156496.85</v>
      </c>
      <c r="H45" s="41">
        <v>139658.5</v>
      </c>
      <c r="I45" s="41">
        <v>220721.65</v>
      </c>
      <c r="J45" s="41">
        <v>203450.52</v>
      </c>
      <c r="K45" s="41">
        <v>191142.76</v>
      </c>
      <c r="L45" s="42">
        <v>182494.58</v>
      </c>
      <c r="M45" s="41">
        <v>220675.66</v>
      </c>
      <c r="N45" s="41">
        <v>212554.99</v>
      </c>
      <c r="O45" s="41">
        <v>245435.69</v>
      </c>
      <c r="P45" s="41">
        <v>276049</v>
      </c>
      <c r="Q45" s="41">
        <v>257201</v>
      </c>
      <c r="R45" s="41">
        <v>225420</v>
      </c>
      <c r="S45" s="41">
        <v>258395</v>
      </c>
      <c r="T45" s="41">
        <v>276624</v>
      </c>
      <c r="U45" s="205">
        <v>373381</v>
      </c>
      <c r="V45" s="205">
        <v>312586</v>
      </c>
      <c r="W45" s="205">
        <v>290178</v>
      </c>
      <c r="X45" s="42">
        <v>241186</v>
      </c>
      <c r="Y45" s="205">
        <v>258460</v>
      </c>
      <c r="Z45" s="205">
        <v>298066</v>
      </c>
      <c r="AA45" s="205">
        <v>281346</v>
      </c>
      <c r="AB45" s="205">
        <v>274949</v>
      </c>
      <c r="AC45" s="205">
        <v>212392</v>
      </c>
      <c r="AD45" s="205">
        <v>178249</v>
      </c>
      <c r="AE45" s="205">
        <v>222671</v>
      </c>
      <c r="AF45" s="205">
        <v>236497</v>
      </c>
      <c r="AG45" s="205">
        <v>277080</v>
      </c>
      <c r="AH45" s="205">
        <v>322920</v>
      </c>
      <c r="AI45" s="205">
        <v>233252</v>
      </c>
      <c r="AJ45" s="42">
        <v>187622</v>
      </c>
      <c r="AK45" s="298">
        <v>257669</v>
      </c>
      <c r="AL45" s="298">
        <v>230572</v>
      </c>
      <c r="AM45" s="298">
        <v>261241</v>
      </c>
      <c r="AN45" s="298">
        <v>168335</v>
      </c>
      <c r="AO45" s="298">
        <v>182013</v>
      </c>
      <c r="AP45" s="298">
        <v>170667</v>
      </c>
      <c r="AQ45" s="64">
        <v>219028</v>
      </c>
      <c r="AR45" s="298">
        <v>178392</v>
      </c>
      <c r="AS45" s="298"/>
      <c r="AT45" s="298"/>
      <c r="AU45" s="298"/>
      <c r="AV45" s="315"/>
      <c r="AW45" s="43">
        <f t="shared" ref="AW45:BF49" si="85">O45-C45</f>
        <v>54793.899999999994</v>
      </c>
      <c r="AX45" s="44">
        <f t="shared" si="85"/>
        <v>86383.5</v>
      </c>
      <c r="AY45" s="44">
        <f t="shared" si="85"/>
        <v>74114.62</v>
      </c>
      <c r="AZ45" s="44">
        <f t="shared" si="85"/>
        <v>104512.72</v>
      </c>
      <c r="BA45" s="44">
        <f t="shared" si="85"/>
        <v>101898.15</v>
      </c>
      <c r="BB45" s="44">
        <f t="shared" si="85"/>
        <v>136965.5</v>
      </c>
      <c r="BC45" s="44">
        <f t="shared" si="85"/>
        <v>152659.35</v>
      </c>
      <c r="BD45" s="44">
        <f t="shared" si="85"/>
        <v>109135.48000000001</v>
      </c>
      <c r="BE45" s="44">
        <f t="shared" si="85"/>
        <v>99035.239999999991</v>
      </c>
      <c r="BF45" s="44">
        <f t="shared" si="85"/>
        <v>58691.420000000013</v>
      </c>
      <c r="BG45" s="44">
        <f t="shared" ref="BG45:BP49" si="86">Y45-M45</f>
        <v>37784.339999999997</v>
      </c>
      <c r="BH45" s="44">
        <f t="shared" si="86"/>
        <v>85511.010000000009</v>
      </c>
      <c r="BI45" s="44">
        <f t="shared" si="86"/>
        <v>35910.31</v>
      </c>
      <c r="BJ45" s="44">
        <f t="shared" si="86"/>
        <v>-1100</v>
      </c>
      <c r="BK45" s="44">
        <f t="shared" si="86"/>
        <v>-44809</v>
      </c>
      <c r="BL45" s="248">
        <f t="shared" si="86"/>
        <v>-47171</v>
      </c>
      <c r="BM45" s="248">
        <f t="shared" si="86"/>
        <v>-35724</v>
      </c>
      <c r="BN45" s="248">
        <f t="shared" si="86"/>
        <v>-40127</v>
      </c>
      <c r="BO45" s="274">
        <f t="shared" si="86"/>
        <v>-96301</v>
      </c>
      <c r="BP45" s="274">
        <f t="shared" si="86"/>
        <v>10334</v>
      </c>
      <c r="BQ45" s="274">
        <f t="shared" ref="BQ45:BZ49" si="87">AI45-W45</f>
        <v>-56926</v>
      </c>
      <c r="BR45" s="274">
        <f t="shared" si="87"/>
        <v>-53564</v>
      </c>
      <c r="BS45" s="274">
        <f t="shared" si="87"/>
        <v>-791</v>
      </c>
      <c r="BT45" s="274">
        <f t="shared" si="87"/>
        <v>-67494</v>
      </c>
      <c r="BU45" s="274">
        <f t="shared" si="87"/>
        <v>-20105</v>
      </c>
      <c r="BV45" s="274">
        <f t="shared" si="87"/>
        <v>-106614</v>
      </c>
      <c r="BW45" s="274">
        <f t="shared" si="87"/>
        <v>-30379</v>
      </c>
      <c r="BX45" s="274">
        <f t="shared" si="87"/>
        <v>-7582</v>
      </c>
      <c r="BY45" s="274">
        <f t="shared" si="87"/>
        <v>-3643</v>
      </c>
      <c r="BZ45" s="274">
        <f t="shared" si="87"/>
        <v>-58105</v>
      </c>
      <c r="CA45" s="354"/>
      <c r="CB45" s="64">
        <f>IF(ISERROR(GETPIVOTDATA("VALUE",'CSS WK pvt'!$I$2,"DT_FILE",CB$8,"CD_CO",CB$6,"TRIM_CAT",TRIM(B45),"TRIM_LINE",A44))=TRUE,0,GETPIVOTDATA("VALUE",'CSS WK pvt'!$I$2,"DT_FILE",CB$8,"CD_CO",CB$6,"TRIM_CAT",TRIM(B45),"TRIM_LINE",A44))</f>
        <v>178392</v>
      </c>
    </row>
    <row r="46" spans="1:80" s="38" customFormat="1" x14ac:dyDescent="0.3">
      <c r="A46" s="147"/>
      <c r="B46" s="39" t="s">
        <v>38</v>
      </c>
      <c r="C46" s="40">
        <v>6254.66</v>
      </c>
      <c r="D46" s="41">
        <v>6112.85</v>
      </c>
      <c r="E46" s="41">
        <v>6570.76</v>
      </c>
      <c r="F46" s="41">
        <v>5029.84</v>
      </c>
      <c r="G46" s="41">
        <v>3995.71</v>
      </c>
      <c r="H46" s="41">
        <v>5084.32</v>
      </c>
      <c r="I46" s="41">
        <v>5015.87</v>
      </c>
      <c r="J46" s="41">
        <v>4244.57</v>
      </c>
      <c r="K46" s="41">
        <v>4422.8100000000004</v>
      </c>
      <c r="L46" s="42">
        <v>4861.2299999999996</v>
      </c>
      <c r="M46" s="41">
        <v>5734.61</v>
      </c>
      <c r="N46" s="41">
        <v>5784.46</v>
      </c>
      <c r="O46" s="41">
        <v>6963.42</v>
      </c>
      <c r="P46" s="41">
        <v>6032</v>
      </c>
      <c r="Q46" s="41">
        <v>6842</v>
      </c>
      <c r="R46" s="41">
        <v>5588</v>
      </c>
      <c r="S46" s="41">
        <v>5220</v>
      </c>
      <c r="T46" s="41">
        <v>5672</v>
      </c>
      <c r="U46" s="205">
        <v>7165</v>
      </c>
      <c r="V46" s="205">
        <v>4373</v>
      </c>
      <c r="W46" s="205">
        <v>4843</v>
      </c>
      <c r="X46" s="42">
        <v>4431</v>
      </c>
      <c r="Y46" s="205">
        <v>4937</v>
      </c>
      <c r="Z46" s="205">
        <v>12151</v>
      </c>
      <c r="AA46" s="205">
        <v>10302</v>
      </c>
      <c r="AB46" s="205">
        <v>13567</v>
      </c>
      <c r="AC46" s="205">
        <v>9125</v>
      </c>
      <c r="AD46" s="205">
        <v>7448</v>
      </c>
      <c r="AE46" s="205">
        <v>6633</v>
      </c>
      <c r="AF46" s="205">
        <v>6738</v>
      </c>
      <c r="AG46" s="205">
        <v>7752</v>
      </c>
      <c r="AH46" s="205">
        <v>5627</v>
      </c>
      <c r="AI46" s="205">
        <v>10338</v>
      </c>
      <c r="AJ46" s="42">
        <v>4279</v>
      </c>
      <c r="AK46" s="298">
        <v>8729</v>
      </c>
      <c r="AL46" s="298">
        <v>7544</v>
      </c>
      <c r="AM46" s="298">
        <v>9649</v>
      </c>
      <c r="AN46" s="298">
        <v>6859</v>
      </c>
      <c r="AO46" s="298">
        <v>7537</v>
      </c>
      <c r="AP46" s="298">
        <v>7091</v>
      </c>
      <c r="AQ46" s="64">
        <v>5580</v>
      </c>
      <c r="AR46" s="298">
        <v>3600</v>
      </c>
      <c r="AS46" s="298"/>
      <c r="AT46" s="298"/>
      <c r="AU46" s="298"/>
      <c r="AV46" s="315"/>
      <c r="AW46" s="43">
        <f t="shared" si="85"/>
        <v>708.76000000000022</v>
      </c>
      <c r="AX46" s="44">
        <f t="shared" si="85"/>
        <v>-80.850000000000364</v>
      </c>
      <c r="AY46" s="44">
        <f t="shared" si="85"/>
        <v>271.23999999999978</v>
      </c>
      <c r="AZ46" s="44">
        <f t="shared" si="85"/>
        <v>558.15999999999985</v>
      </c>
      <c r="BA46" s="44">
        <f t="shared" si="85"/>
        <v>1224.29</v>
      </c>
      <c r="BB46" s="44">
        <f t="shared" si="85"/>
        <v>587.68000000000029</v>
      </c>
      <c r="BC46" s="44">
        <f t="shared" si="85"/>
        <v>2149.13</v>
      </c>
      <c r="BD46" s="44">
        <f t="shared" si="85"/>
        <v>128.43000000000029</v>
      </c>
      <c r="BE46" s="44">
        <f t="shared" si="85"/>
        <v>420.1899999999996</v>
      </c>
      <c r="BF46" s="44">
        <f t="shared" si="85"/>
        <v>-430.22999999999956</v>
      </c>
      <c r="BG46" s="44">
        <f t="shared" si="86"/>
        <v>-797.60999999999967</v>
      </c>
      <c r="BH46" s="44">
        <f t="shared" si="86"/>
        <v>6366.54</v>
      </c>
      <c r="BI46" s="44">
        <f t="shared" si="86"/>
        <v>3338.58</v>
      </c>
      <c r="BJ46" s="44">
        <f t="shared" si="86"/>
        <v>7535</v>
      </c>
      <c r="BK46" s="44">
        <f t="shared" si="86"/>
        <v>2283</v>
      </c>
      <c r="BL46" s="248">
        <f t="shared" si="86"/>
        <v>1860</v>
      </c>
      <c r="BM46" s="248">
        <f t="shared" si="86"/>
        <v>1413</v>
      </c>
      <c r="BN46" s="248">
        <f t="shared" si="86"/>
        <v>1066</v>
      </c>
      <c r="BO46" s="274">
        <f t="shared" si="86"/>
        <v>587</v>
      </c>
      <c r="BP46" s="274">
        <f t="shared" si="86"/>
        <v>1254</v>
      </c>
      <c r="BQ46" s="274">
        <f t="shared" si="87"/>
        <v>5495</v>
      </c>
      <c r="BR46" s="274">
        <f t="shared" si="87"/>
        <v>-152</v>
      </c>
      <c r="BS46" s="274">
        <f t="shared" si="87"/>
        <v>3792</v>
      </c>
      <c r="BT46" s="274">
        <f t="shared" si="87"/>
        <v>-4607</v>
      </c>
      <c r="BU46" s="274">
        <f t="shared" si="87"/>
        <v>-653</v>
      </c>
      <c r="BV46" s="274">
        <f t="shared" si="87"/>
        <v>-6708</v>
      </c>
      <c r="BW46" s="274">
        <f t="shared" si="87"/>
        <v>-1588</v>
      </c>
      <c r="BX46" s="274">
        <f t="shared" si="87"/>
        <v>-357</v>
      </c>
      <c r="BY46" s="274">
        <f t="shared" si="87"/>
        <v>-1053</v>
      </c>
      <c r="BZ46" s="274">
        <f t="shared" si="87"/>
        <v>-3138</v>
      </c>
      <c r="CA46" s="354"/>
      <c r="CB46" s="64">
        <f>IF(ISERROR(GETPIVOTDATA("VALUE",'CSS WK pvt'!$I$2,"DT_FILE",CB$8,"CD_CO",CB$6,"TRIM_CAT",TRIM(B46),"TRIM_LINE",A44))=TRUE,0,GETPIVOTDATA("VALUE",'CSS WK pvt'!$I$2,"DT_FILE",CB$8,"CD_CO",CB$6,"TRIM_CAT",TRIM(B46),"TRIM_LINE",A44))</f>
        <v>3600</v>
      </c>
    </row>
    <row r="47" spans="1:80" s="38" customFormat="1" x14ac:dyDescent="0.3">
      <c r="A47" s="147"/>
      <c r="B47" s="39" t="s">
        <v>39</v>
      </c>
      <c r="C47" s="40">
        <v>38269.46</v>
      </c>
      <c r="D47" s="41">
        <v>33040.639999999999</v>
      </c>
      <c r="E47" s="41">
        <v>29542.81</v>
      </c>
      <c r="F47" s="41">
        <v>23310.91</v>
      </c>
      <c r="G47" s="41">
        <v>21232.06</v>
      </c>
      <c r="H47" s="41">
        <v>12619.87</v>
      </c>
      <c r="I47" s="41">
        <v>38121.919999999998</v>
      </c>
      <c r="J47" s="41">
        <v>43569.21</v>
      </c>
      <c r="K47" s="41">
        <v>72954.559999999998</v>
      </c>
      <c r="L47" s="42">
        <v>46571.67</v>
      </c>
      <c r="M47" s="41">
        <v>48000.61</v>
      </c>
      <c r="N47" s="41">
        <v>55701.95</v>
      </c>
      <c r="O47" s="41">
        <v>38541.82</v>
      </c>
      <c r="P47" s="41">
        <v>88019</v>
      </c>
      <c r="Q47" s="41">
        <v>63068</v>
      </c>
      <c r="R47" s="41">
        <v>30459</v>
      </c>
      <c r="S47" s="41">
        <v>70186</v>
      </c>
      <c r="T47" s="41">
        <v>24471</v>
      </c>
      <c r="U47" s="205">
        <v>32452</v>
      </c>
      <c r="V47" s="205">
        <v>65372</v>
      </c>
      <c r="W47" s="205">
        <v>76144</v>
      </c>
      <c r="X47" s="42">
        <v>48682</v>
      </c>
      <c r="Y47" s="205">
        <v>36727</v>
      </c>
      <c r="Z47" s="205">
        <v>59621</v>
      </c>
      <c r="AA47" s="205">
        <v>24982</v>
      </c>
      <c r="AB47" s="205">
        <v>39668</v>
      </c>
      <c r="AC47" s="205">
        <v>23044</v>
      </c>
      <c r="AD47" s="205">
        <v>33236</v>
      </c>
      <c r="AE47" s="205">
        <v>35542</v>
      </c>
      <c r="AF47" s="205">
        <v>31036</v>
      </c>
      <c r="AG47" s="205">
        <v>36159</v>
      </c>
      <c r="AH47" s="205">
        <v>105551</v>
      </c>
      <c r="AI47" s="205">
        <v>78120</v>
      </c>
      <c r="AJ47" s="42">
        <v>45222</v>
      </c>
      <c r="AK47" s="298">
        <v>82771</v>
      </c>
      <c r="AL47" s="298">
        <v>57098</v>
      </c>
      <c r="AM47" s="298">
        <v>53468</v>
      </c>
      <c r="AN47" s="298">
        <v>20996</v>
      </c>
      <c r="AO47" s="298">
        <v>34349</v>
      </c>
      <c r="AP47" s="298">
        <v>42038</v>
      </c>
      <c r="AQ47" s="64">
        <v>77836</v>
      </c>
      <c r="AR47" s="298">
        <v>18821</v>
      </c>
      <c r="AS47" s="298"/>
      <c r="AT47" s="298"/>
      <c r="AU47" s="298"/>
      <c r="AV47" s="315"/>
      <c r="AW47" s="43">
        <f t="shared" si="85"/>
        <v>272.36000000000058</v>
      </c>
      <c r="AX47" s="44">
        <f t="shared" si="85"/>
        <v>54978.36</v>
      </c>
      <c r="AY47" s="44">
        <f t="shared" si="85"/>
        <v>33525.19</v>
      </c>
      <c r="AZ47" s="44">
        <f t="shared" si="85"/>
        <v>7148.09</v>
      </c>
      <c r="BA47" s="44">
        <f t="shared" si="85"/>
        <v>48953.94</v>
      </c>
      <c r="BB47" s="44">
        <f t="shared" si="85"/>
        <v>11851.13</v>
      </c>
      <c r="BC47" s="44">
        <f t="shared" si="85"/>
        <v>-5669.9199999999983</v>
      </c>
      <c r="BD47" s="44">
        <f t="shared" si="85"/>
        <v>21802.79</v>
      </c>
      <c r="BE47" s="44">
        <f t="shared" si="85"/>
        <v>3189.4400000000023</v>
      </c>
      <c r="BF47" s="44">
        <f t="shared" si="85"/>
        <v>2110.3300000000017</v>
      </c>
      <c r="BG47" s="44">
        <f t="shared" si="86"/>
        <v>-11273.61</v>
      </c>
      <c r="BH47" s="44">
        <f t="shared" si="86"/>
        <v>3919.0500000000029</v>
      </c>
      <c r="BI47" s="44">
        <f t="shared" si="86"/>
        <v>-13559.82</v>
      </c>
      <c r="BJ47" s="44">
        <f t="shared" si="86"/>
        <v>-48351</v>
      </c>
      <c r="BK47" s="44">
        <f t="shared" si="86"/>
        <v>-40024</v>
      </c>
      <c r="BL47" s="248">
        <f t="shared" si="86"/>
        <v>2777</v>
      </c>
      <c r="BM47" s="248">
        <f t="shared" si="86"/>
        <v>-34644</v>
      </c>
      <c r="BN47" s="248">
        <f t="shared" si="86"/>
        <v>6565</v>
      </c>
      <c r="BO47" s="274">
        <f t="shared" si="86"/>
        <v>3707</v>
      </c>
      <c r="BP47" s="274">
        <f t="shared" si="86"/>
        <v>40179</v>
      </c>
      <c r="BQ47" s="274">
        <f t="shared" si="87"/>
        <v>1976</v>
      </c>
      <c r="BR47" s="274">
        <f t="shared" si="87"/>
        <v>-3460</v>
      </c>
      <c r="BS47" s="274">
        <f t="shared" si="87"/>
        <v>46044</v>
      </c>
      <c r="BT47" s="274">
        <f t="shared" si="87"/>
        <v>-2523</v>
      </c>
      <c r="BU47" s="274">
        <f t="shared" si="87"/>
        <v>28486</v>
      </c>
      <c r="BV47" s="274">
        <f t="shared" si="87"/>
        <v>-18672</v>
      </c>
      <c r="BW47" s="274">
        <f t="shared" si="87"/>
        <v>11305</v>
      </c>
      <c r="BX47" s="274">
        <f t="shared" si="87"/>
        <v>8802</v>
      </c>
      <c r="BY47" s="274">
        <f t="shared" si="87"/>
        <v>42294</v>
      </c>
      <c r="BZ47" s="274">
        <f t="shared" si="87"/>
        <v>-12215</v>
      </c>
      <c r="CA47" s="354"/>
      <c r="CB47" s="64">
        <f>IF(ISERROR(GETPIVOTDATA("VALUE",'CSS WK pvt'!$I$2,"DT_FILE",CB$8,"CD_CO",CB$6,"TRIM_CAT",TRIM(B47),"TRIM_LINE",A44))=TRUE,0,GETPIVOTDATA("VALUE",'CSS WK pvt'!$I$2,"DT_FILE",CB$8,"CD_CO",CB$6,"TRIM_CAT",TRIM(B47),"TRIM_LINE",A44))</f>
        <v>18821</v>
      </c>
    </row>
    <row r="48" spans="1:80" s="38" customFormat="1" x14ac:dyDescent="0.3">
      <c r="A48" s="147"/>
      <c r="B48" s="39" t="s">
        <v>40</v>
      </c>
      <c r="C48" s="40">
        <v>24372.95</v>
      </c>
      <c r="D48" s="41">
        <v>23262.58</v>
      </c>
      <c r="E48" s="41">
        <v>11562.19</v>
      </c>
      <c r="F48" s="41">
        <v>23927.84</v>
      </c>
      <c r="G48" s="41">
        <v>21871.52</v>
      </c>
      <c r="H48" s="41">
        <v>15224.92</v>
      </c>
      <c r="I48" s="41">
        <v>17020.099999999999</v>
      </c>
      <c r="J48" s="41">
        <v>16485.990000000002</v>
      </c>
      <c r="K48" s="41">
        <v>69899.710000000006</v>
      </c>
      <c r="L48" s="42">
        <v>54675.44</v>
      </c>
      <c r="M48" s="41">
        <v>49977.919999999998</v>
      </c>
      <c r="N48" s="41">
        <v>37990.82</v>
      </c>
      <c r="O48" s="41">
        <v>20374.759999999998</v>
      </c>
      <c r="P48" s="41">
        <v>72620</v>
      </c>
      <c r="Q48" s="41">
        <v>40983</v>
      </c>
      <c r="R48" s="41">
        <v>9584</v>
      </c>
      <c r="S48" s="41">
        <v>64166</v>
      </c>
      <c r="T48" s="41">
        <v>30699</v>
      </c>
      <c r="U48" s="205">
        <v>21822</v>
      </c>
      <c r="V48" s="205">
        <v>76851</v>
      </c>
      <c r="W48" s="205">
        <v>81255</v>
      </c>
      <c r="X48" s="42">
        <v>76339</v>
      </c>
      <c r="Y48" s="205">
        <v>44531</v>
      </c>
      <c r="Z48" s="205">
        <v>11466</v>
      </c>
      <c r="AA48" s="205">
        <v>6450</v>
      </c>
      <c r="AB48" s="205">
        <v>35914</v>
      </c>
      <c r="AC48" s="205">
        <v>8286</v>
      </c>
      <c r="AD48" s="205">
        <v>46589</v>
      </c>
      <c r="AE48" s="205">
        <v>61394</v>
      </c>
      <c r="AF48" s="205">
        <v>30110</v>
      </c>
      <c r="AG48" s="205">
        <v>21166</v>
      </c>
      <c r="AH48" s="205">
        <v>136746</v>
      </c>
      <c r="AI48" s="205">
        <v>31793</v>
      </c>
      <c r="AJ48" s="42">
        <v>36214</v>
      </c>
      <c r="AK48" s="298">
        <v>74402</v>
      </c>
      <c r="AL48" s="298">
        <v>8109</v>
      </c>
      <c r="AM48" s="298">
        <v>13049</v>
      </c>
      <c r="AN48" s="298">
        <v>9011</v>
      </c>
      <c r="AO48" s="298">
        <v>9776</v>
      </c>
      <c r="AP48" s="298">
        <v>11014</v>
      </c>
      <c r="AQ48" s="64">
        <v>75043</v>
      </c>
      <c r="AR48" s="298">
        <v>13940</v>
      </c>
      <c r="AS48" s="298"/>
      <c r="AT48" s="298"/>
      <c r="AU48" s="298"/>
      <c r="AV48" s="315"/>
      <c r="AW48" s="43">
        <f t="shared" si="85"/>
        <v>-3998.1900000000023</v>
      </c>
      <c r="AX48" s="44">
        <f t="shared" si="85"/>
        <v>49357.42</v>
      </c>
      <c r="AY48" s="44">
        <f t="shared" si="85"/>
        <v>29420.809999999998</v>
      </c>
      <c r="AZ48" s="44">
        <f t="shared" si="85"/>
        <v>-14343.84</v>
      </c>
      <c r="BA48" s="44">
        <f t="shared" si="85"/>
        <v>42294.479999999996</v>
      </c>
      <c r="BB48" s="44">
        <f t="shared" si="85"/>
        <v>15474.08</v>
      </c>
      <c r="BC48" s="44">
        <f t="shared" si="85"/>
        <v>4801.9000000000015</v>
      </c>
      <c r="BD48" s="44">
        <f t="shared" si="85"/>
        <v>60365.009999999995</v>
      </c>
      <c r="BE48" s="44">
        <f t="shared" si="85"/>
        <v>11355.289999999994</v>
      </c>
      <c r="BF48" s="44">
        <f t="shared" si="85"/>
        <v>21663.559999999998</v>
      </c>
      <c r="BG48" s="44">
        <f t="shared" si="86"/>
        <v>-5446.9199999999983</v>
      </c>
      <c r="BH48" s="44">
        <f t="shared" si="86"/>
        <v>-26524.82</v>
      </c>
      <c r="BI48" s="44">
        <f t="shared" si="86"/>
        <v>-13924.759999999998</v>
      </c>
      <c r="BJ48" s="44">
        <f t="shared" si="86"/>
        <v>-36706</v>
      </c>
      <c r="BK48" s="44">
        <f t="shared" si="86"/>
        <v>-32697</v>
      </c>
      <c r="BL48" s="248">
        <f t="shared" si="86"/>
        <v>37005</v>
      </c>
      <c r="BM48" s="248">
        <f t="shared" si="86"/>
        <v>-2772</v>
      </c>
      <c r="BN48" s="248">
        <f t="shared" si="86"/>
        <v>-589</v>
      </c>
      <c r="BO48" s="274">
        <f t="shared" si="86"/>
        <v>-656</v>
      </c>
      <c r="BP48" s="274">
        <f t="shared" si="86"/>
        <v>59895</v>
      </c>
      <c r="BQ48" s="274">
        <f t="shared" si="87"/>
        <v>-49462</v>
      </c>
      <c r="BR48" s="274">
        <f t="shared" si="87"/>
        <v>-40125</v>
      </c>
      <c r="BS48" s="274">
        <f t="shared" si="87"/>
        <v>29871</v>
      </c>
      <c r="BT48" s="274">
        <f t="shared" si="87"/>
        <v>-3357</v>
      </c>
      <c r="BU48" s="274">
        <f t="shared" si="87"/>
        <v>6599</v>
      </c>
      <c r="BV48" s="274">
        <f t="shared" si="87"/>
        <v>-26903</v>
      </c>
      <c r="BW48" s="274">
        <f t="shared" si="87"/>
        <v>1490</v>
      </c>
      <c r="BX48" s="274">
        <f t="shared" si="87"/>
        <v>-35575</v>
      </c>
      <c r="BY48" s="274">
        <f t="shared" si="87"/>
        <v>13649</v>
      </c>
      <c r="BZ48" s="274">
        <f t="shared" si="87"/>
        <v>-16170</v>
      </c>
      <c r="CA48" s="354"/>
      <c r="CB48" s="64">
        <f>IF(ISERROR(GETPIVOTDATA("VALUE",'CSS WK pvt'!$I$2,"DT_FILE",CB$8,"CD_CO",CB$6,"TRIM_CAT",TRIM(B48),"TRIM_LINE",A44))=TRUE,0,GETPIVOTDATA("VALUE",'CSS WK pvt'!$I$2,"DT_FILE",CB$8,"CD_CO",CB$6,"TRIM_CAT",TRIM(B48),"TRIM_LINE",A44))</f>
        <v>13940</v>
      </c>
    </row>
    <row r="49" spans="1:80" s="38" customFormat="1" x14ac:dyDescent="0.3">
      <c r="A49" s="147"/>
      <c r="B49" s="39" t="s">
        <v>41</v>
      </c>
      <c r="C49" s="40">
        <v>0.79</v>
      </c>
      <c r="D49" s="41">
        <v>348.28</v>
      </c>
      <c r="E49" s="41">
        <v>0</v>
      </c>
      <c r="F49" s="41">
        <v>16546.490000000002</v>
      </c>
      <c r="G49" s="41">
        <v>24862.12</v>
      </c>
      <c r="H49" s="41">
        <v>31340.82</v>
      </c>
      <c r="I49" s="41">
        <v>275.51</v>
      </c>
      <c r="J49" s="41">
        <v>101.35</v>
      </c>
      <c r="K49" s="41">
        <v>106.05</v>
      </c>
      <c r="L49" s="42">
        <v>22714.720000000001</v>
      </c>
      <c r="M49" s="41">
        <v>0.54</v>
      </c>
      <c r="N49" s="41">
        <v>14791.05</v>
      </c>
      <c r="O49" s="41">
        <v>44784.14</v>
      </c>
      <c r="P49" s="41">
        <v>13716</v>
      </c>
      <c r="Q49" s="41">
        <v>15739</v>
      </c>
      <c r="R49" s="41">
        <v>94878</v>
      </c>
      <c r="S49" s="41">
        <v>25516</v>
      </c>
      <c r="T49" s="41">
        <v>37076</v>
      </c>
      <c r="U49" s="205">
        <v>13918</v>
      </c>
      <c r="V49" s="205">
        <v>33710</v>
      </c>
      <c r="W49" s="205">
        <v>10193</v>
      </c>
      <c r="X49" s="42">
        <v>62797</v>
      </c>
      <c r="Y49" s="205">
        <v>30</v>
      </c>
      <c r="Z49" s="205">
        <v>37396</v>
      </c>
      <c r="AA49" s="205">
        <v>11343</v>
      </c>
      <c r="AB49" s="205">
        <v>3599</v>
      </c>
      <c r="AC49" s="205">
        <v>16869</v>
      </c>
      <c r="AD49" s="205">
        <v>15950</v>
      </c>
      <c r="AE49" s="205">
        <v>19075</v>
      </c>
      <c r="AF49" s="205">
        <v>30917</v>
      </c>
      <c r="AG49" s="205">
        <v>30777</v>
      </c>
      <c r="AH49" s="205">
        <v>44335</v>
      </c>
      <c r="AI49" s="205">
        <v>51393</v>
      </c>
      <c r="AJ49" s="42">
        <v>14458</v>
      </c>
      <c r="AK49" s="298">
        <v>76322</v>
      </c>
      <c r="AL49" s="298">
        <v>54858</v>
      </c>
      <c r="AM49" s="298">
        <v>12342</v>
      </c>
      <c r="AN49" s="298">
        <v>123552</v>
      </c>
      <c r="AO49" s="298">
        <v>48587</v>
      </c>
      <c r="AP49" s="298">
        <v>46036</v>
      </c>
      <c r="AQ49" s="64">
        <v>19318</v>
      </c>
      <c r="AR49" s="298">
        <v>6402</v>
      </c>
      <c r="AS49" s="298"/>
      <c r="AT49" s="298"/>
      <c r="AU49" s="298"/>
      <c r="AV49" s="315"/>
      <c r="AW49" s="43">
        <f t="shared" si="85"/>
        <v>44783.35</v>
      </c>
      <c r="AX49" s="44">
        <f t="shared" si="85"/>
        <v>13367.72</v>
      </c>
      <c r="AY49" s="44">
        <f t="shared" si="85"/>
        <v>15739</v>
      </c>
      <c r="AZ49" s="44">
        <f t="shared" si="85"/>
        <v>78331.509999999995</v>
      </c>
      <c r="BA49" s="44">
        <f t="shared" si="85"/>
        <v>653.88000000000102</v>
      </c>
      <c r="BB49" s="44">
        <f t="shared" si="85"/>
        <v>5735.18</v>
      </c>
      <c r="BC49" s="44">
        <f t="shared" si="85"/>
        <v>13642.49</v>
      </c>
      <c r="BD49" s="44">
        <f t="shared" si="85"/>
        <v>33608.65</v>
      </c>
      <c r="BE49" s="44">
        <f t="shared" si="85"/>
        <v>10086.950000000001</v>
      </c>
      <c r="BF49" s="44">
        <f t="shared" si="85"/>
        <v>40082.28</v>
      </c>
      <c r="BG49" s="44">
        <f t="shared" si="86"/>
        <v>29.46</v>
      </c>
      <c r="BH49" s="44">
        <f t="shared" si="86"/>
        <v>22604.95</v>
      </c>
      <c r="BI49" s="44">
        <f t="shared" si="86"/>
        <v>-33441.14</v>
      </c>
      <c r="BJ49" s="44">
        <f t="shared" si="86"/>
        <v>-10117</v>
      </c>
      <c r="BK49" s="44">
        <f t="shared" si="86"/>
        <v>1130</v>
      </c>
      <c r="BL49" s="248">
        <f t="shared" si="86"/>
        <v>-78928</v>
      </c>
      <c r="BM49" s="248">
        <f t="shared" si="86"/>
        <v>-6441</v>
      </c>
      <c r="BN49" s="248">
        <f t="shared" si="86"/>
        <v>-6159</v>
      </c>
      <c r="BO49" s="274">
        <f t="shared" si="86"/>
        <v>16859</v>
      </c>
      <c r="BP49" s="274">
        <f t="shared" si="86"/>
        <v>10625</v>
      </c>
      <c r="BQ49" s="274">
        <f t="shared" si="87"/>
        <v>41200</v>
      </c>
      <c r="BR49" s="274">
        <f t="shared" si="87"/>
        <v>-48339</v>
      </c>
      <c r="BS49" s="274">
        <f t="shared" si="87"/>
        <v>76292</v>
      </c>
      <c r="BT49" s="274">
        <f t="shared" si="87"/>
        <v>17462</v>
      </c>
      <c r="BU49" s="274">
        <f t="shared" si="87"/>
        <v>999</v>
      </c>
      <c r="BV49" s="274">
        <f t="shared" si="87"/>
        <v>119953</v>
      </c>
      <c r="BW49" s="274">
        <f t="shared" si="87"/>
        <v>31718</v>
      </c>
      <c r="BX49" s="274">
        <f t="shared" si="87"/>
        <v>30086</v>
      </c>
      <c r="BY49" s="274">
        <f t="shared" si="87"/>
        <v>243</v>
      </c>
      <c r="BZ49" s="274">
        <f t="shared" si="87"/>
        <v>-24515</v>
      </c>
      <c r="CA49" s="354"/>
      <c r="CB49" s="64">
        <f>IF(ISERROR(GETPIVOTDATA("VALUE",'CSS WK pvt'!$I$2,"DT_FILE",CB$8,"CD_CO",CB$6,"TRIM_CAT",TRIM(B49),"TRIM_LINE",A44))=TRUE,0,GETPIVOTDATA("VALUE",'CSS WK pvt'!$I$2,"DT_FILE",CB$8,"CD_CO",CB$6,"TRIM_CAT",TRIM(B49),"TRIM_LINE",A44))</f>
        <v>6402</v>
      </c>
    </row>
    <row r="50" spans="1:80" s="131" customFormat="1" x14ac:dyDescent="0.3">
      <c r="A50" s="148"/>
      <c r="B50" s="39" t="s">
        <v>42</v>
      </c>
      <c r="C50" s="141">
        <f t="shared" ref="C50:Q50" si="88">SUM(C45:C49)</f>
        <v>259539.65000000002</v>
      </c>
      <c r="D50" s="142">
        <f t="shared" si="88"/>
        <v>252429.85</v>
      </c>
      <c r="E50" s="142">
        <f t="shared" si="88"/>
        <v>230762.14</v>
      </c>
      <c r="F50" s="142">
        <f t="shared" si="88"/>
        <v>189722.36</v>
      </c>
      <c r="G50" s="142">
        <f t="shared" si="88"/>
        <v>228458.25999999998</v>
      </c>
      <c r="H50" s="142">
        <f t="shared" si="88"/>
        <v>203928.43000000002</v>
      </c>
      <c r="I50" s="142">
        <f t="shared" si="88"/>
        <v>281155.05</v>
      </c>
      <c r="J50" s="142">
        <f t="shared" si="88"/>
        <v>267851.63999999996</v>
      </c>
      <c r="K50" s="142">
        <f t="shared" si="88"/>
        <v>338525.89</v>
      </c>
      <c r="L50" s="143">
        <f t="shared" si="88"/>
        <v>311317.64</v>
      </c>
      <c r="M50" s="142">
        <f t="shared" si="88"/>
        <v>324389.33999999997</v>
      </c>
      <c r="N50" s="142">
        <f t="shared" si="88"/>
        <v>326823.26999999996</v>
      </c>
      <c r="O50" s="142">
        <f t="shared" si="88"/>
        <v>356099.83</v>
      </c>
      <c r="P50" s="142">
        <f t="shared" si="88"/>
        <v>456436</v>
      </c>
      <c r="Q50" s="142">
        <f t="shared" si="88"/>
        <v>383833</v>
      </c>
      <c r="R50" s="142">
        <v>365929</v>
      </c>
      <c r="S50" s="142">
        <v>423483</v>
      </c>
      <c r="T50" s="142">
        <v>374542</v>
      </c>
      <c r="U50" s="206">
        <v>448738</v>
      </c>
      <c r="V50" s="206">
        <v>492892</v>
      </c>
      <c r="W50" s="206">
        <f>SUM(W45+W46+W47+W48+W49)</f>
        <v>462613</v>
      </c>
      <c r="X50" s="143">
        <f>SUM(X45+X46+X47+X48+X49)</f>
        <v>433435</v>
      </c>
      <c r="Y50" s="206">
        <v>344685</v>
      </c>
      <c r="Z50" s="206">
        <v>418700</v>
      </c>
      <c r="AA50" s="206">
        <v>334423</v>
      </c>
      <c r="AB50" s="206">
        <v>367697</v>
      </c>
      <c r="AC50" s="206">
        <v>269716</v>
      </c>
      <c r="AD50" s="206">
        <v>281472</v>
      </c>
      <c r="AE50" s="206">
        <v>345315</v>
      </c>
      <c r="AF50" s="206">
        <v>335298</v>
      </c>
      <c r="AG50" s="206">
        <v>372934</v>
      </c>
      <c r="AH50" s="206">
        <v>615179</v>
      </c>
      <c r="AI50" s="206">
        <v>404896</v>
      </c>
      <c r="AJ50" s="143">
        <v>287795</v>
      </c>
      <c r="AK50" s="299">
        <v>499893</v>
      </c>
      <c r="AL50" s="299">
        <v>358181</v>
      </c>
      <c r="AM50" s="299">
        <v>349749</v>
      </c>
      <c r="AN50" s="299">
        <v>328753</v>
      </c>
      <c r="AO50" s="299">
        <v>282262</v>
      </c>
      <c r="AP50" s="299">
        <v>276846</v>
      </c>
      <c r="AQ50" s="45">
        <v>396805</v>
      </c>
      <c r="AR50" s="299">
        <v>221155</v>
      </c>
      <c r="AS50" s="299"/>
      <c r="AT50" s="299"/>
      <c r="AU50" s="299"/>
      <c r="AV50" s="316"/>
      <c r="AW50" s="45">
        <f t="shared" ref="AW50:BA50" si="89">SUM(AW45:AW49)</f>
        <v>96560.18</v>
      </c>
      <c r="AX50" s="144">
        <f t="shared" si="89"/>
        <v>204006.15</v>
      </c>
      <c r="AY50" s="144">
        <f t="shared" si="89"/>
        <v>153070.85999999999</v>
      </c>
      <c r="AZ50" s="144">
        <f t="shared" si="89"/>
        <v>176206.64</v>
      </c>
      <c r="BA50" s="144">
        <f t="shared" si="89"/>
        <v>195024.74</v>
      </c>
      <c r="BB50" s="144">
        <f t="shared" ref="BB50:BJ50" si="90">SUM(BB45:BB49)</f>
        <v>170613.56999999998</v>
      </c>
      <c r="BC50" s="144">
        <f t="shared" si="90"/>
        <v>167582.94999999998</v>
      </c>
      <c r="BD50" s="144">
        <f t="shared" si="90"/>
        <v>225040.36000000002</v>
      </c>
      <c r="BE50" s="144">
        <f t="shared" si="90"/>
        <v>124087.10999999999</v>
      </c>
      <c r="BF50" s="144">
        <f t="shared" si="90"/>
        <v>122117.36000000002</v>
      </c>
      <c r="BG50" s="144">
        <f t="shared" si="90"/>
        <v>20295.659999999996</v>
      </c>
      <c r="BH50" s="144">
        <f t="shared" si="90"/>
        <v>91876.73</v>
      </c>
      <c r="BI50" s="144">
        <f t="shared" si="90"/>
        <v>-21676.829999999998</v>
      </c>
      <c r="BJ50" s="144">
        <f t="shared" si="90"/>
        <v>-88739</v>
      </c>
      <c r="BK50" s="144">
        <f t="shared" ref="BK50:BL50" si="91">SUM(BK45:BK49)</f>
        <v>-114117</v>
      </c>
      <c r="BL50" s="249">
        <f t="shared" si="91"/>
        <v>-84457</v>
      </c>
      <c r="BM50" s="249">
        <f t="shared" ref="BM50" si="92">SUM(BM45:BM49)</f>
        <v>-78168</v>
      </c>
      <c r="BN50" s="249">
        <f t="shared" ref="BN50:BO50" si="93">SUM(BN45:BN49)</f>
        <v>-39244</v>
      </c>
      <c r="BO50" s="275">
        <f t="shared" si="93"/>
        <v>-75804</v>
      </c>
      <c r="BP50" s="275">
        <f t="shared" ref="BP50:BQ50" si="94">SUM(BP45:BP49)</f>
        <v>122287</v>
      </c>
      <c r="BQ50" s="275">
        <f t="shared" si="94"/>
        <v>-57717</v>
      </c>
      <c r="BR50" s="275">
        <f t="shared" ref="BR50:BS50" si="95">SUM(BR45:BR49)</f>
        <v>-145640</v>
      </c>
      <c r="BS50" s="275">
        <f t="shared" si="95"/>
        <v>155208</v>
      </c>
      <c r="BT50" s="275">
        <f t="shared" ref="BT50" si="96">SUM(BT45:BT49)</f>
        <v>-60519</v>
      </c>
      <c r="BU50" s="275">
        <f t="shared" ref="BU50" si="97">SUM(BU45:BU49)</f>
        <v>15326</v>
      </c>
      <c r="BV50" s="275">
        <f t="shared" ref="BV50" si="98">SUM(BV45:BV49)</f>
        <v>-38944</v>
      </c>
      <c r="BW50" s="275">
        <f t="shared" ref="BW50" si="99">SUM(BW45:BW49)</f>
        <v>12546</v>
      </c>
      <c r="BX50" s="275">
        <f t="shared" ref="BX50" si="100">SUM(BX45:BX49)</f>
        <v>-4626</v>
      </c>
      <c r="BY50" s="275">
        <f t="shared" ref="BY50:BZ50" si="101">SUM(BY45:BY49)</f>
        <v>51490</v>
      </c>
      <c r="BZ50" s="275">
        <f t="shared" si="101"/>
        <v>-114143</v>
      </c>
      <c r="CA50" s="355"/>
      <c r="CB50" s="45">
        <f>SUM(CB45:CB49)</f>
        <v>221155</v>
      </c>
    </row>
    <row r="51" spans="1:80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76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354"/>
      <c r="CB51" s="50"/>
    </row>
    <row r="52" spans="1:80" s="38" customFormat="1" x14ac:dyDescent="0.3">
      <c r="A52" s="147"/>
      <c r="B52" s="39" t="s">
        <v>37</v>
      </c>
      <c r="C52" s="40">
        <v>74756.33</v>
      </c>
      <c r="D52" s="41">
        <v>77226.009999999995</v>
      </c>
      <c r="E52" s="41">
        <v>81916.66</v>
      </c>
      <c r="F52" s="41">
        <v>65618.41</v>
      </c>
      <c r="G52" s="41">
        <v>53128.1</v>
      </c>
      <c r="H52" s="41">
        <v>50910.77</v>
      </c>
      <c r="I52" s="41">
        <v>60106.73</v>
      </c>
      <c r="J52" s="41">
        <v>85656.45</v>
      </c>
      <c r="K52" s="41">
        <v>68293.850000000006</v>
      </c>
      <c r="L52" s="42">
        <v>71220.66</v>
      </c>
      <c r="M52" s="41">
        <v>66928.44</v>
      </c>
      <c r="N52" s="41">
        <v>68834.17</v>
      </c>
      <c r="O52" s="41">
        <v>102855.05</v>
      </c>
      <c r="P52" s="41">
        <v>155850</v>
      </c>
      <c r="Q52" s="41">
        <v>148310</v>
      </c>
      <c r="R52" s="41">
        <v>144886</v>
      </c>
      <c r="S52" s="41">
        <v>123922</v>
      </c>
      <c r="T52" s="41">
        <v>108090</v>
      </c>
      <c r="U52" s="205">
        <v>139100</v>
      </c>
      <c r="V52" s="205">
        <v>213615</v>
      </c>
      <c r="W52" s="205">
        <v>186880</v>
      </c>
      <c r="X52" s="42">
        <v>139068</v>
      </c>
      <c r="Y52" s="205">
        <v>117632</v>
      </c>
      <c r="Z52" s="205">
        <v>140332</v>
      </c>
      <c r="AA52" s="205">
        <v>158472</v>
      </c>
      <c r="AB52" s="205">
        <v>170185</v>
      </c>
      <c r="AC52" s="205">
        <v>142918</v>
      </c>
      <c r="AD52" s="205">
        <v>113899</v>
      </c>
      <c r="AE52" s="205">
        <v>90892</v>
      </c>
      <c r="AF52" s="205">
        <v>78495</v>
      </c>
      <c r="AG52" s="205">
        <v>96586</v>
      </c>
      <c r="AH52" s="205">
        <v>110790</v>
      </c>
      <c r="AI52" s="205">
        <v>122868</v>
      </c>
      <c r="AJ52" s="42">
        <v>108226</v>
      </c>
      <c r="AK52" s="298">
        <v>79007</v>
      </c>
      <c r="AL52" s="298">
        <v>96489</v>
      </c>
      <c r="AM52" s="298">
        <v>103111</v>
      </c>
      <c r="AN52" s="298">
        <v>146308</v>
      </c>
      <c r="AO52" s="298">
        <v>98042</v>
      </c>
      <c r="AP52" s="298">
        <v>79297</v>
      </c>
      <c r="AQ52" s="64">
        <v>67360</v>
      </c>
      <c r="AR52" s="298">
        <v>67231</v>
      </c>
      <c r="AS52" s="298"/>
      <c r="AT52" s="298"/>
      <c r="AU52" s="298"/>
      <c r="AV52" s="315"/>
      <c r="AW52" s="43">
        <f t="shared" ref="AW52:BF56" si="102">O52-C52</f>
        <v>28098.720000000001</v>
      </c>
      <c r="AX52" s="44">
        <f t="shared" si="102"/>
        <v>78623.990000000005</v>
      </c>
      <c r="AY52" s="44">
        <f t="shared" si="102"/>
        <v>66393.34</v>
      </c>
      <c r="AZ52" s="44">
        <f t="shared" si="102"/>
        <v>79267.59</v>
      </c>
      <c r="BA52" s="44">
        <f t="shared" si="102"/>
        <v>70793.899999999994</v>
      </c>
      <c r="BB52" s="44">
        <f t="shared" si="102"/>
        <v>57179.23</v>
      </c>
      <c r="BC52" s="44">
        <f t="shared" si="102"/>
        <v>78993.26999999999</v>
      </c>
      <c r="BD52" s="44">
        <f t="shared" si="102"/>
        <v>127958.55</v>
      </c>
      <c r="BE52" s="44">
        <f t="shared" si="102"/>
        <v>118586.15</v>
      </c>
      <c r="BF52" s="44">
        <f t="shared" si="102"/>
        <v>67847.34</v>
      </c>
      <c r="BG52" s="44">
        <f t="shared" ref="BG52:BP56" si="103">Y52-M52</f>
        <v>50703.56</v>
      </c>
      <c r="BH52" s="44">
        <f t="shared" si="103"/>
        <v>71497.83</v>
      </c>
      <c r="BI52" s="44">
        <f t="shared" si="103"/>
        <v>55616.95</v>
      </c>
      <c r="BJ52" s="44">
        <f t="shared" si="103"/>
        <v>14335</v>
      </c>
      <c r="BK52" s="44">
        <f t="shared" si="103"/>
        <v>-5392</v>
      </c>
      <c r="BL52" s="248">
        <f t="shared" si="103"/>
        <v>-30987</v>
      </c>
      <c r="BM52" s="248">
        <f t="shared" si="103"/>
        <v>-33030</v>
      </c>
      <c r="BN52" s="248">
        <f t="shared" si="103"/>
        <v>-29595</v>
      </c>
      <c r="BO52" s="274">
        <f t="shared" si="103"/>
        <v>-42514</v>
      </c>
      <c r="BP52" s="274">
        <f t="shared" si="103"/>
        <v>-102825</v>
      </c>
      <c r="BQ52" s="274">
        <f t="shared" ref="BQ52:BZ56" si="104">AI52-W52</f>
        <v>-64012</v>
      </c>
      <c r="BR52" s="274">
        <f t="shared" si="104"/>
        <v>-30842</v>
      </c>
      <c r="BS52" s="274">
        <f t="shared" si="104"/>
        <v>-38625</v>
      </c>
      <c r="BT52" s="274">
        <f t="shared" si="104"/>
        <v>-43843</v>
      </c>
      <c r="BU52" s="274">
        <f t="shared" si="104"/>
        <v>-55361</v>
      </c>
      <c r="BV52" s="274">
        <f t="shared" si="104"/>
        <v>-23877</v>
      </c>
      <c r="BW52" s="274">
        <f t="shared" si="104"/>
        <v>-44876</v>
      </c>
      <c r="BX52" s="274">
        <f t="shared" si="104"/>
        <v>-34602</v>
      </c>
      <c r="BY52" s="274">
        <f t="shared" si="104"/>
        <v>-23532</v>
      </c>
      <c r="BZ52" s="274">
        <f t="shared" si="104"/>
        <v>-11264</v>
      </c>
      <c r="CA52" s="354"/>
      <c r="CB52" s="64">
        <f>IF(ISERROR(GETPIVOTDATA("VALUE",'CSS WK pvt'!$I$2,"DT_FILE",CB$8,"CD_CO",CB$6,"TRIM_CAT",TRIM(B52),"TRIM_LINE",A51))=TRUE,0,GETPIVOTDATA("VALUE",'CSS WK pvt'!$I$2,"DT_FILE",CB$8,"CD_CO",CB$6,"TRIM_CAT",TRIM(B52),"TRIM_LINE",A51))</f>
        <v>67231</v>
      </c>
    </row>
    <row r="53" spans="1:80" s="38" customFormat="1" x14ac:dyDescent="0.3">
      <c r="A53" s="147"/>
      <c r="B53" s="39" t="s">
        <v>38</v>
      </c>
      <c r="C53" s="40">
        <v>5690.41</v>
      </c>
      <c r="D53" s="41">
        <v>5262.45</v>
      </c>
      <c r="E53" s="41">
        <v>5053.75</v>
      </c>
      <c r="F53" s="41">
        <v>4017.97</v>
      </c>
      <c r="G53" s="41">
        <v>3471.44</v>
      </c>
      <c r="H53" s="41">
        <v>2701.25</v>
      </c>
      <c r="I53" s="41">
        <v>3208.94</v>
      </c>
      <c r="J53" s="41">
        <v>3860.3</v>
      </c>
      <c r="K53" s="41">
        <v>3318.77</v>
      </c>
      <c r="L53" s="42">
        <v>3576.83</v>
      </c>
      <c r="M53" s="41">
        <v>3197.83</v>
      </c>
      <c r="N53" s="41">
        <v>4036.38</v>
      </c>
      <c r="O53" s="41">
        <v>4602.68</v>
      </c>
      <c r="P53" s="41">
        <v>5166</v>
      </c>
      <c r="Q53" s="41">
        <v>5224</v>
      </c>
      <c r="R53" s="41">
        <v>5642</v>
      </c>
      <c r="S53" s="41">
        <v>5192</v>
      </c>
      <c r="T53" s="41">
        <v>4418</v>
      </c>
      <c r="U53" s="205">
        <v>5008</v>
      </c>
      <c r="V53" s="205">
        <v>4732</v>
      </c>
      <c r="W53" s="205">
        <v>4106</v>
      </c>
      <c r="X53" s="42">
        <v>3931</v>
      </c>
      <c r="Y53" s="205">
        <v>3554</v>
      </c>
      <c r="Z53" s="205">
        <v>6970</v>
      </c>
      <c r="AA53" s="205">
        <v>9897</v>
      </c>
      <c r="AB53" s="205">
        <v>10352</v>
      </c>
      <c r="AC53" s="205">
        <v>11485</v>
      </c>
      <c r="AD53" s="205">
        <v>8110</v>
      </c>
      <c r="AE53" s="205">
        <v>5514</v>
      </c>
      <c r="AF53" s="205">
        <v>5539</v>
      </c>
      <c r="AG53" s="205">
        <v>5693</v>
      </c>
      <c r="AH53" s="205">
        <v>5184</v>
      </c>
      <c r="AI53" s="205">
        <v>3523</v>
      </c>
      <c r="AJ53" s="42">
        <v>11561</v>
      </c>
      <c r="AK53" s="298">
        <v>3805</v>
      </c>
      <c r="AL53" s="298">
        <v>7016</v>
      </c>
      <c r="AM53" s="298">
        <v>6331</v>
      </c>
      <c r="AN53" s="298">
        <v>9317</v>
      </c>
      <c r="AO53" s="298">
        <v>7625</v>
      </c>
      <c r="AP53" s="298">
        <v>7205</v>
      </c>
      <c r="AQ53" s="64">
        <v>4504</v>
      </c>
      <c r="AR53" s="298">
        <v>3115</v>
      </c>
      <c r="AS53" s="298"/>
      <c r="AT53" s="298"/>
      <c r="AU53" s="298"/>
      <c r="AV53" s="315"/>
      <c r="AW53" s="43">
        <f t="shared" si="102"/>
        <v>-1087.7299999999996</v>
      </c>
      <c r="AX53" s="44">
        <f t="shared" si="102"/>
        <v>-96.449999999999818</v>
      </c>
      <c r="AY53" s="44">
        <f t="shared" si="102"/>
        <v>170.25</v>
      </c>
      <c r="AZ53" s="44">
        <f t="shared" si="102"/>
        <v>1624.0300000000002</v>
      </c>
      <c r="BA53" s="44">
        <f t="shared" si="102"/>
        <v>1720.56</v>
      </c>
      <c r="BB53" s="44">
        <f t="shared" si="102"/>
        <v>1716.75</v>
      </c>
      <c r="BC53" s="44">
        <f t="shared" si="102"/>
        <v>1799.06</v>
      </c>
      <c r="BD53" s="44">
        <f t="shared" si="102"/>
        <v>871.69999999999982</v>
      </c>
      <c r="BE53" s="44">
        <f t="shared" si="102"/>
        <v>787.23</v>
      </c>
      <c r="BF53" s="44">
        <f t="shared" si="102"/>
        <v>354.17000000000007</v>
      </c>
      <c r="BG53" s="44">
        <f t="shared" si="103"/>
        <v>356.17000000000007</v>
      </c>
      <c r="BH53" s="44">
        <f t="shared" si="103"/>
        <v>2933.62</v>
      </c>
      <c r="BI53" s="44">
        <f t="shared" si="103"/>
        <v>5294.32</v>
      </c>
      <c r="BJ53" s="44">
        <f t="shared" si="103"/>
        <v>5186</v>
      </c>
      <c r="BK53" s="44">
        <f t="shared" si="103"/>
        <v>6261</v>
      </c>
      <c r="BL53" s="248">
        <f t="shared" si="103"/>
        <v>2468</v>
      </c>
      <c r="BM53" s="248">
        <f t="shared" si="103"/>
        <v>322</v>
      </c>
      <c r="BN53" s="248">
        <f t="shared" si="103"/>
        <v>1121</v>
      </c>
      <c r="BO53" s="274">
        <f t="shared" si="103"/>
        <v>685</v>
      </c>
      <c r="BP53" s="274">
        <f t="shared" si="103"/>
        <v>452</v>
      </c>
      <c r="BQ53" s="274">
        <f t="shared" si="104"/>
        <v>-583</v>
      </c>
      <c r="BR53" s="274">
        <f t="shared" si="104"/>
        <v>7630</v>
      </c>
      <c r="BS53" s="274">
        <f t="shared" si="104"/>
        <v>251</v>
      </c>
      <c r="BT53" s="274">
        <f t="shared" si="104"/>
        <v>46</v>
      </c>
      <c r="BU53" s="274">
        <f t="shared" si="104"/>
        <v>-3566</v>
      </c>
      <c r="BV53" s="274">
        <f t="shared" si="104"/>
        <v>-1035</v>
      </c>
      <c r="BW53" s="274">
        <f t="shared" si="104"/>
        <v>-3860</v>
      </c>
      <c r="BX53" s="274">
        <f t="shared" si="104"/>
        <v>-905</v>
      </c>
      <c r="BY53" s="274">
        <f t="shared" si="104"/>
        <v>-1010</v>
      </c>
      <c r="BZ53" s="274">
        <f t="shared" si="104"/>
        <v>-2424</v>
      </c>
      <c r="CA53" s="354"/>
      <c r="CB53" s="64">
        <f>IF(ISERROR(GETPIVOTDATA("VALUE",'CSS WK pvt'!$I$2,"DT_FILE",CB$8,"CD_CO",CB$6,"TRIM_CAT",TRIM(B53),"TRIM_LINE",A51))=TRUE,0,GETPIVOTDATA("VALUE",'CSS WK pvt'!$I$2,"DT_FILE",CB$8,"CD_CO",CB$6,"TRIM_CAT",TRIM(B53),"TRIM_LINE",A51))</f>
        <v>3115</v>
      </c>
    </row>
    <row r="54" spans="1:80" s="38" customFormat="1" x14ac:dyDescent="0.3">
      <c r="A54" s="147"/>
      <c r="B54" s="39" t="s">
        <v>39</v>
      </c>
      <c r="C54" s="40">
        <v>10764.54</v>
      </c>
      <c r="D54" s="41">
        <v>7597.25</v>
      </c>
      <c r="E54" s="41">
        <v>9939.75</v>
      </c>
      <c r="F54" s="41">
        <v>6389.14</v>
      </c>
      <c r="G54" s="41">
        <v>4005.85</v>
      </c>
      <c r="H54" s="41">
        <v>15238.49</v>
      </c>
      <c r="I54" s="41">
        <v>12254.65</v>
      </c>
      <c r="J54" s="41">
        <v>22333.93</v>
      </c>
      <c r="K54" s="41">
        <v>8730.9599999999991</v>
      </c>
      <c r="L54" s="42">
        <v>14076.17</v>
      </c>
      <c r="M54" s="41">
        <v>8824.98</v>
      </c>
      <c r="N54" s="41">
        <v>5015.34</v>
      </c>
      <c r="O54" s="41">
        <v>15015.96</v>
      </c>
      <c r="P54" s="41">
        <v>23942</v>
      </c>
      <c r="Q54" s="41">
        <v>25423</v>
      </c>
      <c r="R54" s="41">
        <v>20269</v>
      </c>
      <c r="S54" s="41">
        <v>22867</v>
      </c>
      <c r="T54" s="41">
        <v>12391</v>
      </c>
      <c r="U54" s="205">
        <v>11928</v>
      </c>
      <c r="V54" s="205">
        <v>16068</v>
      </c>
      <c r="W54" s="205">
        <v>21138</v>
      </c>
      <c r="X54" s="42">
        <v>11507</v>
      </c>
      <c r="Y54" s="205">
        <v>14732</v>
      </c>
      <c r="Z54" s="205">
        <v>11001</v>
      </c>
      <c r="AA54" s="205">
        <v>12874</v>
      </c>
      <c r="AB54" s="205">
        <v>11555</v>
      </c>
      <c r="AC54" s="205">
        <v>8019</v>
      </c>
      <c r="AD54" s="205">
        <v>14213</v>
      </c>
      <c r="AE54" s="205">
        <v>9353</v>
      </c>
      <c r="AF54" s="205">
        <v>10269</v>
      </c>
      <c r="AG54" s="205">
        <v>12831</v>
      </c>
      <c r="AH54" s="205">
        <v>10597</v>
      </c>
      <c r="AI54" s="205">
        <v>15045</v>
      </c>
      <c r="AJ54" s="42">
        <v>18051</v>
      </c>
      <c r="AK54" s="298">
        <v>14140</v>
      </c>
      <c r="AL54" s="298">
        <v>13905</v>
      </c>
      <c r="AM54" s="298">
        <v>17059</v>
      </c>
      <c r="AN54" s="298">
        <v>22276</v>
      </c>
      <c r="AO54" s="298">
        <v>16294</v>
      </c>
      <c r="AP54" s="298">
        <v>13229</v>
      </c>
      <c r="AQ54" s="64">
        <v>15022</v>
      </c>
      <c r="AR54" s="298">
        <v>11101</v>
      </c>
      <c r="AS54" s="298"/>
      <c r="AT54" s="298"/>
      <c r="AU54" s="298"/>
      <c r="AV54" s="315"/>
      <c r="AW54" s="43">
        <f t="shared" si="102"/>
        <v>4251.4199999999983</v>
      </c>
      <c r="AX54" s="44">
        <f t="shared" si="102"/>
        <v>16344.75</v>
      </c>
      <c r="AY54" s="44">
        <f t="shared" si="102"/>
        <v>15483.25</v>
      </c>
      <c r="AZ54" s="44">
        <f t="shared" si="102"/>
        <v>13879.86</v>
      </c>
      <c r="BA54" s="44">
        <f t="shared" si="102"/>
        <v>18861.150000000001</v>
      </c>
      <c r="BB54" s="44">
        <f t="shared" si="102"/>
        <v>-2847.49</v>
      </c>
      <c r="BC54" s="44">
        <f t="shared" si="102"/>
        <v>-326.64999999999964</v>
      </c>
      <c r="BD54" s="44">
        <f t="shared" si="102"/>
        <v>-6265.93</v>
      </c>
      <c r="BE54" s="44">
        <f t="shared" si="102"/>
        <v>12407.04</v>
      </c>
      <c r="BF54" s="44">
        <f t="shared" si="102"/>
        <v>-2569.17</v>
      </c>
      <c r="BG54" s="44">
        <f t="shared" si="103"/>
        <v>5907.02</v>
      </c>
      <c r="BH54" s="44">
        <f t="shared" si="103"/>
        <v>5985.66</v>
      </c>
      <c r="BI54" s="44">
        <f t="shared" si="103"/>
        <v>-2141.9599999999991</v>
      </c>
      <c r="BJ54" s="44">
        <f t="shared" si="103"/>
        <v>-12387</v>
      </c>
      <c r="BK54" s="44">
        <f t="shared" si="103"/>
        <v>-17404</v>
      </c>
      <c r="BL54" s="248">
        <f t="shared" si="103"/>
        <v>-6056</v>
      </c>
      <c r="BM54" s="248">
        <f t="shared" si="103"/>
        <v>-13514</v>
      </c>
      <c r="BN54" s="248">
        <f t="shared" si="103"/>
        <v>-2122</v>
      </c>
      <c r="BO54" s="274">
        <f t="shared" si="103"/>
        <v>903</v>
      </c>
      <c r="BP54" s="274">
        <f t="shared" si="103"/>
        <v>-5471</v>
      </c>
      <c r="BQ54" s="274">
        <f t="shared" si="104"/>
        <v>-6093</v>
      </c>
      <c r="BR54" s="274">
        <f t="shared" si="104"/>
        <v>6544</v>
      </c>
      <c r="BS54" s="274">
        <f t="shared" si="104"/>
        <v>-592</v>
      </c>
      <c r="BT54" s="274">
        <f t="shared" si="104"/>
        <v>2904</v>
      </c>
      <c r="BU54" s="274">
        <f t="shared" si="104"/>
        <v>4185</v>
      </c>
      <c r="BV54" s="274">
        <f t="shared" si="104"/>
        <v>10721</v>
      </c>
      <c r="BW54" s="274">
        <f t="shared" si="104"/>
        <v>8275</v>
      </c>
      <c r="BX54" s="274">
        <f t="shared" si="104"/>
        <v>-984</v>
      </c>
      <c r="BY54" s="274">
        <f t="shared" si="104"/>
        <v>5669</v>
      </c>
      <c r="BZ54" s="274">
        <f t="shared" si="104"/>
        <v>832</v>
      </c>
      <c r="CA54" s="354"/>
      <c r="CB54" s="64">
        <f>IF(ISERROR(GETPIVOTDATA("VALUE",'CSS WK pvt'!$I$2,"DT_FILE",CB$8,"CD_CO",CB$6,"TRIM_CAT",TRIM(B54),"TRIM_LINE",A51))=TRUE,0,GETPIVOTDATA("VALUE",'CSS WK pvt'!$I$2,"DT_FILE",CB$8,"CD_CO",CB$6,"TRIM_CAT",TRIM(B54),"TRIM_LINE",A51))</f>
        <v>11101</v>
      </c>
    </row>
    <row r="55" spans="1:80" s="38" customFormat="1" x14ac:dyDescent="0.3">
      <c r="A55" s="147"/>
      <c r="B55" s="39" t="s">
        <v>40</v>
      </c>
      <c r="C55" s="40">
        <v>2031.24</v>
      </c>
      <c r="D55" s="41">
        <v>2434.92</v>
      </c>
      <c r="E55" s="41">
        <v>1527.58</v>
      </c>
      <c r="F55" s="41">
        <v>57.87</v>
      </c>
      <c r="G55" s="41">
        <v>2894.1</v>
      </c>
      <c r="H55" s="41">
        <v>4566.1499999999996</v>
      </c>
      <c r="I55" s="41">
        <v>2517.09</v>
      </c>
      <c r="J55" s="41">
        <v>2617.2399999999998</v>
      </c>
      <c r="K55" s="41">
        <v>4365.01</v>
      </c>
      <c r="L55" s="42">
        <v>5176.7299999999996</v>
      </c>
      <c r="M55" s="41">
        <v>8875.11</v>
      </c>
      <c r="N55" s="41">
        <v>4332.9799999999996</v>
      </c>
      <c r="O55" s="41">
        <v>6203.42</v>
      </c>
      <c r="P55" s="41">
        <v>9978</v>
      </c>
      <c r="Q55" s="41">
        <v>8442</v>
      </c>
      <c r="R55" s="41">
        <v>2797</v>
      </c>
      <c r="S55" s="41">
        <v>3853</v>
      </c>
      <c r="T55" s="41">
        <v>4523</v>
      </c>
      <c r="U55" s="205">
        <v>3481</v>
      </c>
      <c r="V55" s="205">
        <v>6163</v>
      </c>
      <c r="W55" s="205">
        <v>4205</v>
      </c>
      <c r="X55" s="42">
        <v>14055</v>
      </c>
      <c r="Y55" s="205">
        <v>4691</v>
      </c>
      <c r="Z55" s="205">
        <v>1280</v>
      </c>
      <c r="AA55" s="205">
        <v>1103</v>
      </c>
      <c r="AB55" s="205">
        <v>1000</v>
      </c>
      <c r="AC55" s="205">
        <v>782</v>
      </c>
      <c r="AD55" s="205">
        <v>7</v>
      </c>
      <c r="AE55" s="205">
        <v>0</v>
      </c>
      <c r="AF55" s="205">
        <v>1672</v>
      </c>
      <c r="AG55" s="205">
        <v>4695</v>
      </c>
      <c r="AH55" s="205">
        <v>1672</v>
      </c>
      <c r="AI55" s="205">
        <v>322</v>
      </c>
      <c r="AJ55" s="42">
        <v>7206</v>
      </c>
      <c r="AK55" s="298">
        <v>948</v>
      </c>
      <c r="AL55" s="298">
        <v>1194</v>
      </c>
      <c r="AM55" s="298">
        <v>42</v>
      </c>
      <c r="AN55" s="298">
        <v>1126</v>
      </c>
      <c r="AO55" s="298">
        <v>37</v>
      </c>
      <c r="AP55" s="298">
        <v>154</v>
      </c>
      <c r="AQ55" s="64">
        <v>0</v>
      </c>
      <c r="AR55" s="298">
        <v>0</v>
      </c>
      <c r="AS55" s="298"/>
      <c r="AT55" s="298"/>
      <c r="AU55" s="298"/>
      <c r="AV55" s="315"/>
      <c r="AW55" s="43">
        <f t="shared" si="102"/>
        <v>4172.18</v>
      </c>
      <c r="AX55" s="44">
        <f t="shared" si="102"/>
        <v>7543.08</v>
      </c>
      <c r="AY55" s="44">
        <f t="shared" si="102"/>
        <v>6914.42</v>
      </c>
      <c r="AZ55" s="44">
        <f t="shared" si="102"/>
        <v>2739.13</v>
      </c>
      <c r="BA55" s="44">
        <f t="shared" si="102"/>
        <v>958.90000000000009</v>
      </c>
      <c r="BB55" s="44">
        <f t="shared" si="102"/>
        <v>-43.149999999999636</v>
      </c>
      <c r="BC55" s="44">
        <f t="shared" si="102"/>
        <v>963.90999999999985</v>
      </c>
      <c r="BD55" s="44">
        <f t="shared" si="102"/>
        <v>3545.76</v>
      </c>
      <c r="BE55" s="44">
        <f t="shared" si="102"/>
        <v>-160.01000000000022</v>
      </c>
      <c r="BF55" s="44">
        <f t="shared" si="102"/>
        <v>8878.27</v>
      </c>
      <c r="BG55" s="44">
        <f t="shared" si="103"/>
        <v>-4184.1100000000006</v>
      </c>
      <c r="BH55" s="44">
        <f t="shared" si="103"/>
        <v>-3052.9799999999996</v>
      </c>
      <c r="BI55" s="44">
        <f t="shared" si="103"/>
        <v>-5100.42</v>
      </c>
      <c r="BJ55" s="44">
        <f t="shared" si="103"/>
        <v>-8978</v>
      </c>
      <c r="BK55" s="44">
        <f t="shared" si="103"/>
        <v>-7660</v>
      </c>
      <c r="BL55" s="248">
        <f t="shared" si="103"/>
        <v>-2790</v>
      </c>
      <c r="BM55" s="248">
        <f t="shared" si="103"/>
        <v>-3853</v>
      </c>
      <c r="BN55" s="248">
        <f t="shared" si="103"/>
        <v>-2851</v>
      </c>
      <c r="BO55" s="274">
        <f t="shared" si="103"/>
        <v>1214</v>
      </c>
      <c r="BP55" s="274">
        <f t="shared" si="103"/>
        <v>-4491</v>
      </c>
      <c r="BQ55" s="274">
        <f t="shared" si="104"/>
        <v>-3883</v>
      </c>
      <c r="BR55" s="274">
        <f t="shared" si="104"/>
        <v>-6849</v>
      </c>
      <c r="BS55" s="274">
        <f t="shared" si="104"/>
        <v>-3743</v>
      </c>
      <c r="BT55" s="274">
        <f t="shared" si="104"/>
        <v>-86</v>
      </c>
      <c r="BU55" s="274">
        <f t="shared" si="104"/>
        <v>-1061</v>
      </c>
      <c r="BV55" s="274">
        <f t="shared" si="104"/>
        <v>126</v>
      </c>
      <c r="BW55" s="274">
        <f t="shared" si="104"/>
        <v>-745</v>
      </c>
      <c r="BX55" s="274">
        <f t="shared" si="104"/>
        <v>147</v>
      </c>
      <c r="BY55" s="274">
        <f t="shared" si="104"/>
        <v>0</v>
      </c>
      <c r="BZ55" s="274">
        <f t="shared" si="104"/>
        <v>-1672</v>
      </c>
      <c r="CA55" s="354"/>
      <c r="CB55" s="64">
        <f>IF(ISERROR(GETPIVOTDATA("VALUE",'CSS WK pvt'!$I$2,"DT_FILE",CB$8,"CD_CO",CB$6,"TRIM_CAT",TRIM(B55),"TRIM_LINE",A51))=TRUE,0,GETPIVOTDATA("VALUE",'CSS WK pvt'!$I$2,"DT_FILE",CB$8,"CD_CO",CB$6,"TRIM_CAT",TRIM(B55),"TRIM_LINE",A51))</f>
        <v>0</v>
      </c>
    </row>
    <row r="56" spans="1:80" s="38" customFormat="1" x14ac:dyDescent="0.3">
      <c r="A56" s="147"/>
      <c r="B56" s="39" t="s">
        <v>41</v>
      </c>
      <c r="C56" s="40">
        <v>0</v>
      </c>
      <c r="D56" s="41">
        <v>0</v>
      </c>
      <c r="E56" s="41">
        <v>0</v>
      </c>
      <c r="F56" s="41">
        <v>0</v>
      </c>
      <c r="G56" s="41">
        <v>86.85</v>
      </c>
      <c r="H56" s="41">
        <v>0</v>
      </c>
      <c r="I56" s="41">
        <v>0</v>
      </c>
      <c r="J56" s="41">
        <v>0</v>
      </c>
      <c r="K56" s="41">
        <v>0</v>
      </c>
      <c r="L56" s="42">
        <v>0</v>
      </c>
      <c r="M56" s="41">
        <v>0</v>
      </c>
      <c r="N56" s="41">
        <v>0</v>
      </c>
      <c r="O56" s="41">
        <v>2779.98</v>
      </c>
      <c r="P56" s="41">
        <v>11155</v>
      </c>
      <c r="Q56" s="41">
        <v>557</v>
      </c>
      <c r="R56" s="41">
        <v>0</v>
      </c>
      <c r="S56" s="41">
        <v>135</v>
      </c>
      <c r="T56" s="41">
        <v>0</v>
      </c>
      <c r="U56" s="205">
        <v>0</v>
      </c>
      <c r="V56" s="205">
        <v>896</v>
      </c>
      <c r="W56" s="205">
        <v>20</v>
      </c>
      <c r="X56" s="42">
        <v>70</v>
      </c>
      <c r="Y56" s="205">
        <v>0</v>
      </c>
      <c r="Z56" s="205">
        <v>0</v>
      </c>
      <c r="AA56" s="205">
        <v>91</v>
      </c>
      <c r="AB56" s="205">
        <v>0</v>
      </c>
      <c r="AC56" s="205">
        <v>268</v>
      </c>
      <c r="AD56" s="205">
        <v>27</v>
      </c>
      <c r="AE56" s="205">
        <v>998</v>
      </c>
      <c r="AF56" s="205">
        <v>212</v>
      </c>
      <c r="AG56" s="205">
        <v>21120</v>
      </c>
      <c r="AH56" s="205">
        <v>28610</v>
      </c>
      <c r="AI56" s="205">
        <v>16240</v>
      </c>
      <c r="AJ56" s="42">
        <v>20194</v>
      </c>
      <c r="AK56" s="298">
        <v>11980</v>
      </c>
      <c r="AL56" s="298">
        <v>3216</v>
      </c>
      <c r="AM56" s="298">
        <v>21298</v>
      </c>
      <c r="AN56" s="298">
        <v>9401</v>
      </c>
      <c r="AO56" s="298">
        <v>12744</v>
      </c>
      <c r="AP56" s="298">
        <v>19222</v>
      </c>
      <c r="AQ56" s="64">
        <v>14123</v>
      </c>
      <c r="AR56" s="298">
        <v>221</v>
      </c>
      <c r="AS56" s="298"/>
      <c r="AT56" s="298"/>
      <c r="AU56" s="298"/>
      <c r="AV56" s="315"/>
      <c r="AW56" s="43">
        <f t="shared" si="102"/>
        <v>2779.98</v>
      </c>
      <c r="AX56" s="44">
        <f t="shared" si="102"/>
        <v>11155</v>
      </c>
      <c r="AY56" s="44">
        <f t="shared" si="102"/>
        <v>557</v>
      </c>
      <c r="AZ56" s="44">
        <f t="shared" si="102"/>
        <v>0</v>
      </c>
      <c r="BA56" s="44">
        <f t="shared" si="102"/>
        <v>48.150000000000006</v>
      </c>
      <c r="BB56" s="44">
        <f t="shared" si="102"/>
        <v>0</v>
      </c>
      <c r="BC56" s="44">
        <f t="shared" si="102"/>
        <v>0</v>
      </c>
      <c r="BD56" s="44">
        <f t="shared" si="102"/>
        <v>896</v>
      </c>
      <c r="BE56" s="44">
        <f t="shared" si="102"/>
        <v>20</v>
      </c>
      <c r="BF56" s="44">
        <f t="shared" si="102"/>
        <v>70</v>
      </c>
      <c r="BG56" s="44">
        <f t="shared" si="103"/>
        <v>0</v>
      </c>
      <c r="BH56" s="44">
        <f t="shared" si="103"/>
        <v>0</v>
      </c>
      <c r="BI56" s="44">
        <f t="shared" si="103"/>
        <v>-2688.98</v>
      </c>
      <c r="BJ56" s="44">
        <f t="shared" si="103"/>
        <v>-11155</v>
      </c>
      <c r="BK56" s="44">
        <f t="shared" si="103"/>
        <v>-289</v>
      </c>
      <c r="BL56" s="248">
        <f t="shared" si="103"/>
        <v>27</v>
      </c>
      <c r="BM56" s="248">
        <f t="shared" si="103"/>
        <v>863</v>
      </c>
      <c r="BN56" s="248">
        <f t="shared" si="103"/>
        <v>212</v>
      </c>
      <c r="BO56" s="274">
        <f t="shared" si="103"/>
        <v>21120</v>
      </c>
      <c r="BP56" s="274">
        <f t="shared" si="103"/>
        <v>27714</v>
      </c>
      <c r="BQ56" s="274">
        <f t="shared" si="104"/>
        <v>16220</v>
      </c>
      <c r="BR56" s="274">
        <f t="shared" si="104"/>
        <v>20124</v>
      </c>
      <c r="BS56" s="274">
        <f t="shared" si="104"/>
        <v>11980</v>
      </c>
      <c r="BT56" s="274">
        <f t="shared" si="104"/>
        <v>3216</v>
      </c>
      <c r="BU56" s="274">
        <f t="shared" si="104"/>
        <v>21207</v>
      </c>
      <c r="BV56" s="274">
        <f t="shared" si="104"/>
        <v>9401</v>
      </c>
      <c r="BW56" s="274">
        <f t="shared" si="104"/>
        <v>12476</v>
      </c>
      <c r="BX56" s="274">
        <f t="shared" si="104"/>
        <v>19195</v>
      </c>
      <c r="BY56" s="274">
        <f t="shared" si="104"/>
        <v>13125</v>
      </c>
      <c r="BZ56" s="274">
        <f t="shared" si="104"/>
        <v>9</v>
      </c>
      <c r="CA56" s="354"/>
      <c r="CB56" s="64">
        <f>IF(ISERROR(GETPIVOTDATA("VALUE",'CSS WK pvt'!$I$2,"DT_FILE",CB$8,"CD_CO",CB$6,"TRIM_CAT",TRIM(B56),"TRIM_LINE",A51))=TRUE,0,GETPIVOTDATA("VALUE",'CSS WK pvt'!$I$2,"DT_FILE",CB$8,"CD_CO",CB$6,"TRIM_CAT",TRIM(B56),"TRIM_LINE",A51))</f>
        <v>221</v>
      </c>
    </row>
    <row r="57" spans="1:80" s="131" customFormat="1" x14ac:dyDescent="0.3">
      <c r="A57" s="148"/>
      <c r="B57" s="39" t="s">
        <v>42</v>
      </c>
      <c r="C57" s="141">
        <f t="shared" ref="C57:Q57" si="105">SUM(C52:C56)</f>
        <v>93242.52</v>
      </c>
      <c r="D57" s="142">
        <f t="shared" si="105"/>
        <v>92520.62999999999</v>
      </c>
      <c r="E57" s="142">
        <f t="shared" si="105"/>
        <v>98437.74</v>
      </c>
      <c r="F57" s="142">
        <f t="shared" si="105"/>
        <v>76083.39</v>
      </c>
      <c r="G57" s="142">
        <f t="shared" si="105"/>
        <v>63586.34</v>
      </c>
      <c r="H57" s="142">
        <f t="shared" si="105"/>
        <v>73416.659999999989</v>
      </c>
      <c r="I57" s="142">
        <f t="shared" si="105"/>
        <v>78087.41</v>
      </c>
      <c r="J57" s="142">
        <f t="shared" si="105"/>
        <v>114467.92</v>
      </c>
      <c r="K57" s="142">
        <f t="shared" si="105"/>
        <v>84708.590000000011</v>
      </c>
      <c r="L57" s="143">
        <f t="shared" si="105"/>
        <v>94050.39</v>
      </c>
      <c r="M57" s="142">
        <f t="shared" si="105"/>
        <v>87826.36</v>
      </c>
      <c r="N57" s="142">
        <f t="shared" si="105"/>
        <v>82218.87</v>
      </c>
      <c r="O57" s="142">
        <f t="shared" si="105"/>
        <v>131457.09</v>
      </c>
      <c r="P57" s="142">
        <f t="shared" si="105"/>
        <v>206091</v>
      </c>
      <c r="Q57" s="142">
        <f t="shared" si="105"/>
        <v>187956</v>
      </c>
      <c r="R57" s="142">
        <v>173594</v>
      </c>
      <c r="S57" s="142">
        <v>155969</v>
      </c>
      <c r="T57" s="142">
        <v>129422</v>
      </c>
      <c r="U57" s="206">
        <v>159517</v>
      </c>
      <c r="V57" s="206">
        <v>241474</v>
      </c>
      <c r="W57" s="206">
        <f>SUM(W52+W53+W54+W55+W56)</f>
        <v>216349</v>
      </c>
      <c r="X57" s="143">
        <f>SUM(X52+X53+X54+X55+X56)</f>
        <v>168631</v>
      </c>
      <c r="Y57" s="206">
        <v>140609</v>
      </c>
      <c r="Z57" s="206">
        <v>159583</v>
      </c>
      <c r="AA57" s="206">
        <v>182437</v>
      </c>
      <c r="AB57" s="206">
        <v>193092</v>
      </c>
      <c r="AC57" s="206">
        <v>163472</v>
      </c>
      <c r="AD57" s="206">
        <v>136256</v>
      </c>
      <c r="AE57" s="206">
        <v>106757</v>
      </c>
      <c r="AF57" s="206">
        <v>96187</v>
      </c>
      <c r="AG57" s="206">
        <v>140925</v>
      </c>
      <c r="AH57" s="206">
        <v>156853</v>
      </c>
      <c r="AI57" s="206">
        <v>157998</v>
      </c>
      <c r="AJ57" s="143">
        <v>165238</v>
      </c>
      <c r="AK57" s="299">
        <v>109880</v>
      </c>
      <c r="AL57" s="299">
        <v>121820</v>
      </c>
      <c r="AM57" s="299">
        <v>147841</v>
      </c>
      <c r="AN57" s="299">
        <v>188428</v>
      </c>
      <c r="AO57" s="299">
        <v>134742</v>
      </c>
      <c r="AP57" s="299">
        <v>119107</v>
      </c>
      <c r="AQ57" s="45">
        <v>101009</v>
      </c>
      <c r="AR57" s="299">
        <v>81668</v>
      </c>
      <c r="AS57" s="299"/>
      <c r="AT57" s="299"/>
      <c r="AU57" s="299"/>
      <c r="AV57" s="316"/>
      <c r="AW57" s="45">
        <f t="shared" ref="AW57:BA57" si="106">SUM(AW52:AW56)</f>
        <v>38214.57</v>
      </c>
      <c r="AX57" s="144">
        <f t="shared" si="106"/>
        <v>113570.37000000001</v>
      </c>
      <c r="AY57" s="144">
        <f t="shared" si="106"/>
        <v>89518.26</v>
      </c>
      <c r="AZ57" s="144">
        <f t="shared" si="106"/>
        <v>97510.61</v>
      </c>
      <c r="BA57" s="144">
        <f t="shared" si="106"/>
        <v>92382.659999999974</v>
      </c>
      <c r="BB57" s="144">
        <f t="shared" ref="BB57:BJ57" si="107">SUM(BB52:BB56)</f>
        <v>56005.340000000004</v>
      </c>
      <c r="BC57" s="144">
        <f t="shared" si="107"/>
        <v>81429.59</v>
      </c>
      <c r="BD57" s="144">
        <f t="shared" si="107"/>
        <v>127006.08</v>
      </c>
      <c r="BE57" s="144">
        <f t="shared" si="107"/>
        <v>131640.40999999997</v>
      </c>
      <c r="BF57" s="144">
        <f t="shared" si="107"/>
        <v>74580.61</v>
      </c>
      <c r="BG57" s="144">
        <f t="shared" si="107"/>
        <v>52782.64</v>
      </c>
      <c r="BH57" s="144">
        <f t="shared" si="107"/>
        <v>77364.13</v>
      </c>
      <c r="BI57" s="144">
        <f t="shared" si="107"/>
        <v>50979.909999999996</v>
      </c>
      <c r="BJ57" s="144">
        <f t="shared" si="107"/>
        <v>-12999</v>
      </c>
      <c r="BK57" s="144">
        <f t="shared" ref="BK57:BL57" si="108">SUM(BK52:BK56)</f>
        <v>-24484</v>
      </c>
      <c r="BL57" s="249">
        <f t="shared" si="108"/>
        <v>-37338</v>
      </c>
      <c r="BM57" s="249">
        <f t="shared" ref="BM57" si="109">SUM(BM52:BM56)</f>
        <v>-49212</v>
      </c>
      <c r="BN57" s="249">
        <f t="shared" ref="BN57:BO57" si="110">SUM(BN52:BN56)</f>
        <v>-33235</v>
      </c>
      <c r="BO57" s="275">
        <f t="shared" si="110"/>
        <v>-18592</v>
      </c>
      <c r="BP57" s="275">
        <f t="shared" ref="BP57:BQ57" si="111">SUM(BP52:BP56)</f>
        <v>-84621</v>
      </c>
      <c r="BQ57" s="275">
        <f t="shared" si="111"/>
        <v>-58351</v>
      </c>
      <c r="BR57" s="275">
        <f t="shared" ref="BR57:BS57" si="112">SUM(BR52:BR56)</f>
        <v>-3393</v>
      </c>
      <c r="BS57" s="275">
        <f t="shared" si="112"/>
        <v>-30729</v>
      </c>
      <c r="BT57" s="275">
        <f t="shared" ref="BT57" si="113">SUM(BT52:BT56)</f>
        <v>-37763</v>
      </c>
      <c r="BU57" s="275">
        <f t="shared" ref="BU57" si="114">SUM(BU52:BU56)</f>
        <v>-34596</v>
      </c>
      <c r="BV57" s="275">
        <f t="shared" ref="BV57" si="115">SUM(BV52:BV56)</f>
        <v>-4664</v>
      </c>
      <c r="BW57" s="275">
        <f t="shared" ref="BW57" si="116">SUM(BW52:BW56)</f>
        <v>-28730</v>
      </c>
      <c r="BX57" s="275">
        <f t="shared" ref="BX57" si="117">SUM(BX52:BX56)</f>
        <v>-17149</v>
      </c>
      <c r="BY57" s="275">
        <f t="shared" ref="BY57:BZ57" si="118">SUM(BY52:BY56)</f>
        <v>-5748</v>
      </c>
      <c r="BZ57" s="275">
        <f t="shared" si="118"/>
        <v>-14519</v>
      </c>
      <c r="CA57" s="355"/>
      <c r="CB57" s="45">
        <f>SUM(CB52:CB56)</f>
        <v>81668</v>
      </c>
    </row>
    <row r="58" spans="1:80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354"/>
      <c r="CB58" s="50"/>
    </row>
    <row r="59" spans="1:80" s="38" customFormat="1" x14ac:dyDescent="0.3">
      <c r="A59" s="147"/>
      <c r="B59" s="39" t="s">
        <v>37</v>
      </c>
      <c r="C59" s="40">
        <v>227624.44</v>
      </c>
      <c r="D59" s="41">
        <v>250429.81</v>
      </c>
      <c r="E59" s="41">
        <v>260399.11</v>
      </c>
      <c r="F59" s="41">
        <v>262372.74</v>
      </c>
      <c r="G59" s="41">
        <v>270569.24</v>
      </c>
      <c r="H59" s="41">
        <v>245372.09</v>
      </c>
      <c r="I59" s="41">
        <v>246401.37</v>
      </c>
      <c r="J59" s="41">
        <v>250968.65</v>
      </c>
      <c r="K59" s="41">
        <v>283286.64</v>
      </c>
      <c r="L59" s="42">
        <v>294515.48</v>
      </c>
      <c r="M59" s="41">
        <v>313057.93</v>
      </c>
      <c r="N59" s="41">
        <v>302182.02</v>
      </c>
      <c r="O59" s="41">
        <v>339460.96</v>
      </c>
      <c r="P59" s="41">
        <v>401097</v>
      </c>
      <c r="Q59" s="41">
        <v>471741</v>
      </c>
      <c r="R59" s="41">
        <v>533002</v>
      </c>
      <c r="S59" s="41">
        <v>577654</v>
      </c>
      <c r="T59" s="41">
        <v>566414</v>
      </c>
      <c r="U59" s="205">
        <v>607910</v>
      </c>
      <c r="V59" s="205">
        <v>637439</v>
      </c>
      <c r="W59" s="205">
        <v>715218</v>
      </c>
      <c r="X59" s="42">
        <v>764991</v>
      </c>
      <c r="Y59" s="205">
        <v>792889</v>
      </c>
      <c r="Z59" s="205">
        <v>780069</v>
      </c>
      <c r="AA59" s="205">
        <v>811643</v>
      </c>
      <c r="AB59" s="205">
        <v>796025</v>
      </c>
      <c r="AC59" s="205">
        <v>818755</v>
      </c>
      <c r="AD59" s="205">
        <v>817982</v>
      </c>
      <c r="AE59" s="205">
        <v>800330</v>
      </c>
      <c r="AF59" s="205">
        <v>661880</v>
      </c>
      <c r="AG59" s="205">
        <v>585356</v>
      </c>
      <c r="AH59" s="205">
        <v>570388</v>
      </c>
      <c r="AI59" s="205">
        <v>606706</v>
      </c>
      <c r="AJ59" s="42">
        <v>563240</v>
      </c>
      <c r="AK59" s="298">
        <v>572408</v>
      </c>
      <c r="AL59" s="298">
        <v>557412</v>
      </c>
      <c r="AM59" s="298">
        <v>580655</v>
      </c>
      <c r="AN59" s="298">
        <v>551386</v>
      </c>
      <c r="AO59" s="298">
        <v>549346</v>
      </c>
      <c r="AP59" s="298">
        <v>514970</v>
      </c>
      <c r="AQ59" s="64">
        <v>470693</v>
      </c>
      <c r="AR59" s="298">
        <v>483604</v>
      </c>
      <c r="AS59" s="298"/>
      <c r="AT59" s="298"/>
      <c r="AU59" s="298"/>
      <c r="AV59" s="315"/>
      <c r="AW59" s="43">
        <f t="shared" ref="AW59:BF63" si="119">O59-C59</f>
        <v>111836.52000000002</v>
      </c>
      <c r="AX59" s="44">
        <f t="shared" si="119"/>
        <v>150667.19</v>
      </c>
      <c r="AY59" s="44">
        <f t="shared" si="119"/>
        <v>211341.89</v>
      </c>
      <c r="AZ59" s="44">
        <f t="shared" si="119"/>
        <v>270629.26</v>
      </c>
      <c r="BA59" s="44">
        <f t="shared" si="119"/>
        <v>307084.76</v>
      </c>
      <c r="BB59" s="44">
        <f t="shared" si="119"/>
        <v>321041.91000000003</v>
      </c>
      <c r="BC59" s="44">
        <f t="shared" si="119"/>
        <v>361508.63</v>
      </c>
      <c r="BD59" s="44">
        <f t="shared" si="119"/>
        <v>386470.35</v>
      </c>
      <c r="BE59" s="44">
        <f t="shared" si="119"/>
        <v>431931.36</v>
      </c>
      <c r="BF59" s="44">
        <f t="shared" si="119"/>
        <v>470475.52000000002</v>
      </c>
      <c r="BG59" s="44">
        <f t="shared" ref="BG59:BP63" si="120">Y59-M59</f>
        <v>479831.07</v>
      </c>
      <c r="BH59" s="44">
        <f t="shared" si="120"/>
        <v>477886.98</v>
      </c>
      <c r="BI59" s="44">
        <f t="shared" si="120"/>
        <v>472182.04</v>
      </c>
      <c r="BJ59" s="44">
        <f t="shared" si="120"/>
        <v>394928</v>
      </c>
      <c r="BK59" s="44">
        <f t="shared" si="120"/>
        <v>347014</v>
      </c>
      <c r="BL59" s="248">
        <f t="shared" si="120"/>
        <v>284980</v>
      </c>
      <c r="BM59" s="248">
        <f t="shared" si="120"/>
        <v>222676</v>
      </c>
      <c r="BN59" s="248">
        <f t="shared" si="120"/>
        <v>95466</v>
      </c>
      <c r="BO59" s="274">
        <f t="shared" si="120"/>
        <v>-22554</v>
      </c>
      <c r="BP59" s="274">
        <f t="shared" si="120"/>
        <v>-67051</v>
      </c>
      <c r="BQ59" s="274">
        <f t="shared" ref="BQ59:BZ63" si="121">AI59-W59</f>
        <v>-108512</v>
      </c>
      <c r="BR59" s="274">
        <f t="shared" si="121"/>
        <v>-201751</v>
      </c>
      <c r="BS59" s="274">
        <f t="shared" si="121"/>
        <v>-220481</v>
      </c>
      <c r="BT59" s="274">
        <f t="shared" si="121"/>
        <v>-222657</v>
      </c>
      <c r="BU59" s="274">
        <f t="shared" si="121"/>
        <v>-230988</v>
      </c>
      <c r="BV59" s="274">
        <f t="shared" si="121"/>
        <v>-244639</v>
      </c>
      <c r="BW59" s="274">
        <f t="shared" si="121"/>
        <v>-269409</v>
      </c>
      <c r="BX59" s="274">
        <f t="shared" si="121"/>
        <v>-303012</v>
      </c>
      <c r="BY59" s="274">
        <f t="shared" si="121"/>
        <v>-329637</v>
      </c>
      <c r="BZ59" s="274">
        <f t="shared" si="121"/>
        <v>-178276</v>
      </c>
      <c r="CA59" s="354"/>
      <c r="CB59" s="64">
        <f>IF(ISERROR(GETPIVOTDATA("VALUE",'CSS WK pvt'!$I$2,"DT_FILE",CB$8,"CD_CO",CB$6,"TRIM_CAT",TRIM(B59),"TRIM_LINE",A58))=TRUE,0,GETPIVOTDATA("VALUE",'CSS WK pvt'!$I$2,"DT_FILE",CB$8,"CD_CO",CB$6,"TRIM_CAT",TRIM(B59),"TRIM_LINE",A58))</f>
        <v>483604</v>
      </c>
    </row>
    <row r="60" spans="1:80" s="38" customFormat="1" x14ac:dyDescent="0.3">
      <c r="A60" s="147"/>
      <c r="B60" s="39" t="s">
        <v>38</v>
      </c>
      <c r="C60" s="40">
        <v>60438.94</v>
      </c>
      <c r="D60" s="41">
        <v>59650.67</v>
      </c>
      <c r="E60" s="41">
        <v>60263.72</v>
      </c>
      <c r="F60" s="41">
        <v>59073.06</v>
      </c>
      <c r="G60" s="41">
        <v>59760.76</v>
      </c>
      <c r="H60" s="41">
        <v>58806.09</v>
      </c>
      <c r="I60" s="41">
        <v>57428.84</v>
      </c>
      <c r="J60" s="41">
        <v>55437.599999999999</v>
      </c>
      <c r="K60" s="41">
        <v>55041.02</v>
      </c>
      <c r="L60" s="42">
        <v>55485.61</v>
      </c>
      <c r="M60" s="41">
        <v>55656.17</v>
      </c>
      <c r="N60" s="41">
        <v>54911.02</v>
      </c>
      <c r="O60" s="41">
        <v>57010.82</v>
      </c>
      <c r="P60" s="41">
        <v>60519</v>
      </c>
      <c r="Q60" s="41">
        <v>65117</v>
      </c>
      <c r="R60" s="41">
        <v>68209</v>
      </c>
      <c r="S60" s="41">
        <v>78610</v>
      </c>
      <c r="T60" s="41">
        <v>77400</v>
      </c>
      <c r="U60" s="205">
        <v>68080</v>
      </c>
      <c r="V60" s="205">
        <v>55061</v>
      </c>
      <c r="W60" s="205">
        <v>57837</v>
      </c>
      <c r="X60" s="42">
        <v>68507</v>
      </c>
      <c r="Y60" s="205">
        <v>64082</v>
      </c>
      <c r="Z60" s="205">
        <v>69954</v>
      </c>
      <c r="AA60" s="205">
        <v>81439</v>
      </c>
      <c r="AB60" s="205">
        <v>100658</v>
      </c>
      <c r="AC60" s="205">
        <v>104202</v>
      </c>
      <c r="AD60" s="205">
        <v>109502</v>
      </c>
      <c r="AE60" s="205">
        <v>96101</v>
      </c>
      <c r="AF60" s="205">
        <v>111628</v>
      </c>
      <c r="AG60" s="205">
        <v>98088</v>
      </c>
      <c r="AH60" s="205">
        <v>84008</v>
      </c>
      <c r="AI60" s="205">
        <v>66648</v>
      </c>
      <c r="AJ60" s="42">
        <v>92489</v>
      </c>
      <c r="AK60" s="298">
        <v>94709</v>
      </c>
      <c r="AL60" s="298">
        <v>87116</v>
      </c>
      <c r="AM60" s="298">
        <v>82137</v>
      </c>
      <c r="AN60" s="298">
        <v>83237</v>
      </c>
      <c r="AO60" s="298">
        <v>90501</v>
      </c>
      <c r="AP60" s="298">
        <v>90290</v>
      </c>
      <c r="AQ60" s="64">
        <v>76171</v>
      </c>
      <c r="AR60" s="298">
        <v>47330</v>
      </c>
      <c r="AS60" s="298"/>
      <c r="AT60" s="298"/>
      <c r="AU60" s="298"/>
      <c r="AV60" s="315"/>
      <c r="AW60" s="43">
        <f t="shared" si="119"/>
        <v>-3428.1200000000026</v>
      </c>
      <c r="AX60" s="44">
        <f t="shared" si="119"/>
        <v>868.33000000000175</v>
      </c>
      <c r="AY60" s="44">
        <f t="shared" si="119"/>
        <v>4853.2799999999988</v>
      </c>
      <c r="AZ60" s="44">
        <f t="shared" si="119"/>
        <v>9135.9400000000023</v>
      </c>
      <c r="BA60" s="44">
        <f t="shared" si="119"/>
        <v>18849.239999999998</v>
      </c>
      <c r="BB60" s="44">
        <f t="shared" si="119"/>
        <v>18593.910000000003</v>
      </c>
      <c r="BC60" s="44">
        <f t="shared" si="119"/>
        <v>10651.160000000003</v>
      </c>
      <c r="BD60" s="44">
        <f t="shared" si="119"/>
        <v>-376.59999999999854</v>
      </c>
      <c r="BE60" s="44">
        <f t="shared" si="119"/>
        <v>2795.9800000000032</v>
      </c>
      <c r="BF60" s="44">
        <f t="shared" si="119"/>
        <v>13021.39</v>
      </c>
      <c r="BG60" s="44">
        <f t="shared" si="120"/>
        <v>8425.8300000000017</v>
      </c>
      <c r="BH60" s="44">
        <f t="shared" si="120"/>
        <v>15042.980000000003</v>
      </c>
      <c r="BI60" s="44">
        <f t="shared" si="120"/>
        <v>24428.18</v>
      </c>
      <c r="BJ60" s="44">
        <f t="shared" si="120"/>
        <v>40139</v>
      </c>
      <c r="BK60" s="44">
        <f t="shared" si="120"/>
        <v>39085</v>
      </c>
      <c r="BL60" s="248">
        <f t="shared" si="120"/>
        <v>41293</v>
      </c>
      <c r="BM60" s="248">
        <f t="shared" si="120"/>
        <v>17491</v>
      </c>
      <c r="BN60" s="248">
        <f t="shared" si="120"/>
        <v>34228</v>
      </c>
      <c r="BO60" s="274">
        <f t="shared" si="120"/>
        <v>30008</v>
      </c>
      <c r="BP60" s="274">
        <f t="shared" si="120"/>
        <v>28947</v>
      </c>
      <c r="BQ60" s="274">
        <f t="shared" si="121"/>
        <v>8811</v>
      </c>
      <c r="BR60" s="274">
        <f t="shared" si="121"/>
        <v>23982</v>
      </c>
      <c r="BS60" s="274">
        <f t="shared" si="121"/>
        <v>30627</v>
      </c>
      <c r="BT60" s="274">
        <f t="shared" si="121"/>
        <v>17162</v>
      </c>
      <c r="BU60" s="274">
        <f t="shared" si="121"/>
        <v>698</v>
      </c>
      <c r="BV60" s="274">
        <f t="shared" si="121"/>
        <v>-17421</v>
      </c>
      <c r="BW60" s="274">
        <f t="shared" si="121"/>
        <v>-13701</v>
      </c>
      <c r="BX60" s="274">
        <f t="shared" si="121"/>
        <v>-19212</v>
      </c>
      <c r="BY60" s="274">
        <f t="shared" si="121"/>
        <v>-19930</v>
      </c>
      <c r="BZ60" s="274">
        <f t="shared" si="121"/>
        <v>-64298</v>
      </c>
      <c r="CA60" s="354"/>
      <c r="CB60" s="64">
        <f>IF(ISERROR(GETPIVOTDATA("VALUE",'CSS WK pvt'!$I$2,"DT_FILE",CB$8,"CD_CO",CB$6,"TRIM_CAT",TRIM(B60),"TRIM_LINE",A58))=TRUE,0,GETPIVOTDATA("VALUE",'CSS WK pvt'!$I$2,"DT_FILE",CB$8,"CD_CO",CB$6,"TRIM_CAT",TRIM(B60),"TRIM_LINE",A58))</f>
        <v>47330</v>
      </c>
    </row>
    <row r="61" spans="1:80" s="38" customFormat="1" x14ac:dyDescent="0.3">
      <c r="A61" s="147"/>
      <c r="B61" s="39" t="s">
        <v>39</v>
      </c>
      <c r="C61" s="40">
        <v>7606.61</v>
      </c>
      <c r="D61" s="41">
        <v>4384.2700000000004</v>
      </c>
      <c r="E61" s="41">
        <v>8892.92</v>
      </c>
      <c r="F61" s="41">
        <v>6137.52</v>
      </c>
      <c r="G61" s="41">
        <v>6258.27</v>
      </c>
      <c r="H61" s="41">
        <v>5702.12</v>
      </c>
      <c r="I61" s="41">
        <v>4291.7</v>
      </c>
      <c r="J61" s="41">
        <v>11216.27</v>
      </c>
      <c r="K61" s="41">
        <v>6245.94</v>
      </c>
      <c r="L61" s="42">
        <v>6997.03</v>
      </c>
      <c r="M61" s="41">
        <v>10905.92</v>
      </c>
      <c r="N61" s="41">
        <v>4101.26</v>
      </c>
      <c r="O61" s="41">
        <v>6466.59</v>
      </c>
      <c r="P61" s="41">
        <v>19518</v>
      </c>
      <c r="Q61" s="41">
        <v>28001</v>
      </c>
      <c r="R61" s="41">
        <v>37110</v>
      </c>
      <c r="S61" s="41">
        <v>47579</v>
      </c>
      <c r="T61" s="41">
        <v>50045</v>
      </c>
      <c r="U61" s="205">
        <v>49441</v>
      </c>
      <c r="V61" s="205">
        <v>22073</v>
      </c>
      <c r="W61" s="205">
        <v>24567</v>
      </c>
      <c r="X61" s="42">
        <v>34897</v>
      </c>
      <c r="Y61" s="205">
        <v>40486</v>
      </c>
      <c r="Z61" s="205">
        <v>43801</v>
      </c>
      <c r="AA61" s="205">
        <v>44565</v>
      </c>
      <c r="AB61" s="205">
        <v>31311</v>
      </c>
      <c r="AC61" s="205">
        <v>29781</v>
      </c>
      <c r="AD61" s="205">
        <v>28890</v>
      </c>
      <c r="AE61" s="205">
        <v>29479</v>
      </c>
      <c r="AF61" s="205">
        <v>31258</v>
      </c>
      <c r="AG61" s="205">
        <v>21103</v>
      </c>
      <c r="AH61" s="205">
        <v>31568</v>
      </c>
      <c r="AI61" s="205">
        <v>37607</v>
      </c>
      <c r="AJ61" s="42">
        <v>17928</v>
      </c>
      <c r="AK61" s="298">
        <v>24618</v>
      </c>
      <c r="AL61" s="298">
        <v>20021</v>
      </c>
      <c r="AM61" s="298">
        <v>15032</v>
      </c>
      <c r="AN61" s="298">
        <v>18868</v>
      </c>
      <c r="AO61" s="298">
        <v>21910</v>
      </c>
      <c r="AP61" s="298">
        <v>20608</v>
      </c>
      <c r="AQ61" s="64">
        <v>8590</v>
      </c>
      <c r="AR61" s="298">
        <v>12009</v>
      </c>
      <c r="AS61" s="298"/>
      <c r="AT61" s="298"/>
      <c r="AU61" s="298"/>
      <c r="AV61" s="315"/>
      <c r="AW61" s="43">
        <f t="shared" si="119"/>
        <v>-1140.0199999999995</v>
      </c>
      <c r="AX61" s="44">
        <f t="shared" si="119"/>
        <v>15133.73</v>
      </c>
      <c r="AY61" s="44">
        <f t="shared" si="119"/>
        <v>19108.080000000002</v>
      </c>
      <c r="AZ61" s="44">
        <f t="shared" si="119"/>
        <v>30972.48</v>
      </c>
      <c r="BA61" s="44">
        <f t="shared" si="119"/>
        <v>41320.729999999996</v>
      </c>
      <c r="BB61" s="44">
        <f t="shared" si="119"/>
        <v>44342.879999999997</v>
      </c>
      <c r="BC61" s="44">
        <f t="shared" si="119"/>
        <v>45149.3</v>
      </c>
      <c r="BD61" s="44">
        <f t="shared" si="119"/>
        <v>10856.73</v>
      </c>
      <c r="BE61" s="44">
        <f t="shared" si="119"/>
        <v>18321.060000000001</v>
      </c>
      <c r="BF61" s="44">
        <f t="shared" si="119"/>
        <v>27899.97</v>
      </c>
      <c r="BG61" s="44">
        <f t="shared" si="120"/>
        <v>29580.080000000002</v>
      </c>
      <c r="BH61" s="44">
        <f t="shared" si="120"/>
        <v>39699.74</v>
      </c>
      <c r="BI61" s="44">
        <f t="shared" si="120"/>
        <v>38098.410000000003</v>
      </c>
      <c r="BJ61" s="44">
        <f t="shared" si="120"/>
        <v>11793</v>
      </c>
      <c r="BK61" s="44">
        <f t="shared" si="120"/>
        <v>1780</v>
      </c>
      <c r="BL61" s="248">
        <f t="shared" si="120"/>
        <v>-8220</v>
      </c>
      <c r="BM61" s="248">
        <f t="shared" si="120"/>
        <v>-18100</v>
      </c>
      <c r="BN61" s="248">
        <f t="shared" si="120"/>
        <v>-18787</v>
      </c>
      <c r="BO61" s="274">
        <f t="shared" si="120"/>
        <v>-28338</v>
      </c>
      <c r="BP61" s="274">
        <f t="shared" si="120"/>
        <v>9495</v>
      </c>
      <c r="BQ61" s="274">
        <f t="shared" si="121"/>
        <v>13040</v>
      </c>
      <c r="BR61" s="274">
        <f t="shared" si="121"/>
        <v>-16969</v>
      </c>
      <c r="BS61" s="274">
        <f t="shared" si="121"/>
        <v>-15868</v>
      </c>
      <c r="BT61" s="274">
        <f t="shared" si="121"/>
        <v>-23780</v>
      </c>
      <c r="BU61" s="274">
        <f t="shared" si="121"/>
        <v>-29533</v>
      </c>
      <c r="BV61" s="274">
        <f t="shared" si="121"/>
        <v>-12443</v>
      </c>
      <c r="BW61" s="274">
        <f t="shared" si="121"/>
        <v>-7871</v>
      </c>
      <c r="BX61" s="274">
        <f t="shared" si="121"/>
        <v>-8282</v>
      </c>
      <c r="BY61" s="274">
        <f t="shared" si="121"/>
        <v>-20889</v>
      </c>
      <c r="BZ61" s="274">
        <f t="shared" si="121"/>
        <v>-19249</v>
      </c>
      <c r="CA61" s="354"/>
      <c r="CB61" s="64">
        <f>IF(ISERROR(GETPIVOTDATA("VALUE",'CSS WK pvt'!$I$2,"DT_FILE",CB$8,"CD_CO",CB$6,"TRIM_CAT",TRIM(B61),"TRIM_LINE",A58))=TRUE,0,GETPIVOTDATA("VALUE",'CSS WK pvt'!$I$2,"DT_FILE",CB$8,"CD_CO",CB$6,"TRIM_CAT",TRIM(B61),"TRIM_LINE",A58))</f>
        <v>12009</v>
      </c>
    </row>
    <row r="62" spans="1:80" s="38" customFormat="1" x14ac:dyDescent="0.3">
      <c r="A62" s="147"/>
      <c r="B62" s="39" t="s">
        <v>40</v>
      </c>
      <c r="C62" s="40">
        <v>89.63</v>
      </c>
      <c r="D62" s="41">
        <v>97.17</v>
      </c>
      <c r="E62" s="41">
        <v>1559.46</v>
      </c>
      <c r="F62" s="41">
        <v>0.08</v>
      </c>
      <c r="G62" s="41">
        <v>0</v>
      </c>
      <c r="H62" s="41">
        <v>1338.4</v>
      </c>
      <c r="I62" s="41">
        <v>3479.8</v>
      </c>
      <c r="J62" s="41">
        <v>5055.1099999999997</v>
      </c>
      <c r="K62" s="41">
        <v>2617.2399999999998</v>
      </c>
      <c r="L62" s="42">
        <v>5156.59</v>
      </c>
      <c r="M62" s="41">
        <v>2516.91</v>
      </c>
      <c r="N62" s="41">
        <v>101.49</v>
      </c>
      <c r="O62" s="41">
        <v>3278.95</v>
      </c>
      <c r="P62" s="41">
        <v>9481</v>
      </c>
      <c r="Q62" s="41">
        <v>5223</v>
      </c>
      <c r="R62" s="41">
        <v>5608</v>
      </c>
      <c r="S62" s="41">
        <v>9264</v>
      </c>
      <c r="T62" s="41">
        <v>7448</v>
      </c>
      <c r="U62" s="205">
        <v>9081</v>
      </c>
      <c r="V62" s="205">
        <v>11261</v>
      </c>
      <c r="W62" s="205">
        <v>13802</v>
      </c>
      <c r="X62" s="42">
        <v>15115</v>
      </c>
      <c r="Y62" s="205">
        <v>16333</v>
      </c>
      <c r="Z62" s="205">
        <v>14387</v>
      </c>
      <c r="AA62" s="205">
        <v>3343</v>
      </c>
      <c r="AB62" s="205">
        <v>993</v>
      </c>
      <c r="AC62" s="205">
        <v>978</v>
      </c>
      <c r="AD62" s="205">
        <v>0</v>
      </c>
      <c r="AE62" s="205">
        <v>0</v>
      </c>
      <c r="AF62" s="205">
        <v>0</v>
      </c>
      <c r="AG62" s="205">
        <v>0</v>
      </c>
      <c r="AH62" s="205">
        <v>0</v>
      </c>
      <c r="AI62" s="205">
        <v>0</v>
      </c>
      <c r="AJ62" s="42">
        <v>322</v>
      </c>
      <c r="AK62" s="298">
        <v>1496</v>
      </c>
      <c r="AL62" s="298">
        <v>918</v>
      </c>
      <c r="AM62" s="298">
        <v>0</v>
      </c>
      <c r="AN62" s="298">
        <v>0</v>
      </c>
      <c r="AO62" s="298">
        <v>0</v>
      </c>
      <c r="AP62" s="298">
        <v>0</v>
      </c>
      <c r="AQ62" s="64">
        <v>0</v>
      </c>
      <c r="AR62" s="298">
        <v>0</v>
      </c>
      <c r="AS62" s="298"/>
      <c r="AT62" s="298"/>
      <c r="AU62" s="298"/>
      <c r="AV62" s="315"/>
      <c r="AW62" s="43">
        <f t="shared" si="119"/>
        <v>3189.3199999999997</v>
      </c>
      <c r="AX62" s="44">
        <f t="shared" si="119"/>
        <v>9383.83</v>
      </c>
      <c r="AY62" s="44">
        <f t="shared" si="119"/>
        <v>3663.54</v>
      </c>
      <c r="AZ62" s="44">
        <f t="shared" si="119"/>
        <v>5607.92</v>
      </c>
      <c r="BA62" s="44">
        <f t="shared" si="119"/>
        <v>9264</v>
      </c>
      <c r="BB62" s="44">
        <f t="shared" si="119"/>
        <v>6109.6</v>
      </c>
      <c r="BC62" s="44">
        <f t="shared" si="119"/>
        <v>5601.2</v>
      </c>
      <c r="BD62" s="44">
        <f t="shared" si="119"/>
        <v>6205.89</v>
      </c>
      <c r="BE62" s="44">
        <f t="shared" si="119"/>
        <v>11184.76</v>
      </c>
      <c r="BF62" s="44">
        <f t="shared" si="119"/>
        <v>9958.41</v>
      </c>
      <c r="BG62" s="44">
        <f t="shared" si="120"/>
        <v>13816.09</v>
      </c>
      <c r="BH62" s="44">
        <f t="shared" si="120"/>
        <v>14285.51</v>
      </c>
      <c r="BI62" s="44">
        <f t="shared" si="120"/>
        <v>64.050000000000182</v>
      </c>
      <c r="BJ62" s="44">
        <f t="shared" si="120"/>
        <v>-8488</v>
      </c>
      <c r="BK62" s="44">
        <f t="shared" si="120"/>
        <v>-4245</v>
      </c>
      <c r="BL62" s="248">
        <f t="shared" si="120"/>
        <v>-5608</v>
      </c>
      <c r="BM62" s="248">
        <f t="shared" si="120"/>
        <v>-9264</v>
      </c>
      <c r="BN62" s="248">
        <f t="shared" si="120"/>
        <v>-7448</v>
      </c>
      <c r="BO62" s="274">
        <f t="shared" si="120"/>
        <v>-9081</v>
      </c>
      <c r="BP62" s="274">
        <f t="shared" si="120"/>
        <v>-11261</v>
      </c>
      <c r="BQ62" s="274">
        <f t="shared" si="121"/>
        <v>-13802</v>
      </c>
      <c r="BR62" s="274">
        <f t="shared" si="121"/>
        <v>-14793</v>
      </c>
      <c r="BS62" s="274">
        <f t="shared" si="121"/>
        <v>-14837</v>
      </c>
      <c r="BT62" s="274">
        <f t="shared" si="121"/>
        <v>-13469</v>
      </c>
      <c r="BU62" s="274">
        <f t="shared" si="121"/>
        <v>-3343</v>
      </c>
      <c r="BV62" s="274">
        <f t="shared" si="121"/>
        <v>-993</v>
      </c>
      <c r="BW62" s="274">
        <f t="shared" si="121"/>
        <v>-978</v>
      </c>
      <c r="BX62" s="274">
        <f t="shared" si="121"/>
        <v>0</v>
      </c>
      <c r="BY62" s="274">
        <f t="shared" si="121"/>
        <v>0</v>
      </c>
      <c r="BZ62" s="274">
        <f t="shared" si="121"/>
        <v>0</v>
      </c>
      <c r="CA62" s="354"/>
      <c r="CB62" s="64">
        <f>IF(ISERROR(GETPIVOTDATA("VALUE",'CSS WK pvt'!$I$2,"DT_FILE",CB$8,"CD_CO",CB$6,"TRIM_CAT",TRIM(B62),"TRIM_LINE",A58))=TRUE,0,GETPIVOTDATA("VALUE",'CSS WK pvt'!$I$2,"DT_FILE",CB$8,"CD_CO",CB$6,"TRIM_CAT",TRIM(B62),"TRIM_LINE",A58))</f>
        <v>0</v>
      </c>
    </row>
    <row r="63" spans="1:80" s="38" customFormat="1" x14ac:dyDescent="0.3">
      <c r="A63" s="147"/>
      <c r="B63" s="39" t="s">
        <v>41</v>
      </c>
      <c r="C63" s="40"/>
      <c r="D63" s="41"/>
      <c r="E63" s="41"/>
      <c r="F63" s="41"/>
      <c r="G63" s="41"/>
      <c r="H63" s="41"/>
      <c r="I63" s="41"/>
      <c r="J63" s="41"/>
      <c r="K63" s="41"/>
      <c r="L63" s="42"/>
      <c r="M63" s="41"/>
      <c r="N63" s="41"/>
      <c r="O63" s="41"/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205">
        <v>0</v>
      </c>
      <c r="V63" s="205">
        <v>0</v>
      </c>
      <c r="W63" s="205">
        <v>0</v>
      </c>
      <c r="X63" s="42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212</v>
      </c>
      <c r="AH63" s="205">
        <v>21332</v>
      </c>
      <c r="AI63" s="205">
        <v>9671</v>
      </c>
      <c r="AJ63" s="42">
        <v>421</v>
      </c>
      <c r="AK63" s="298">
        <v>3856</v>
      </c>
      <c r="AL63" s="298">
        <v>5742</v>
      </c>
      <c r="AM63" s="298">
        <v>7554</v>
      </c>
      <c r="AN63" s="298">
        <v>8537</v>
      </c>
      <c r="AO63" s="298">
        <v>17938</v>
      </c>
      <c r="AP63" s="298">
        <v>6306</v>
      </c>
      <c r="AQ63" s="64">
        <v>476</v>
      </c>
      <c r="AR63" s="298">
        <v>86</v>
      </c>
      <c r="AS63" s="298"/>
      <c r="AT63" s="298"/>
      <c r="AU63" s="298"/>
      <c r="AV63" s="315"/>
      <c r="AW63" s="43">
        <f t="shared" si="119"/>
        <v>0</v>
      </c>
      <c r="AX63" s="44">
        <f t="shared" si="119"/>
        <v>0</v>
      </c>
      <c r="AY63" s="44">
        <f t="shared" si="119"/>
        <v>0</v>
      </c>
      <c r="AZ63" s="44">
        <f t="shared" si="119"/>
        <v>0</v>
      </c>
      <c r="BA63" s="44">
        <f t="shared" si="119"/>
        <v>0</v>
      </c>
      <c r="BB63" s="44">
        <f t="shared" si="119"/>
        <v>0</v>
      </c>
      <c r="BC63" s="44">
        <f t="shared" si="119"/>
        <v>0</v>
      </c>
      <c r="BD63" s="44">
        <f t="shared" si="119"/>
        <v>0</v>
      </c>
      <c r="BE63" s="44">
        <f t="shared" si="119"/>
        <v>0</v>
      </c>
      <c r="BF63" s="44">
        <f t="shared" si="119"/>
        <v>0</v>
      </c>
      <c r="BG63" s="44">
        <f t="shared" si="120"/>
        <v>0</v>
      </c>
      <c r="BH63" s="44">
        <f t="shared" si="120"/>
        <v>0</v>
      </c>
      <c r="BI63" s="44">
        <f t="shared" si="120"/>
        <v>0</v>
      </c>
      <c r="BJ63" s="44">
        <f t="shared" si="120"/>
        <v>0</v>
      </c>
      <c r="BK63" s="44">
        <f t="shared" si="120"/>
        <v>0</v>
      </c>
      <c r="BL63" s="248">
        <f t="shared" si="120"/>
        <v>0</v>
      </c>
      <c r="BM63" s="248">
        <f t="shared" si="120"/>
        <v>0</v>
      </c>
      <c r="BN63" s="248">
        <f t="shared" si="120"/>
        <v>0</v>
      </c>
      <c r="BO63" s="274">
        <f t="shared" si="120"/>
        <v>212</v>
      </c>
      <c r="BP63" s="274">
        <f t="shared" si="120"/>
        <v>21332</v>
      </c>
      <c r="BQ63" s="274">
        <f t="shared" si="121"/>
        <v>9671</v>
      </c>
      <c r="BR63" s="274">
        <f t="shared" si="121"/>
        <v>421</v>
      </c>
      <c r="BS63" s="274">
        <f t="shared" si="121"/>
        <v>3856</v>
      </c>
      <c r="BT63" s="274">
        <f t="shared" si="121"/>
        <v>5742</v>
      </c>
      <c r="BU63" s="274">
        <f t="shared" si="121"/>
        <v>7554</v>
      </c>
      <c r="BV63" s="274">
        <f t="shared" si="121"/>
        <v>8537</v>
      </c>
      <c r="BW63" s="274">
        <f t="shared" si="121"/>
        <v>17938</v>
      </c>
      <c r="BX63" s="274">
        <f t="shared" si="121"/>
        <v>6306</v>
      </c>
      <c r="BY63" s="274">
        <f t="shared" si="121"/>
        <v>476</v>
      </c>
      <c r="BZ63" s="274">
        <f t="shared" si="121"/>
        <v>86</v>
      </c>
      <c r="CA63" s="354"/>
      <c r="CB63" s="64">
        <f>IF(ISERROR(GETPIVOTDATA("VALUE",'CSS WK pvt'!$I$2,"DT_FILE",CB$8,"CD_CO",CB$6,"TRIM_CAT",TRIM(B63),"TRIM_LINE",A58))=TRUE,0,GETPIVOTDATA("VALUE",'CSS WK pvt'!$I$2,"DT_FILE",CB$8,"CD_CO",CB$6,"TRIM_CAT",TRIM(B63),"TRIM_LINE",A58))</f>
        <v>86</v>
      </c>
    </row>
    <row r="64" spans="1:80" s="131" customFormat="1" x14ac:dyDescent="0.3">
      <c r="A64" s="148"/>
      <c r="B64" s="39" t="s">
        <v>42</v>
      </c>
      <c r="C64" s="141">
        <f t="shared" ref="C64:Q64" si="122">SUM(C59:C63)</f>
        <v>295759.62</v>
      </c>
      <c r="D64" s="142">
        <f t="shared" si="122"/>
        <v>314561.91999999998</v>
      </c>
      <c r="E64" s="142">
        <f t="shared" si="122"/>
        <v>331115.20999999996</v>
      </c>
      <c r="F64" s="142">
        <f t="shared" si="122"/>
        <v>327583.40000000002</v>
      </c>
      <c r="G64" s="142">
        <f t="shared" si="122"/>
        <v>336588.27</v>
      </c>
      <c r="H64" s="142">
        <f t="shared" si="122"/>
        <v>311218.7</v>
      </c>
      <c r="I64" s="142">
        <f t="shared" si="122"/>
        <v>311601.70999999996</v>
      </c>
      <c r="J64" s="142">
        <f t="shared" si="122"/>
        <v>322677.63</v>
      </c>
      <c r="K64" s="142">
        <f t="shared" si="122"/>
        <v>347190.84</v>
      </c>
      <c r="L64" s="143">
        <f t="shared" si="122"/>
        <v>362154.71</v>
      </c>
      <c r="M64" s="142">
        <f t="shared" si="122"/>
        <v>382136.92999999993</v>
      </c>
      <c r="N64" s="142">
        <f t="shared" si="122"/>
        <v>361295.79000000004</v>
      </c>
      <c r="O64" s="142">
        <f t="shared" si="122"/>
        <v>406217.32000000007</v>
      </c>
      <c r="P64" s="142">
        <f t="shared" si="122"/>
        <v>490615</v>
      </c>
      <c r="Q64" s="142">
        <f t="shared" si="122"/>
        <v>570082</v>
      </c>
      <c r="R64" s="142">
        <v>643929</v>
      </c>
      <c r="S64" s="142">
        <v>713107</v>
      </c>
      <c r="T64" s="142">
        <v>701307</v>
      </c>
      <c r="U64" s="206">
        <v>734512</v>
      </c>
      <c r="V64" s="206">
        <v>725834</v>
      </c>
      <c r="W64" s="206">
        <f>SUM(W59+W60+W61+W62+W63)</f>
        <v>811424</v>
      </c>
      <c r="X64" s="143">
        <f>SUM(X59+X60+X61+X62+X63)</f>
        <v>883510</v>
      </c>
      <c r="Y64" s="206">
        <v>913790</v>
      </c>
      <c r="Z64" s="206">
        <v>908211</v>
      </c>
      <c r="AA64" s="206">
        <v>940990</v>
      </c>
      <c r="AB64" s="206">
        <v>928987</v>
      </c>
      <c r="AC64" s="206">
        <v>953716</v>
      </c>
      <c r="AD64" s="206">
        <v>956374</v>
      </c>
      <c r="AE64" s="206">
        <v>925910</v>
      </c>
      <c r="AF64" s="206">
        <v>804766</v>
      </c>
      <c r="AG64" s="206">
        <v>704759</v>
      </c>
      <c r="AH64" s="206">
        <v>707296</v>
      </c>
      <c r="AI64" s="206">
        <v>720632</v>
      </c>
      <c r="AJ64" s="143">
        <v>674400</v>
      </c>
      <c r="AK64" s="299">
        <v>697087</v>
      </c>
      <c r="AL64" s="299">
        <v>671209</v>
      </c>
      <c r="AM64" s="299">
        <v>685378</v>
      </c>
      <c r="AN64" s="299">
        <v>662028</v>
      </c>
      <c r="AO64" s="299">
        <v>679695</v>
      </c>
      <c r="AP64" s="299">
        <v>632174</v>
      </c>
      <c r="AQ64" s="45">
        <v>555930</v>
      </c>
      <c r="AR64" s="299">
        <v>543029</v>
      </c>
      <c r="AS64" s="299"/>
      <c r="AT64" s="299"/>
      <c r="AU64" s="299"/>
      <c r="AV64" s="316"/>
      <c r="AW64" s="45">
        <f t="shared" ref="AW64:BA64" si="123">SUM(AW59:AW63)</f>
        <v>110457.70000000001</v>
      </c>
      <c r="AX64" s="144">
        <f t="shared" si="123"/>
        <v>176053.08000000002</v>
      </c>
      <c r="AY64" s="144">
        <f t="shared" si="123"/>
        <v>238966.79</v>
      </c>
      <c r="AZ64" s="144">
        <f t="shared" si="123"/>
        <v>316345.59999999998</v>
      </c>
      <c r="BA64" s="144">
        <f t="shared" si="123"/>
        <v>376518.73</v>
      </c>
      <c r="BB64" s="144">
        <f t="shared" ref="BB64:BJ64" si="124">SUM(BB59:BB63)</f>
        <v>390088.30000000005</v>
      </c>
      <c r="BC64" s="144">
        <f t="shared" si="124"/>
        <v>422910.29000000004</v>
      </c>
      <c r="BD64" s="144">
        <f t="shared" si="124"/>
        <v>403156.37</v>
      </c>
      <c r="BE64" s="144">
        <f t="shared" si="124"/>
        <v>464233.16</v>
      </c>
      <c r="BF64" s="144">
        <f t="shared" si="124"/>
        <v>521355.29</v>
      </c>
      <c r="BG64" s="144">
        <f t="shared" si="124"/>
        <v>531653.07000000007</v>
      </c>
      <c r="BH64" s="144">
        <f t="shared" si="124"/>
        <v>546915.21</v>
      </c>
      <c r="BI64" s="144">
        <f t="shared" si="124"/>
        <v>534772.68000000005</v>
      </c>
      <c r="BJ64" s="144">
        <f t="shared" si="124"/>
        <v>438372</v>
      </c>
      <c r="BK64" s="144">
        <f t="shared" ref="BK64:BL64" si="125">SUM(BK59:BK63)</f>
        <v>383634</v>
      </c>
      <c r="BL64" s="249">
        <f t="shared" si="125"/>
        <v>312445</v>
      </c>
      <c r="BM64" s="249">
        <f t="shared" ref="BM64" si="126">SUM(BM59:BM63)</f>
        <v>212803</v>
      </c>
      <c r="BN64" s="249">
        <f t="shared" ref="BN64:BO64" si="127">SUM(BN59:BN63)</f>
        <v>103459</v>
      </c>
      <c r="BO64" s="275">
        <f t="shared" si="127"/>
        <v>-29753</v>
      </c>
      <c r="BP64" s="275">
        <f t="shared" ref="BP64:BQ64" si="128">SUM(BP59:BP63)</f>
        <v>-18538</v>
      </c>
      <c r="BQ64" s="275">
        <f t="shared" si="128"/>
        <v>-90792</v>
      </c>
      <c r="BR64" s="275">
        <f t="shared" ref="BR64:BS64" si="129">SUM(BR59:BR63)</f>
        <v>-209110</v>
      </c>
      <c r="BS64" s="275">
        <f t="shared" si="129"/>
        <v>-216703</v>
      </c>
      <c r="BT64" s="275">
        <f t="shared" ref="BT64" si="130">SUM(BT59:BT63)</f>
        <v>-237002</v>
      </c>
      <c r="BU64" s="275">
        <f t="shared" ref="BU64" si="131">SUM(BU59:BU63)</f>
        <v>-255612</v>
      </c>
      <c r="BV64" s="275">
        <f t="shared" ref="BV64" si="132">SUM(BV59:BV63)</f>
        <v>-266959</v>
      </c>
      <c r="BW64" s="275">
        <f t="shared" ref="BW64" si="133">SUM(BW59:BW63)</f>
        <v>-274021</v>
      </c>
      <c r="BX64" s="275">
        <f t="shared" ref="BX64" si="134">SUM(BX59:BX63)</f>
        <v>-324200</v>
      </c>
      <c r="BY64" s="275">
        <f t="shared" ref="BY64:BZ64" si="135">SUM(BY59:BY63)</f>
        <v>-369980</v>
      </c>
      <c r="BZ64" s="275">
        <f t="shared" si="135"/>
        <v>-261737</v>
      </c>
      <c r="CA64" s="355"/>
      <c r="CB64" s="45">
        <f>SUM(CB59:CB63)</f>
        <v>543029</v>
      </c>
    </row>
    <row r="65" spans="1:80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354"/>
      <c r="CB65" s="50"/>
    </row>
    <row r="66" spans="1:80" s="38" customFormat="1" x14ac:dyDescent="0.3">
      <c r="A66" s="147"/>
      <c r="B66" s="39" t="s">
        <v>37</v>
      </c>
      <c r="C66" s="40">
        <v>493022.56</v>
      </c>
      <c r="D66" s="41">
        <v>517321.32</v>
      </c>
      <c r="E66" s="41">
        <v>525402.15</v>
      </c>
      <c r="F66" s="41">
        <v>448898.43</v>
      </c>
      <c r="G66" s="41">
        <v>480194.19</v>
      </c>
      <c r="H66" s="41">
        <v>435941.36</v>
      </c>
      <c r="I66" s="41">
        <v>527229.75</v>
      </c>
      <c r="J66" s="41">
        <v>540075.62</v>
      </c>
      <c r="K66" s="41">
        <v>542723.25</v>
      </c>
      <c r="L66" s="42">
        <v>548230.72</v>
      </c>
      <c r="M66" s="41">
        <v>600662.03</v>
      </c>
      <c r="N66" s="41">
        <v>583571.18000000005</v>
      </c>
      <c r="O66" s="41">
        <v>687751.7</v>
      </c>
      <c r="P66" s="41">
        <v>832996</v>
      </c>
      <c r="Q66" s="41">
        <v>877252</v>
      </c>
      <c r="R66" s="41">
        <v>903308</v>
      </c>
      <c r="S66" s="41">
        <v>959971</v>
      </c>
      <c r="T66" s="41">
        <v>951128</v>
      </c>
      <c r="U66" s="205">
        <v>1120391</v>
      </c>
      <c r="V66" s="205">
        <v>1163640</v>
      </c>
      <c r="W66" s="205">
        <v>1192277</v>
      </c>
      <c r="X66" s="42">
        <v>1145245</v>
      </c>
      <c r="Y66" s="205">
        <v>1168981</v>
      </c>
      <c r="Z66" s="205">
        <v>1218467</v>
      </c>
      <c r="AA66" s="205">
        <v>1251462</v>
      </c>
      <c r="AB66" s="205">
        <v>1241159</v>
      </c>
      <c r="AC66" s="205">
        <v>1174064</v>
      </c>
      <c r="AD66" s="205">
        <v>1110130</v>
      </c>
      <c r="AE66" s="205">
        <v>1113894</v>
      </c>
      <c r="AF66" s="205">
        <v>976871</v>
      </c>
      <c r="AG66" s="205">
        <v>959021</v>
      </c>
      <c r="AH66" s="205">
        <v>1004098</v>
      </c>
      <c r="AI66" s="205">
        <v>962825</v>
      </c>
      <c r="AJ66" s="42">
        <v>859087</v>
      </c>
      <c r="AK66" s="298">
        <v>909084</v>
      </c>
      <c r="AL66" s="298">
        <v>884473</v>
      </c>
      <c r="AM66" s="298">
        <v>945007</v>
      </c>
      <c r="AN66" s="298">
        <v>866030</v>
      </c>
      <c r="AO66" s="298">
        <v>829401</v>
      </c>
      <c r="AP66" s="298">
        <v>764934</v>
      </c>
      <c r="AQ66" s="64">
        <v>757081</v>
      </c>
      <c r="AR66" s="298">
        <v>729227</v>
      </c>
      <c r="AS66" s="298"/>
      <c r="AT66" s="298"/>
      <c r="AU66" s="298"/>
      <c r="AV66" s="315"/>
      <c r="AW66" s="43">
        <f t="shared" ref="AW66:BF70" si="136">O66-C66</f>
        <v>194729.13999999996</v>
      </c>
      <c r="AX66" s="44">
        <f t="shared" si="136"/>
        <v>315674.68</v>
      </c>
      <c r="AY66" s="44">
        <f t="shared" si="136"/>
        <v>351849.85</v>
      </c>
      <c r="AZ66" s="44">
        <f t="shared" si="136"/>
        <v>454409.57</v>
      </c>
      <c r="BA66" s="44">
        <f t="shared" si="136"/>
        <v>479776.81</v>
      </c>
      <c r="BB66" s="44">
        <f t="shared" si="136"/>
        <v>515186.64</v>
      </c>
      <c r="BC66" s="44">
        <f t="shared" si="136"/>
        <v>593161.25</v>
      </c>
      <c r="BD66" s="44">
        <f t="shared" si="136"/>
        <v>623564.38</v>
      </c>
      <c r="BE66" s="44">
        <f t="shared" si="136"/>
        <v>649553.75</v>
      </c>
      <c r="BF66" s="44">
        <f t="shared" si="136"/>
        <v>597014.28</v>
      </c>
      <c r="BG66" s="44">
        <f t="shared" ref="BG66:BP70" si="137">Y66-M66</f>
        <v>568318.97</v>
      </c>
      <c r="BH66" s="44">
        <f t="shared" si="137"/>
        <v>634895.81999999995</v>
      </c>
      <c r="BI66" s="44">
        <f t="shared" si="137"/>
        <v>563710.30000000005</v>
      </c>
      <c r="BJ66" s="44">
        <f t="shared" si="137"/>
        <v>408163</v>
      </c>
      <c r="BK66" s="44">
        <f t="shared" si="137"/>
        <v>296812</v>
      </c>
      <c r="BL66" s="248">
        <f t="shared" si="137"/>
        <v>206822</v>
      </c>
      <c r="BM66" s="248">
        <f t="shared" si="137"/>
        <v>153923</v>
      </c>
      <c r="BN66" s="248">
        <f t="shared" si="137"/>
        <v>25743</v>
      </c>
      <c r="BO66" s="274">
        <f t="shared" si="137"/>
        <v>-161370</v>
      </c>
      <c r="BP66" s="274">
        <f t="shared" si="137"/>
        <v>-159542</v>
      </c>
      <c r="BQ66" s="274">
        <f t="shared" ref="BQ66:BZ70" si="138">AI66-W66</f>
        <v>-229452</v>
      </c>
      <c r="BR66" s="274">
        <f t="shared" si="138"/>
        <v>-286158</v>
      </c>
      <c r="BS66" s="274">
        <f t="shared" si="138"/>
        <v>-259897</v>
      </c>
      <c r="BT66" s="274">
        <f t="shared" si="138"/>
        <v>-333994</v>
      </c>
      <c r="BU66" s="274">
        <f t="shared" si="138"/>
        <v>-306455</v>
      </c>
      <c r="BV66" s="274">
        <f t="shared" si="138"/>
        <v>-375129</v>
      </c>
      <c r="BW66" s="274">
        <f t="shared" si="138"/>
        <v>-344663</v>
      </c>
      <c r="BX66" s="274">
        <f t="shared" si="138"/>
        <v>-345196</v>
      </c>
      <c r="BY66" s="274">
        <f t="shared" si="138"/>
        <v>-356813</v>
      </c>
      <c r="BZ66" s="274">
        <f t="shared" si="138"/>
        <v>-247644</v>
      </c>
      <c r="CA66" s="354"/>
      <c r="CB66" s="64">
        <f>IF(ISERROR(GETPIVOTDATA("VALUE",'CSS WK pvt'!$I$2,"DT_FILE",CB$8,"CD_CO",CB$6,"TRIM_CAT",TRIM(B66),"TRIM_LINE",A65))=TRUE,0,GETPIVOTDATA("VALUE",'CSS WK pvt'!$I$2,"DT_FILE",CB$8,"CD_CO",CB$6,"TRIM_CAT",TRIM(B66),"TRIM_LINE",A65))</f>
        <v>729227</v>
      </c>
    </row>
    <row r="67" spans="1:80" s="38" customFormat="1" x14ac:dyDescent="0.3">
      <c r="A67" s="147"/>
      <c r="B67" s="39" t="s">
        <v>38</v>
      </c>
      <c r="C67" s="40">
        <v>72384.009999999995</v>
      </c>
      <c r="D67" s="41">
        <v>71025.97</v>
      </c>
      <c r="E67" s="41">
        <v>71888.23</v>
      </c>
      <c r="F67" s="41">
        <v>68120.87</v>
      </c>
      <c r="G67" s="41">
        <v>67227.91</v>
      </c>
      <c r="H67" s="41">
        <v>66591.66</v>
      </c>
      <c r="I67" s="41">
        <v>65653.649999999994</v>
      </c>
      <c r="J67" s="41">
        <v>63542.47</v>
      </c>
      <c r="K67" s="41">
        <v>62782.6</v>
      </c>
      <c r="L67" s="42">
        <v>63923.67</v>
      </c>
      <c r="M67" s="41">
        <v>64588.61</v>
      </c>
      <c r="N67" s="41">
        <v>64731.86</v>
      </c>
      <c r="O67" s="41">
        <v>68576.92</v>
      </c>
      <c r="P67" s="41">
        <v>71717</v>
      </c>
      <c r="Q67" s="41">
        <v>77183</v>
      </c>
      <c r="R67" s="41">
        <v>79439</v>
      </c>
      <c r="S67" s="41">
        <v>89023</v>
      </c>
      <c r="T67" s="41">
        <v>87490</v>
      </c>
      <c r="U67" s="205">
        <v>80253</v>
      </c>
      <c r="V67" s="205">
        <v>64166</v>
      </c>
      <c r="W67" s="205">
        <v>66787</v>
      </c>
      <c r="X67" s="42">
        <v>76869</v>
      </c>
      <c r="Y67" s="205">
        <v>72574</v>
      </c>
      <c r="Z67" s="205">
        <v>89075</v>
      </c>
      <c r="AA67" s="205">
        <v>101638</v>
      </c>
      <c r="AB67" s="205">
        <v>124577</v>
      </c>
      <c r="AC67" s="205">
        <v>124812</v>
      </c>
      <c r="AD67" s="205">
        <v>125060</v>
      </c>
      <c r="AE67" s="205">
        <v>108248</v>
      </c>
      <c r="AF67" s="205">
        <v>123906</v>
      </c>
      <c r="AG67" s="205">
        <v>111533</v>
      </c>
      <c r="AH67" s="205">
        <v>94818</v>
      </c>
      <c r="AI67" s="205">
        <v>80510</v>
      </c>
      <c r="AJ67" s="42">
        <v>108328</v>
      </c>
      <c r="AK67" s="298">
        <v>107243</v>
      </c>
      <c r="AL67" s="298">
        <v>101675</v>
      </c>
      <c r="AM67" s="298">
        <v>98117</v>
      </c>
      <c r="AN67" s="298">
        <v>99414</v>
      </c>
      <c r="AO67" s="298">
        <v>105663</v>
      </c>
      <c r="AP67" s="298">
        <v>104586</v>
      </c>
      <c r="AQ67" s="64">
        <v>86254</v>
      </c>
      <c r="AR67" s="298">
        <v>54046</v>
      </c>
      <c r="AS67" s="298"/>
      <c r="AT67" s="298"/>
      <c r="AU67" s="298"/>
      <c r="AV67" s="315"/>
      <c r="AW67" s="43">
        <f t="shared" si="136"/>
        <v>-3807.0899999999965</v>
      </c>
      <c r="AX67" s="44">
        <f t="shared" si="136"/>
        <v>691.02999999999884</v>
      </c>
      <c r="AY67" s="44">
        <f t="shared" si="136"/>
        <v>5294.7700000000041</v>
      </c>
      <c r="AZ67" s="44">
        <f t="shared" si="136"/>
        <v>11318.130000000005</v>
      </c>
      <c r="BA67" s="44">
        <f t="shared" si="136"/>
        <v>21795.089999999997</v>
      </c>
      <c r="BB67" s="44">
        <f t="shared" si="136"/>
        <v>20898.339999999997</v>
      </c>
      <c r="BC67" s="44">
        <f t="shared" si="136"/>
        <v>14599.350000000006</v>
      </c>
      <c r="BD67" s="44">
        <f t="shared" si="136"/>
        <v>623.52999999999884</v>
      </c>
      <c r="BE67" s="44">
        <f t="shared" si="136"/>
        <v>4004.4000000000015</v>
      </c>
      <c r="BF67" s="44">
        <f t="shared" si="136"/>
        <v>12945.330000000002</v>
      </c>
      <c r="BG67" s="44">
        <f t="shared" si="137"/>
        <v>7985.3899999999994</v>
      </c>
      <c r="BH67" s="44">
        <f t="shared" si="137"/>
        <v>24343.14</v>
      </c>
      <c r="BI67" s="44">
        <f t="shared" si="137"/>
        <v>33061.08</v>
      </c>
      <c r="BJ67" s="44">
        <f t="shared" si="137"/>
        <v>52860</v>
      </c>
      <c r="BK67" s="44">
        <f t="shared" si="137"/>
        <v>47629</v>
      </c>
      <c r="BL67" s="248">
        <f t="shared" si="137"/>
        <v>45621</v>
      </c>
      <c r="BM67" s="248">
        <f t="shared" si="137"/>
        <v>19225</v>
      </c>
      <c r="BN67" s="248">
        <f t="shared" si="137"/>
        <v>36416</v>
      </c>
      <c r="BO67" s="274">
        <f t="shared" si="137"/>
        <v>31280</v>
      </c>
      <c r="BP67" s="274">
        <f t="shared" si="137"/>
        <v>30652</v>
      </c>
      <c r="BQ67" s="274">
        <f t="shared" si="138"/>
        <v>13723</v>
      </c>
      <c r="BR67" s="274">
        <f t="shared" si="138"/>
        <v>31459</v>
      </c>
      <c r="BS67" s="274">
        <f t="shared" si="138"/>
        <v>34669</v>
      </c>
      <c r="BT67" s="274">
        <f t="shared" si="138"/>
        <v>12600</v>
      </c>
      <c r="BU67" s="274">
        <f t="shared" si="138"/>
        <v>-3521</v>
      </c>
      <c r="BV67" s="274">
        <f t="shared" si="138"/>
        <v>-25163</v>
      </c>
      <c r="BW67" s="274">
        <f t="shared" si="138"/>
        <v>-19149</v>
      </c>
      <c r="BX67" s="274">
        <f t="shared" si="138"/>
        <v>-20474</v>
      </c>
      <c r="BY67" s="274">
        <f t="shared" si="138"/>
        <v>-21994</v>
      </c>
      <c r="BZ67" s="274">
        <f t="shared" si="138"/>
        <v>-69860</v>
      </c>
      <c r="CA67" s="354"/>
      <c r="CB67" s="64">
        <f>IF(ISERROR(GETPIVOTDATA("VALUE",'CSS WK pvt'!$I$2,"DT_FILE",CB$8,"CD_CO",CB$6,"TRIM_CAT",TRIM(B67),"TRIM_LINE",A65))=TRUE,0,GETPIVOTDATA("VALUE",'CSS WK pvt'!$I$2,"DT_FILE",CB$8,"CD_CO",CB$6,"TRIM_CAT",TRIM(B67),"TRIM_LINE",A65))</f>
        <v>54046</v>
      </c>
    </row>
    <row r="68" spans="1:80" s="38" customFormat="1" x14ac:dyDescent="0.3">
      <c r="A68" s="147"/>
      <c r="B68" s="39" t="s">
        <v>39</v>
      </c>
      <c r="C68" s="40">
        <v>56640.61</v>
      </c>
      <c r="D68" s="41">
        <v>45022.16</v>
      </c>
      <c r="E68" s="41">
        <v>48375.48</v>
      </c>
      <c r="F68" s="41">
        <v>35837.57</v>
      </c>
      <c r="G68" s="41">
        <v>31496.18</v>
      </c>
      <c r="H68" s="41">
        <v>33560.480000000003</v>
      </c>
      <c r="I68" s="41">
        <v>54668.27</v>
      </c>
      <c r="J68" s="41">
        <v>77119.41</v>
      </c>
      <c r="K68" s="41">
        <v>87931.46</v>
      </c>
      <c r="L68" s="42">
        <v>67644.87</v>
      </c>
      <c r="M68" s="41">
        <v>67731.509999999995</v>
      </c>
      <c r="N68" s="41">
        <v>64818.55</v>
      </c>
      <c r="O68" s="41">
        <v>60024.37</v>
      </c>
      <c r="P68" s="41">
        <v>131479</v>
      </c>
      <c r="Q68" s="41">
        <v>116493</v>
      </c>
      <c r="R68" s="41">
        <v>87838</v>
      </c>
      <c r="S68" s="41">
        <v>140632</v>
      </c>
      <c r="T68" s="41">
        <v>86907</v>
      </c>
      <c r="U68" s="205">
        <v>93820</v>
      </c>
      <c r="V68" s="205">
        <v>103513</v>
      </c>
      <c r="W68" s="205">
        <v>121849</v>
      </c>
      <c r="X68" s="42">
        <v>95086</v>
      </c>
      <c r="Y68" s="205">
        <v>91945</v>
      </c>
      <c r="Z68" s="205">
        <v>114423</v>
      </c>
      <c r="AA68" s="205">
        <v>82421</v>
      </c>
      <c r="AB68" s="205">
        <v>82534</v>
      </c>
      <c r="AC68" s="205">
        <v>60844</v>
      </c>
      <c r="AD68" s="205">
        <v>76339</v>
      </c>
      <c r="AE68" s="205">
        <v>74374</v>
      </c>
      <c r="AF68" s="205">
        <v>72563</v>
      </c>
      <c r="AG68" s="205">
        <v>70093</v>
      </c>
      <c r="AH68" s="205">
        <v>147717</v>
      </c>
      <c r="AI68" s="205">
        <v>130772</v>
      </c>
      <c r="AJ68" s="42">
        <v>81202</v>
      </c>
      <c r="AK68" s="298">
        <v>121529</v>
      </c>
      <c r="AL68" s="298">
        <v>91024</v>
      </c>
      <c r="AM68" s="298">
        <v>85559</v>
      </c>
      <c r="AN68" s="298">
        <v>62140</v>
      </c>
      <c r="AO68" s="298">
        <v>72553</v>
      </c>
      <c r="AP68" s="298">
        <v>75875</v>
      </c>
      <c r="AQ68" s="64">
        <v>101447</v>
      </c>
      <c r="AR68" s="298">
        <v>41930</v>
      </c>
      <c r="AS68" s="298"/>
      <c r="AT68" s="298"/>
      <c r="AU68" s="298"/>
      <c r="AV68" s="315"/>
      <c r="AW68" s="43">
        <f t="shared" si="136"/>
        <v>3383.760000000002</v>
      </c>
      <c r="AX68" s="44">
        <f t="shared" si="136"/>
        <v>86456.84</v>
      </c>
      <c r="AY68" s="44">
        <f t="shared" si="136"/>
        <v>68117.51999999999</v>
      </c>
      <c r="AZ68" s="44">
        <f t="shared" si="136"/>
        <v>52000.43</v>
      </c>
      <c r="BA68" s="44">
        <f t="shared" si="136"/>
        <v>109135.82</v>
      </c>
      <c r="BB68" s="44">
        <f t="shared" si="136"/>
        <v>53346.52</v>
      </c>
      <c r="BC68" s="44">
        <f t="shared" si="136"/>
        <v>39151.730000000003</v>
      </c>
      <c r="BD68" s="44">
        <f t="shared" si="136"/>
        <v>26393.589999999997</v>
      </c>
      <c r="BE68" s="44">
        <f t="shared" si="136"/>
        <v>33917.539999999994</v>
      </c>
      <c r="BF68" s="44">
        <f t="shared" si="136"/>
        <v>27441.130000000005</v>
      </c>
      <c r="BG68" s="44">
        <f t="shared" si="137"/>
        <v>24213.490000000005</v>
      </c>
      <c r="BH68" s="44">
        <f t="shared" si="137"/>
        <v>49604.45</v>
      </c>
      <c r="BI68" s="44">
        <f t="shared" si="137"/>
        <v>22396.629999999997</v>
      </c>
      <c r="BJ68" s="44">
        <f t="shared" si="137"/>
        <v>-48945</v>
      </c>
      <c r="BK68" s="44">
        <f t="shared" si="137"/>
        <v>-55649</v>
      </c>
      <c r="BL68" s="248">
        <f t="shared" si="137"/>
        <v>-11499</v>
      </c>
      <c r="BM68" s="248">
        <f t="shared" si="137"/>
        <v>-66258</v>
      </c>
      <c r="BN68" s="248">
        <f t="shared" si="137"/>
        <v>-14344</v>
      </c>
      <c r="BO68" s="274">
        <f t="shared" si="137"/>
        <v>-23727</v>
      </c>
      <c r="BP68" s="274">
        <f t="shared" si="137"/>
        <v>44204</v>
      </c>
      <c r="BQ68" s="274">
        <f t="shared" si="138"/>
        <v>8923</v>
      </c>
      <c r="BR68" s="274">
        <f t="shared" si="138"/>
        <v>-13884</v>
      </c>
      <c r="BS68" s="274">
        <f t="shared" si="138"/>
        <v>29584</v>
      </c>
      <c r="BT68" s="274">
        <f t="shared" si="138"/>
        <v>-23399</v>
      </c>
      <c r="BU68" s="274">
        <f t="shared" si="138"/>
        <v>3138</v>
      </c>
      <c r="BV68" s="274">
        <f t="shared" si="138"/>
        <v>-20394</v>
      </c>
      <c r="BW68" s="274">
        <f t="shared" si="138"/>
        <v>11709</v>
      </c>
      <c r="BX68" s="274">
        <f t="shared" si="138"/>
        <v>-464</v>
      </c>
      <c r="BY68" s="274">
        <f t="shared" si="138"/>
        <v>27073</v>
      </c>
      <c r="BZ68" s="274">
        <f t="shared" si="138"/>
        <v>-30633</v>
      </c>
      <c r="CA68" s="354"/>
      <c r="CB68" s="64">
        <f>IF(ISERROR(GETPIVOTDATA("VALUE",'CSS WK pvt'!$I$2,"DT_FILE",CB$8,"CD_CO",CB$6,"TRIM_CAT",TRIM(B68),"TRIM_LINE",A65))=TRUE,0,GETPIVOTDATA("VALUE",'CSS WK pvt'!$I$2,"DT_FILE",CB$8,"CD_CO",CB$6,"TRIM_CAT",TRIM(B68),"TRIM_LINE",A65))</f>
        <v>41930</v>
      </c>
    </row>
    <row r="69" spans="1:80" s="38" customFormat="1" x14ac:dyDescent="0.3">
      <c r="A69" s="147"/>
      <c r="B69" s="39" t="s">
        <v>40</v>
      </c>
      <c r="C69" s="40">
        <v>26493.82</v>
      </c>
      <c r="D69" s="41">
        <v>25794.67</v>
      </c>
      <c r="E69" s="41">
        <v>14649.23</v>
      </c>
      <c r="F69" s="41">
        <v>23985.79</v>
      </c>
      <c r="G69" s="41">
        <v>24765.62</v>
      </c>
      <c r="H69" s="41">
        <v>21129.47</v>
      </c>
      <c r="I69" s="41">
        <v>23016.99</v>
      </c>
      <c r="J69" s="41">
        <v>24158.34</v>
      </c>
      <c r="K69" s="41">
        <v>76881.960000000006</v>
      </c>
      <c r="L69" s="42">
        <v>65008.76</v>
      </c>
      <c r="M69" s="41">
        <v>61369.94</v>
      </c>
      <c r="N69" s="41">
        <v>42425.29</v>
      </c>
      <c r="O69" s="41">
        <v>29857.13</v>
      </c>
      <c r="P69" s="41">
        <v>92080</v>
      </c>
      <c r="Q69" s="41">
        <v>54647</v>
      </c>
      <c r="R69" s="41">
        <v>17989</v>
      </c>
      <c r="S69" s="41">
        <v>77283</v>
      </c>
      <c r="T69" s="41">
        <v>42670</v>
      </c>
      <c r="U69" s="205">
        <v>34384</v>
      </c>
      <c r="V69" s="205">
        <v>94275</v>
      </c>
      <c r="W69" s="205">
        <v>99263</v>
      </c>
      <c r="X69" s="42">
        <v>105509</v>
      </c>
      <c r="Y69" s="205">
        <v>65555</v>
      </c>
      <c r="Z69" s="205">
        <v>27133</v>
      </c>
      <c r="AA69" s="205">
        <v>10896</v>
      </c>
      <c r="AB69" s="205">
        <v>37907</v>
      </c>
      <c r="AC69" s="205">
        <v>10045</v>
      </c>
      <c r="AD69" s="205">
        <v>46596</v>
      </c>
      <c r="AE69" s="205">
        <v>61394</v>
      </c>
      <c r="AF69" s="205">
        <v>31782</v>
      </c>
      <c r="AG69" s="205">
        <v>25861</v>
      </c>
      <c r="AH69" s="205">
        <v>138418</v>
      </c>
      <c r="AI69" s="205">
        <v>32115</v>
      </c>
      <c r="AJ69" s="42">
        <v>43743</v>
      </c>
      <c r="AK69" s="298">
        <v>76846</v>
      </c>
      <c r="AL69" s="298">
        <v>10220</v>
      </c>
      <c r="AM69" s="298">
        <v>13091</v>
      </c>
      <c r="AN69" s="298">
        <v>10137</v>
      </c>
      <c r="AO69" s="298">
        <v>9813</v>
      </c>
      <c r="AP69" s="298">
        <v>11169</v>
      </c>
      <c r="AQ69" s="64">
        <v>75043</v>
      </c>
      <c r="AR69" s="298">
        <v>13940</v>
      </c>
      <c r="AS69" s="298"/>
      <c r="AT69" s="298"/>
      <c r="AU69" s="298"/>
      <c r="AV69" s="315"/>
      <c r="AW69" s="43">
        <f t="shared" si="136"/>
        <v>3363.3100000000013</v>
      </c>
      <c r="AX69" s="44">
        <f t="shared" si="136"/>
        <v>66285.33</v>
      </c>
      <c r="AY69" s="44">
        <f t="shared" si="136"/>
        <v>39997.770000000004</v>
      </c>
      <c r="AZ69" s="44">
        <f t="shared" si="136"/>
        <v>-5996.7900000000009</v>
      </c>
      <c r="BA69" s="44">
        <f t="shared" si="136"/>
        <v>52517.380000000005</v>
      </c>
      <c r="BB69" s="44">
        <f t="shared" si="136"/>
        <v>21540.53</v>
      </c>
      <c r="BC69" s="44">
        <f t="shared" si="136"/>
        <v>11367.009999999998</v>
      </c>
      <c r="BD69" s="44">
        <f t="shared" si="136"/>
        <v>70116.66</v>
      </c>
      <c r="BE69" s="44">
        <f t="shared" si="136"/>
        <v>22381.039999999994</v>
      </c>
      <c r="BF69" s="44">
        <f t="shared" si="136"/>
        <v>40500.239999999998</v>
      </c>
      <c r="BG69" s="44">
        <f t="shared" si="137"/>
        <v>4185.0599999999977</v>
      </c>
      <c r="BH69" s="44">
        <f t="shared" si="137"/>
        <v>-15292.29</v>
      </c>
      <c r="BI69" s="44">
        <f t="shared" si="137"/>
        <v>-18961.13</v>
      </c>
      <c r="BJ69" s="44">
        <f t="shared" si="137"/>
        <v>-54173</v>
      </c>
      <c r="BK69" s="44">
        <f t="shared" si="137"/>
        <v>-44602</v>
      </c>
      <c r="BL69" s="248">
        <f t="shared" si="137"/>
        <v>28607</v>
      </c>
      <c r="BM69" s="248">
        <f t="shared" si="137"/>
        <v>-15889</v>
      </c>
      <c r="BN69" s="248">
        <f t="shared" si="137"/>
        <v>-10888</v>
      </c>
      <c r="BO69" s="274">
        <f t="shared" si="137"/>
        <v>-8523</v>
      </c>
      <c r="BP69" s="274">
        <f t="shared" si="137"/>
        <v>44143</v>
      </c>
      <c r="BQ69" s="274">
        <f t="shared" si="138"/>
        <v>-67148</v>
      </c>
      <c r="BR69" s="274">
        <f t="shared" si="138"/>
        <v>-61766</v>
      </c>
      <c r="BS69" s="274">
        <f t="shared" si="138"/>
        <v>11291</v>
      </c>
      <c r="BT69" s="274">
        <f t="shared" si="138"/>
        <v>-16913</v>
      </c>
      <c r="BU69" s="274">
        <f t="shared" si="138"/>
        <v>2195</v>
      </c>
      <c r="BV69" s="274">
        <f t="shared" si="138"/>
        <v>-27770</v>
      </c>
      <c r="BW69" s="274">
        <f t="shared" si="138"/>
        <v>-232</v>
      </c>
      <c r="BX69" s="274">
        <f t="shared" si="138"/>
        <v>-35427</v>
      </c>
      <c r="BY69" s="274">
        <f t="shared" si="138"/>
        <v>13649</v>
      </c>
      <c r="BZ69" s="274">
        <f t="shared" si="138"/>
        <v>-17842</v>
      </c>
      <c r="CA69" s="354"/>
      <c r="CB69" s="64">
        <f>IF(ISERROR(GETPIVOTDATA("VALUE",'CSS WK pvt'!$I$2,"DT_FILE",CB$8,"CD_CO",CB$6,"TRIM_CAT",TRIM(B69),"TRIM_LINE",A65))=TRUE,0,GETPIVOTDATA("VALUE",'CSS WK pvt'!$I$2,"DT_FILE",CB$8,"CD_CO",CB$6,"TRIM_CAT",TRIM(B69),"TRIM_LINE",A65))</f>
        <v>13940</v>
      </c>
    </row>
    <row r="70" spans="1:80" s="38" customFormat="1" x14ac:dyDescent="0.3">
      <c r="A70" s="147"/>
      <c r="B70" s="39" t="s">
        <v>41</v>
      </c>
      <c r="C70" s="40">
        <v>0.79</v>
      </c>
      <c r="D70" s="41">
        <v>348.28</v>
      </c>
      <c r="E70" s="41">
        <v>0</v>
      </c>
      <c r="F70" s="41">
        <v>16546.490000000002</v>
      </c>
      <c r="G70" s="41">
        <v>24948.97</v>
      </c>
      <c r="H70" s="41">
        <v>31340.82</v>
      </c>
      <c r="I70" s="41">
        <v>275.51</v>
      </c>
      <c r="J70" s="41">
        <v>101.35</v>
      </c>
      <c r="K70" s="41">
        <v>106.05</v>
      </c>
      <c r="L70" s="42">
        <v>22714.720000000001</v>
      </c>
      <c r="M70" s="41">
        <v>0.54</v>
      </c>
      <c r="N70" s="41">
        <v>14791.05</v>
      </c>
      <c r="O70" s="41">
        <v>47564.12</v>
      </c>
      <c r="P70" s="41">
        <v>24871</v>
      </c>
      <c r="Q70" s="41">
        <v>16296</v>
      </c>
      <c r="R70" s="41">
        <v>94878</v>
      </c>
      <c r="S70" s="41">
        <v>25651</v>
      </c>
      <c r="T70" s="41">
        <v>37076</v>
      </c>
      <c r="U70" s="205">
        <v>13918</v>
      </c>
      <c r="V70" s="205">
        <v>34606</v>
      </c>
      <c r="W70" s="205">
        <v>10213</v>
      </c>
      <c r="X70" s="42">
        <v>62866</v>
      </c>
      <c r="Y70" s="205">
        <v>30</v>
      </c>
      <c r="Z70" s="205">
        <v>37396</v>
      </c>
      <c r="AA70" s="205">
        <v>11434</v>
      </c>
      <c r="AB70" s="205">
        <v>3599</v>
      </c>
      <c r="AC70" s="205">
        <v>17137</v>
      </c>
      <c r="AD70" s="205">
        <v>15977</v>
      </c>
      <c r="AE70" s="205">
        <v>20073</v>
      </c>
      <c r="AF70" s="205">
        <v>31129</v>
      </c>
      <c r="AG70" s="205">
        <v>52109</v>
      </c>
      <c r="AH70" s="205">
        <v>94277</v>
      </c>
      <c r="AI70" s="205">
        <v>77305</v>
      </c>
      <c r="AJ70" s="42">
        <v>35073</v>
      </c>
      <c r="AK70" s="298">
        <v>92159</v>
      </c>
      <c r="AL70" s="298">
        <v>63815</v>
      </c>
      <c r="AM70" s="298">
        <v>41194</v>
      </c>
      <c r="AN70" s="298">
        <v>141489</v>
      </c>
      <c r="AO70" s="298">
        <v>79270</v>
      </c>
      <c r="AP70" s="298">
        <v>71565</v>
      </c>
      <c r="AQ70" s="64">
        <v>33917</v>
      </c>
      <c r="AR70" s="298">
        <v>6709</v>
      </c>
      <c r="AS70" s="298"/>
      <c r="AT70" s="298"/>
      <c r="AU70" s="298"/>
      <c r="AV70" s="315"/>
      <c r="AW70" s="43">
        <f t="shared" si="136"/>
        <v>47563.33</v>
      </c>
      <c r="AX70" s="44">
        <f t="shared" si="136"/>
        <v>24522.720000000001</v>
      </c>
      <c r="AY70" s="44">
        <f t="shared" si="136"/>
        <v>16296</v>
      </c>
      <c r="AZ70" s="44">
        <f t="shared" si="136"/>
        <v>78331.509999999995</v>
      </c>
      <c r="BA70" s="44">
        <f t="shared" si="136"/>
        <v>702.02999999999884</v>
      </c>
      <c r="BB70" s="44">
        <f t="shared" si="136"/>
        <v>5735.18</v>
      </c>
      <c r="BC70" s="44">
        <f t="shared" si="136"/>
        <v>13642.49</v>
      </c>
      <c r="BD70" s="44">
        <f t="shared" si="136"/>
        <v>34504.65</v>
      </c>
      <c r="BE70" s="44">
        <f t="shared" si="136"/>
        <v>10106.950000000001</v>
      </c>
      <c r="BF70" s="44">
        <f t="shared" si="136"/>
        <v>40151.279999999999</v>
      </c>
      <c r="BG70" s="44">
        <f t="shared" si="137"/>
        <v>29.46</v>
      </c>
      <c r="BH70" s="44">
        <f t="shared" si="137"/>
        <v>22604.95</v>
      </c>
      <c r="BI70" s="44">
        <f t="shared" si="137"/>
        <v>-36130.120000000003</v>
      </c>
      <c r="BJ70" s="44">
        <f t="shared" si="137"/>
        <v>-21272</v>
      </c>
      <c r="BK70" s="44">
        <f t="shared" si="137"/>
        <v>841</v>
      </c>
      <c r="BL70" s="248">
        <f t="shared" si="137"/>
        <v>-78901</v>
      </c>
      <c r="BM70" s="248">
        <f t="shared" si="137"/>
        <v>-5578</v>
      </c>
      <c r="BN70" s="248">
        <f t="shared" si="137"/>
        <v>-5947</v>
      </c>
      <c r="BO70" s="274">
        <f t="shared" si="137"/>
        <v>38191</v>
      </c>
      <c r="BP70" s="274">
        <f t="shared" si="137"/>
        <v>59671</v>
      </c>
      <c r="BQ70" s="274">
        <f t="shared" si="138"/>
        <v>67092</v>
      </c>
      <c r="BR70" s="274">
        <f t="shared" si="138"/>
        <v>-27793</v>
      </c>
      <c r="BS70" s="274">
        <f t="shared" si="138"/>
        <v>92129</v>
      </c>
      <c r="BT70" s="274">
        <f t="shared" si="138"/>
        <v>26419</v>
      </c>
      <c r="BU70" s="274">
        <f t="shared" si="138"/>
        <v>29760</v>
      </c>
      <c r="BV70" s="274">
        <f t="shared" si="138"/>
        <v>137890</v>
      </c>
      <c r="BW70" s="274">
        <f t="shared" si="138"/>
        <v>62133</v>
      </c>
      <c r="BX70" s="274">
        <f t="shared" si="138"/>
        <v>55588</v>
      </c>
      <c r="BY70" s="274">
        <f t="shared" si="138"/>
        <v>13844</v>
      </c>
      <c r="BZ70" s="274">
        <f t="shared" si="138"/>
        <v>-24420</v>
      </c>
      <c r="CA70" s="354"/>
      <c r="CB70" s="64">
        <f>IF(ISERROR(GETPIVOTDATA("VALUE",'CSS WK pvt'!$I$2,"DT_FILE",CB$8,"CD_CO",CB$6,"TRIM_CAT",TRIM(B70),"TRIM_LINE",A65))=TRUE,0,GETPIVOTDATA("VALUE",'CSS WK pvt'!$I$2,"DT_FILE",CB$8,"CD_CO",CB$6,"TRIM_CAT",TRIM(B70),"TRIM_LINE",A65))</f>
        <v>6709</v>
      </c>
    </row>
    <row r="71" spans="1:80" s="131" customFormat="1" ht="15" thickBot="1" x14ac:dyDescent="0.35">
      <c r="A71" s="148"/>
      <c r="B71" s="52" t="s">
        <v>42</v>
      </c>
      <c r="C71" s="127">
        <f t="shared" ref="C71:Q71" si="139">SUM(C66:C70)</f>
        <v>648541.78999999992</v>
      </c>
      <c r="D71" s="128">
        <f t="shared" si="139"/>
        <v>659512.40000000014</v>
      </c>
      <c r="E71" s="128">
        <f t="shared" si="139"/>
        <v>660315.09</v>
      </c>
      <c r="F71" s="128">
        <f t="shared" si="139"/>
        <v>593389.15</v>
      </c>
      <c r="G71" s="128">
        <f t="shared" si="139"/>
        <v>628632.87</v>
      </c>
      <c r="H71" s="128">
        <f t="shared" si="139"/>
        <v>588563.78999999992</v>
      </c>
      <c r="I71" s="128">
        <f t="shared" si="139"/>
        <v>670844.17000000004</v>
      </c>
      <c r="J71" s="128">
        <f t="shared" si="139"/>
        <v>704997.19</v>
      </c>
      <c r="K71" s="128">
        <f t="shared" si="139"/>
        <v>770425.32</v>
      </c>
      <c r="L71" s="129">
        <f t="shared" si="139"/>
        <v>767522.74</v>
      </c>
      <c r="M71" s="128">
        <f t="shared" si="139"/>
        <v>794352.63000000012</v>
      </c>
      <c r="N71" s="128">
        <f t="shared" si="139"/>
        <v>770337.93000000017</v>
      </c>
      <c r="O71" s="128">
        <f t="shared" si="139"/>
        <v>893774.24</v>
      </c>
      <c r="P71" s="128">
        <f t="shared" si="139"/>
        <v>1153143</v>
      </c>
      <c r="Q71" s="128">
        <f t="shared" si="139"/>
        <v>1141871</v>
      </c>
      <c r="R71" s="128">
        <v>1183452</v>
      </c>
      <c r="S71" s="128">
        <v>1292560</v>
      </c>
      <c r="T71" s="128">
        <v>1205271</v>
      </c>
      <c r="U71" s="208">
        <v>1342766</v>
      </c>
      <c r="V71" s="208">
        <v>1460200</v>
      </c>
      <c r="W71" s="208">
        <f>SUM(W66+W67+W68+W69+W70)</f>
        <v>1490389</v>
      </c>
      <c r="X71" s="129">
        <f>SUM(X66+X67+X68+X69+X70)</f>
        <v>1485575</v>
      </c>
      <c r="Y71" s="208">
        <v>1399085</v>
      </c>
      <c r="Z71" s="208">
        <v>1486494</v>
      </c>
      <c r="AA71" s="208">
        <v>1457851</v>
      </c>
      <c r="AB71" s="208">
        <v>1489776</v>
      </c>
      <c r="AC71" s="208">
        <v>1386902</v>
      </c>
      <c r="AD71" s="208">
        <v>1374102</v>
      </c>
      <c r="AE71" s="208">
        <v>1377983</v>
      </c>
      <c r="AF71" s="208">
        <v>1236251</v>
      </c>
      <c r="AG71" s="208">
        <v>1218617</v>
      </c>
      <c r="AH71" s="208">
        <v>1479328</v>
      </c>
      <c r="AI71" s="208">
        <v>1283527</v>
      </c>
      <c r="AJ71" s="129">
        <v>1127433</v>
      </c>
      <c r="AK71" s="219">
        <v>1306861</v>
      </c>
      <c r="AL71" s="219">
        <v>1151207</v>
      </c>
      <c r="AM71" s="219">
        <v>1182968</v>
      </c>
      <c r="AN71" s="219">
        <v>1179210</v>
      </c>
      <c r="AO71" s="219">
        <v>1096700</v>
      </c>
      <c r="AP71" s="219">
        <v>1028129</v>
      </c>
      <c r="AQ71" s="36">
        <v>1053742</v>
      </c>
      <c r="AR71" s="219">
        <v>845852</v>
      </c>
      <c r="AS71" s="219"/>
      <c r="AT71" s="219"/>
      <c r="AU71" s="219"/>
      <c r="AV71" s="318"/>
      <c r="AW71" s="36">
        <f t="shared" ref="AW71:BA71" si="140">SUM(AW66:AW70)</f>
        <v>245232.44999999995</v>
      </c>
      <c r="AX71" s="130">
        <f t="shared" si="140"/>
        <v>493630.6</v>
      </c>
      <c r="AY71" s="130">
        <f t="shared" si="140"/>
        <v>481555.91000000003</v>
      </c>
      <c r="AZ71" s="130">
        <f t="shared" si="140"/>
        <v>590062.85</v>
      </c>
      <c r="BA71" s="130">
        <f t="shared" si="140"/>
        <v>663927.13</v>
      </c>
      <c r="BB71" s="130">
        <f t="shared" ref="BB71:BJ71" si="141">SUM(BB66:BB70)</f>
        <v>616707.21000000008</v>
      </c>
      <c r="BC71" s="130">
        <f t="shared" si="141"/>
        <v>671921.83</v>
      </c>
      <c r="BD71" s="130">
        <f t="shared" si="141"/>
        <v>755202.81</v>
      </c>
      <c r="BE71" s="130">
        <f t="shared" si="141"/>
        <v>719963.68</v>
      </c>
      <c r="BF71" s="130">
        <f t="shared" si="141"/>
        <v>718052.26</v>
      </c>
      <c r="BG71" s="130">
        <f t="shared" si="141"/>
        <v>604732.36999999988</v>
      </c>
      <c r="BH71" s="130">
        <f t="shared" si="141"/>
        <v>716156.06999999983</v>
      </c>
      <c r="BI71" s="130">
        <f t="shared" si="141"/>
        <v>564076.76</v>
      </c>
      <c r="BJ71" s="130">
        <f t="shared" si="141"/>
        <v>336633</v>
      </c>
      <c r="BK71" s="130">
        <f t="shared" ref="BK71:BL71" si="142">SUM(BK66:BK70)</f>
        <v>245031</v>
      </c>
      <c r="BL71" s="251">
        <f t="shared" si="142"/>
        <v>190650</v>
      </c>
      <c r="BM71" s="251">
        <f t="shared" ref="BM71" si="143">SUM(BM66:BM70)</f>
        <v>85423</v>
      </c>
      <c r="BN71" s="251">
        <f t="shared" ref="BN71:BO71" si="144">SUM(BN66:BN70)</f>
        <v>30980</v>
      </c>
      <c r="BO71" s="277">
        <f t="shared" si="144"/>
        <v>-124149</v>
      </c>
      <c r="BP71" s="277">
        <f t="shared" ref="BP71:BQ71" si="145">SUM(BP66:BP70)</f>
        <v>19128</v>
      </c>
      <c r="BQ71" s="277">
        <f t="shared" si="145"/>
        <v>-206862</v>
      </c>
      <c r="BR71" s="277">
        <f t="shared" ref="BR71:BS71" si="146">SUM(BR66:BR70)</f>
        <v>-358142</v>
      </c>
      <c r="BS71" s="277">
        <f t="shared" si="146"/>
        <v>-92224</v>
      </c>
      <c r="BT71" s="277">
        <f t="shared" ref="BT71" si="147">SUM(BT66:BT70)</f>
        <v>-335287</v>
      </c>
      <c r="BU71" s="277">
        <f t="shared" ref="BU71" si="148">SUM(BU66:BU70)</f>
        <v>-274883</v>
      </c>
      <c r="BV71" s="277">
        <f t="shared" ref="BV71" si="149">SUM(BV66:BV70)</f>
        <v>-310566</v>
      </c>
      <c r="BW71" s="277">
        <f t="shared" ref="BW71" si="150">SUM(BW66:BW70)</f>
        <v>-290202</v>
      </c>
      <c r="BX71" s="277">
        <f t="shared" ref="BX71" si="151">SUM(BX66:BX70)</f>
        <v>-345973</v>
      </c>
      <c r="BY71" s="277">
        <f t="shared" ref="BY71:BZ71" si="152">SUM(BY66:BY70)</f>
        <v>-324241</v>
      </c>
      <c r="BZ71" s="277">
        <f t="shared" si="152"/>
        <v>-390399</v>
      </c>
      <c r="CA71" s="355"/>
      <c r="CB71" s="36">
        <f>SUM(CB66:CB70)</f>
        <v>845852</v>
      </c>
    </row>
    <row r="72" spans="1:80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352"/>
      <c r="CB72" s="78"/>
    </row>
    <row r="73" spans="1:80" s="59" customFormat="1" x14ac:dyDescent="0.3">
      <c r="A73" s="147"/>
      <c r="B73" s="60" t="s">
        <v>37</v>
      </c>
      <c r="C73" s="80">
        <v>8413006</v>
      </c>
      <c r="D73" s="81">
        <v>7493859</v>
      </c>
      <c r="E73" s="81">
        <v>6882357</v>
      </c>
      <c r="F73" s="81">
        <v>7653126</v>
      </c>
      <c r="G73" s="81">
        <v>11866360</v>
      </c>
      <c r="H73" s="81">
        <v>15371241</v>
      </c>
      <c r="I73" s="81">
        <v>12995472</v>
      </c>
      <c r="J73" s="81">
        <v>7720909</v>
      </c>
      <c r="K73" s="81">
        <v>6879745</v>
      </c>
      <c r="L73" s="82">
        <v>8909312</v>
      </c>
      <c r="M73" s="81">
        <v>10332686</v>
      </c>
      <c r="N73" s="81">
        <v>7436933</v>
      </c>
      <c r="O73" s="191">
        <v>7922539</v>
      </c>
      <c r="P73" s="81">
        <v>7840372</v>
      </c>
      <c r="Q73" s="191">
        <v>7198773</v>
      </c>
      <c r="R73" s="191">
        <v>7936869</v>
      </c>
      <c r="S73" s="191">
        <v>11792346</v>
      </c>
      <c r="T73" s="191">
        <v>16704650</v>
      </c>
      <c r="U73" s="191">
        <v>13934448</v>
      </c>
      <c r="V73" s="218">
        <v>9620016</v>
      </c>
      <c r="W73" s="218">
        <v>7825932</v>
      </c>
      <c r="X73" s="82">
        <v>8891778</v>
      </c>
      <c r="Y73" s="218">
        <v>9919067</v>
      </c>
      <c r="Z73" s="218">
        <v>9515425</v>
      </c>
      <c r="AA73" s="218">
        <v>9285023</v>
      </c>
      <c r="AB73" s="218">
        <v>7886697</v>
      </c>
      <c r="AC73" s="218">
        <v>6923464</v>
      </c>
      <c r="AD73" s="218">
        <v>8825822</v>
      </c>
      <c r="AE73" s="218">
        <v>13059963</v>
      </c>
      <c r="AF73" s="218">
        <v>15965360</v>
      </c>
      <c r="AG73" s="218">
        <v>15000961</v>
      </c>
      <c r="AH73" s="218">
        <v>9733808</v>
      </c>
      <c r="AI73" s="218">
        <v>7465333</v>
      </c>
      <c r="AJ73" s="195">
        <v>8360830</v>
      </c>
      <c r="AK73" s="294">
        <v>9197973</v>
      </c>
      <c r="AL73" s="153">
        <v>9820655</v>
      </c>
      <c r="AM73" s="294">
        <v>8832134</v>
      </c>
      <c r="AN73" s="294">
        <v>8139595</v>
      </c>
      <c r="AO73" s="294">
        <v>7071891</v>
      </c>
      <c r="AP73" s="294">
        <v>8875183</v>
      </c>
      <c r="AQ73" s="159">
        <v>11632428</v>
      </c>
      <c r="AR73" s="294">
        <v>17580120</v>
      </c>
      <c r="AS73" s="294"/>
      <c r="AT73" s="294"/>
      <c r="AU73" s="294"/>
      <c r="AV73" s="311"/>
      <c r="AW73" s="83">
        <f t="shared" ref="AW73:BF77" si="153">O73-C73</f>
        <v>-490467</v>
      </c>
      <c r="AX73" s="84">
        <f t="shared" si="153"/>
        <v>346513</v>
      </c>
      <c r="AY73" s="84">
        <f t="shared" si="153"/>
        <v>316416</v>
      </c>
      <c r="AZ73" s="84">
        <f t="shared" si="153"/>
        <v>283743</v>
      </c>
      <c r="BA73" s="84">
        <f t="shared" si="153"/>
        <v>-74014</v>
      </c>
      <c r="BB73" s="84">
        <f t="shared" si="153"/>
        <v>1333409</v>
      </c>
      <c r="BC73" s="84">
        <f t="shared" si="153"/>
        <v>938976</v>
      </c>
      <c r="BD73" s="84">
        <f t="shared" si="153"/>
        <v>1899107</v>
      </c>
      <c r="BE73" s="84">
        <f t="shared" si="153"/>
        <v>946187</v>
      </c>
      <c r="BF73" s="84">
        <f t="shared" si="153"/>
        <v>-17534</v>
      </c>
      <c r="BG73" s="84">
        <f t="shared" ref="BG73:BP77" si="154">Y73-M73</f>
        <v>-413619</v>
      </c>
      <c r="BH73" s="84">
        <f t="shared" si="154"/>
        <v>2078492</v>
      </c>
      <c r="BI73" s="84">
        <f t="shared" si="154"/>
        <v>1362484</v>
      </c>
      <c r="BJ73" s="84">
        <f t="shared" si="154"/>
        <v>46325</v>
      </c>
      <c r="BK73" s="84">
        <f t="shared" si="154"/>
        <v>-275309</v>
      </c>
      <c r="BL73" s="244">
        <f t="shared" si="154"/>
        <v>888953</v>
      </c>
      <c r="BM73" s="244">
        <f t="shared" si="154"/>
        <v>1267617</v>
      </c>
      <c r="BN73" s="244">
        <f t="shared" si="154"/>
        <v>-739290</v>
      </c>
      <c r="BO73" s="270">
        <f t="shared" si="154"/>
        <v>1066513</v>
      </c>
      <c r="BP73" s="270">
        <f t="shared" si="154"/>
        <v>113792</v>
      </c>
      <c r="BQ73" s="270">
        <f t="shared" ref="BQ73:BZ77" si="155">AI73-W73</f>
        <v>-360599</v>
      </c>
      <c r="BR73" s="270">
        <f t="shared" si="155"/>
        <v>-530948</v>
      </c>
      <c r="BS73" s="270">
        <f t="shared" si="155"/>
        <v>-721094</v>
      </c>
      <c r="BT73" s="270">
        <f t="shared" si="155"/>
        <v>305230</v>
      </c>
      <c r="BU73" s="270">
        <f t="shared" si="155"/>
        <v>-452889</v>
      </c>
      <c r="BV73" s="270">
        <f t="shared" si="155"/>
        <v>252898</v>
      </c>
      <c r="BW73" s="270">
        <f t="shared" si="155"/>
        <v>148427</v>
      </c>
      <c r="BX73" s="270">
        <f t="shared" si="155"/>
        <v>49361</v>
      </c>
      <c r="BY73" s="270">
        <f t="shared" si="155"/>
        <v>-1427535</v>
      </c>
      <c r="BZ73" s="270">
        <f t="shared" si="155"/>
        <v>1614760</v>
      </c>
      <c r="CA73" s="352"/>
      <c r="CB73" s="159" t="s">
        <v>212</v>
      </c>
    </row>
    <row r="74" spans="1:80" s="59" customFormat="1" x14ac:dyDescent="0.3">
      <c r="A74" s="147"/>
      <c r="B74" s="60" t="s">
        <v>38</v>
      </c>
      <c r="C74" s="80">
        <v>131191</v>
      </c>
      <c r="D74" s="81">
        <v>115954</v>
      </c>
      <c r="E74" s="81">
        <v>88660</v>
      </c>
      <c r="F74" s="81">
        <v>72239</v>
      </c>
      <c r="G74" s="81">
        <v>85018</v>
      </c>
      <c r="H74" s="81">
        <v>96604</v>
      </c>
      <c r="I74" s="81">
        <v>77551</v>
      </c>
      <c r="J74" s="81">
        <v>70760</v>
      </c>
      <c r="K74" s="81">
        <v>83984</v>
      </c>
      <c r="L74" s="82">
        <v>115271</v>
      </c>
      <c r="M74" s="81">
        <v>140170</v>
      </c>
      <c r="N74" s="81">
        <v>120748</v>
      </c>
      <c r="O74" s="191">
        <v>116131</v>
      </c>
      <c r="P74" s="81">
        <v>118459</v>
      </c>
      <c r="Q74" s="191">
        <v>96903</v>
      </c>
      <c r="R74" s="191">
        <v>82914</v>
      </c>
      <c r="S74" s="191">
        <v>91482</v>
      </c>
      <c r="T74" s="191">
        <v>120540</v>
      </c>
      <c r="U74" s="191">
        <v>100229</v>
      </c>
      <c r="V74" s="218">
        <v>88888</v>
      </c>
      <c r="W74" s="218">
        <v>88198</v>
      </c>
      <c r="X74" s="82">
        <v>125653</v>
      </c>
      <c r="Y74" s="218">
        <v>162582</v>
      </c>
      <c r="Z74" s="218">
        <v>160373</v>
      </c>
      <c r="AA74" s="218">
        <v>178449</v>
      </c>
      <c r="AB74" s="218">
        <v>147515</v>
      </c>
      <c r="AC74" s="218">
        <v>120561</v>
      </c>
      <c r="AD74" s="218">
        <v>110570</v>
      </c>
      <c r="AE74" s="218">
        <v>132374</v>
      </c>
      <c r="AF74" s="218">
        <v>131348</v>
      </c>
      <c r="AG74" s="218">
        <v>131126</v>
      </c>
      <c r="AH74" s="218">
        <v>102590</v>
      </c>
      <c r="AI74" s="218">
        <v>95649</v>
      </c>
      <c r="AJ74" s="195">
        <v>130955</v>
      </c>
      <c r="AK74" s="294">
        <v>139549</v>
      </c>
      <c r="AL74" s="153">
        <v>169708</v>
      </c>
      <c r="AM74" s="294">
        <v>148491</v>
      </c>
      <c r="AN74" s="294">
        <v>124446</v>
      </c>
      <c r="AO74" s="294">
        <v>100757</v>
      </c>
      <c r="AP74" s="294">
        <v>96986</v>
      </c>
      <c r="AQ74" s="159">
        <v>89695</v>
      </c>
      <c r="AR74" s="294">
        <v>113330</v>
      </c>
      <c r="AS74" s="294"/>
      <c r="AT74" s="294"/>
      <c r="AU74" s="294"/>
      <c r="AV74" s="311"/>
      <c r="AW74" s="83">
        <f t="shared" si="153"/>
        <v>-15060</v>
      </c>
      <c r="AX74" s="84">
        <f t="shared" si="153"/>
        <v>2505</v>
      </c>
      <c r="AY74" s="84">
        <f t="shared" si="153"/>
        <v>8243</v>
      </c>
      <c r="AZ74" s="84">
        <f t="shared" si="153"/>
        <v>10675</v>
      </c>
      <c r="BA74" s="84">
        <f t="shared" si="153"/>
        <v>6464</v>
      </c>
      <c r="BB74" s="84">
        <f t="shared" si="153"/>
        <v>23936</v>
      </c>
      <c r="BC74" s="84">
        <f t="shared" si="153"/>
        <v>22678</v>
      </c>
      <c r="BD74" s="84">
        <f t="shared" si="153"/>
        <v>18128</v>
      </c>
      <c r="BE74" s="84">
        <f t="shared" si="153"/>
        <v>4214</v>
      </c>
      <c r="BF74" s="84">
        <f t="shared" si="153"/>
        <v>10382</v>
      </c>
      <c r="BG74" s="84">
        <f t="shared" si="154"/>
        <v>22412</v>
      </c>
      <c r="BH74" s="84">
        <f t="shared" si="154"/>
        <v>39625</v>
      </c>
      <c r="BI74" s="84">
        <f t="shared" si="154"/>
        <v>62318</v>
      </c>
      <c r="BJ74" s="84">
        <f t="shared" si="154"/>
        <v>29056</v>
      </c>
      <c r="BK74" s="84">
        <f t="shared" si="154"/>
        <v>23658</v>
      </c>
      <c r="BL74" s="244">
        <f t="shared" si="154"/>
        <v>27656</v>
      </c>
      <c r="BM74" s="244">
        <f t="shared" si="154"/>
        <v>40892</v>
      </c>
      <c r="BN74" s="244">
        <f t="shared" si="154"/>
        <v>10808</v>
      </c>
      <c r="BO74" s="270">
        <f t="shared" si="154"/>
        <v>30897</v>
      </c>
      <c r="BP74" s="270">
        <f t="shared" si="154"/>
        <v>13702</v>
      </c>
      <c r="BQ74" s="270">
        <f t="shared" si="155"/>
        <v>7451</v>
      </c>
      <c r="BR74" s="270">
        <f t="shared" si="155"/>
        <v>5302</v>
      </c>
      <c r="BS74" s="270">
        <f t="shared" si="155"/>
        <v>-23033</v>
      </c>
      <c r="BT74" s="270">
        <f t="shared" si="155"/>
        <v>9335</v>
      </c>
      <c r="BU74" s="270">
        <f t="shared" si="155"/>
        <v>-29958</v>
      </c>
      <c r="BV74" s="270">
        <f t="shared" si="155"/>
        <v>-23069</v>
      </c>
      <c r="BW74" s="270">
        <f t="shared" si="155"/>
        <v>-19804</v>
      </c>
      <c r="BX74" s="270">
        <f t="shared" si="155"/>
        <v>-13584</v>
      </c>
      <c r="BY74" s="270">
        <f t="shared" si="155"/>
        <v>-42679</v>
      </c>
      <c r="BZ74" s="270">
        <f t="shared" si="155"/>
        <v>-18018</v>
      </c>
      <c r="CA74" s="352"/>
      <c r="CB74" s="159" t="s">
        <v>212</v>
      </c>
    </row>
    <row r="75" spans="1:80" s="59" customFormat="1" x14ac:dyDescent="0.3">
      <c r="A75" s="147"/>
      <c r="B75" s="60" t="s">
        <v>39</v>
      </c>
      <c r="C75" s="80">
        <v>1833698</v>
      </c>
      <c r="D75" s="81">
        <v>1825790</v>
      </c>
      <c r="E75" s="81">
        <v>1636051</v>
      </c>
      <c r="F75" s="81">
        <v>1927752</v>
      </c>
      <c r="G75" s="81">
        <v>2350383</v>
      </c>
      <c r="H75" s="81">
        <v>3134952</v>
      </c>
      <c r="I75" s="81">
        <v>3081535</v>
      </c>
      <c r="J75" s="81">
        <v>1955153</v>
      </c>
      <c r="K75" s="81">
        <v>1642559</v>
      </c>
      <c r="L75" s="82">
        <v>1868784</v>
      </c>
      <c r="M75" s="81">
        <v>2471374</v>
      </c>
      <c r="N75" s="81">
        <v>1402405</v>
      </c>
      <c r="O75" s="191">
        <v>1825458</v>
      </c>
      <c r="P75" s="81">
        <v>1536033</v>
      </c>
      <c r="Q75" s="191">
        <v>1390111</v>
      </c>
      <c r="R75" s="191">
        <v>1442209</v>
      </c>
      <c r="S75" s="191">
        <v>1972630</v>
      </c>
      <c r="T75" s="191">
        <v>2764757</v>
      </c>
      <c r="U75" s="191">
        <v>2564352</v>
      </c>
      <c r="V75" s="218">
        <v>1843444</v>
      </c>
      <c r="W75" s="218">
        <v>1683387</v>
      </c>
      <c r="X75" s="82">
        <v>1745283</v>
      </c>
      <c r="Y75" s="218">
        <v>2044759</v>
      </c>
      <c r="Z75" s="218">
        <v>1833425</v>
      </c>
      <c r="AA75" s="218">
        <v>1869907</v>
      </c>
      <c r="AB75" s="218">
        <v>1740209</v>
      </c>
      <c r="AC75" s="218">
        <v>1551900</v>
      </c>
      <c r="AD75" s="218">
        <v>1829481</v>
      </c>
      <c r="AE75" s="218">
        <v>2584650</v>
      </c>
      <c r="AF75" s="218">
        <v>3027452</v>
      </c>
      <c r="AG75" s="218">
        <v>2899397</v>
      </c>
      <c r="AH75" s="218">
        <v>2342365</v>
      </c>
      <c r="AI75" s="218">
        <v>1773237</v>
      </c>
      <c r="AJ75" s="195">
        <v>1741013</v>
      </c>
      <c r="AK75" s="294">
        <v>1833923</v>
      </c>
      <c r="AL75" s="153">
        <v>1952377</v>
      </c>
      <c r="AM75" s="294">
        <v>1864063</v>
      </c>
      <c r="AN75" s="294">
        <v>1825089</v>
      </c>
      <c r="AO75" s="294">
        <v>1665977</v>
      </c>
      <c r="AP75" s="294">
        <v>1847125</v>
      </c>
      <c r="AQ75" s="159">
        <v>2158063</v>
      </c>
      <c r="AR75" s="294">
        <v>2934944</v>
      </c>
      <c r="AS75" s="294"/>
      <c r="AT75" s="294"/>
      <c r="AU75" s="294"/>
      <c r="AV75" s="311"/>
      <c r="AW75" s="83">
        <f t="shared" si="153"/>
        <v>-8240</v>
      </c>
      <c r="AX75" s="84">
        <f t="shared" si="153"/>
        <v>-289757</v>
      </c>
      <c r="AY75" s="84">
        <f t="shared" si="153"/>
        <v>-245940</v>
      </c>
      <c r="AZ75" s="84">
        <f t="shared" si="153"/>
        <v>-485543</v>
      </c>
      <c r="BA75" s="84">
        <f t="shared" si="153"/>
        <v>-377753</v>
      </c>
      <c r="BB75" s="84">
        <f t="shared" si="153"/>
        <v>-370195</v>
      </c>
      <c r="BC75" s="84">
        <f t="shared" si="153"/>
        <v>-517183</v>
      </c>
      <c r="BD75" s="84">
        <f t="shared" si="153"/>
        <v>-111709</v>
      </c>
      <c r="BE75" s="84">
        <f t="shared" si="153"/>
        <v>40828</v>
      </c>
      <c r="BF75" s="84">
        <f t="shared" si="153"/>
        <v>-123501</v>
      </c>
      <c r="BG75" s="84">
        <f t="shared" si="154"/>
        <v>-426615</v>
      </c>
      <c r="BH75" s="84">
        <f t="shared" si="154"/>
        <v>431020</v>
      </c>
      <c r="BI75" s="84">
        <f t="shared" si="154"/>
        <v>44449</v>
      </c>
      <c r="BJ75" s="84">
        <f t="shared" si="154"/>
        <v>204176</v>
      </c>
      <c r="BK75" s="84">
        <f t="shared" si="154"/>
        <v>161789</v>
      </c>
      <c r="BL75" s="244">
        <f t="shared" si="154"/>
        <v>387272</v>
      </c>
      <c r="BM75" s="244">
        <f t="shared" si="154"/>
        <v>612020</v>
      </c>
      <c r="BN75" s="244">
        <f t="shared" si="154"/>
        <v>262695</v>
      </c>
      <c r="BO75" s="270">
        <f t="shared" si="154"/>
        <v>335045</v>
      </c>
      <c r="BP75" s="270">
        <f t="shared" si="154"/>
        <v>498921</v>
      </c>
      <c r="BQ75" s="270">
        <f t="shared" si="155"/>
        <v>89850</v>
      </c>
      <c r="BR75" s="270">
        <f t="shared" si="155"/>
        <v>-4270</v>
      </c>
      <c r="BS75" s="270">
        <f t="shared" si="155"/>
        <v>-210836</v>
      </c>
      <c r="BT75" s="270">
        <f t="shared" si="155"/>
        <v>118952</v>
      </c>
      <c r="BU75" s="270">
        <f t="shared" si="155"/>
        <v>-5844</v>
      </c>
      <c r="BV75" s="270">
        <f t="shared" si="155"/>
        <v>84880</v>
      </c>
      <c r="BW75" s="270">
        <f t="shared" si="155"/>
        <v>114077</v>
      </c>
      <c r="BX75" s="270">
        <f t="shared" si="155"/>
        <v>17644</v>
      </c>
      <c r="BY75" s="270">
        <f t="shared" si="155"/>
        <v>-426587</v>
      </c>
      <c r="BZ75" s="270">
        <f t="shared" si="155"/>
        <v>-92508</v>
      </c>
      <c r="CA75" s="352"/>
      <c r="CB75" s="159" t="s">
        <v>212</v>
      </c>
    </row>
    <row r="76" spans="1:80" s="59" customFormat="1" x14ac:dyDescent="0.3">
      <c r="A76" s="147"/>
      <c r="B76" s="60" t="s">
        <v>40</v>
      </c>
      <c r="C76" s="80">
        <v>1300650</v>
      </c>
      <c r="D76" s="81">
        <v>1267725</v>
      </c>
      <c r="E76" s="81">
        <v>1312322</v>
      </c>
      <c r="F76" s="81">
        <v>1443259</v>
      </c>
      <c r="G76" s="81">
        <v>1588852</v>
      </c>
      <c r="H76" s="81">
        <v>2297707</v>
      </c>
      <c r="I76" s="81">
        <v>2069118</v>
      </c>
      <c r="J76" s="81">
        <v>1576700</v>
      </c>
      <c r="K76" s="81">
        <v>1299078</v>
      </c>
      <c r="L76" s="82">
        <v>1284619</v>
      </c>
      <c r="M76" s="81">
        <v>1868766</v>
      </c>
      <c r="N76" s="81">
        <v>950888</v>
      </c>
      <c r="O76" s="191">
        <v>1199874</v>
      </c>
      <c r="P76" s="81">
        <v>1169155</v>
      </c>
      <c r="Q76" s="191">
        <v>1048582</v>
      </c>
      <c r="R76" s="191">
        <v>983243</v>
      </c>
      <c r="S76" s="191">
        <v>1361001</v>
      </c>
      <c r="T76" s="191">
        <v>1882193</v>
      </c>
      <c r="U76" s="191">
        <v>1780088</v>
      </c>
      <c r="V76" s="218">
        <v>1541109</v>
      </c>
      <c r="W76" s="218">
        <v>1350079</v>
      </c>
      <c r="X76" s="82">
        <v>1134977</v>
      </c>
      <c r="Y76" s="218">
        <v>1299464</v>
      </c>
      <c r="Z76" s="218">
        <v>1190853</v>
      </c>
      <c r="AA76" s="218">
        <v>1200458</v>
      </c>
      <c r="AB76" s="218">
        <v>1077734</v>
      </c>
      <c r="AC76" s="218">
        <v>1230261</v>
      </c>
      <c r="AD76" s="218">
        <v>1314155</v>
      </c>
      <c r="AE76" s="218">
        <v>1697894</v>
      </c>
      <c r="AF76" s="218">
        <v>1948651</v>
      </c>
      <c r="AG76" s="218">
        <v>1764779</v>
      </c>
      <c r="AH76" s="218">
        <v>1970433</v>
      </c>
      <c r="AI76" s="218">
        <v>1444281</v>
      </c>
      <c r="AJ76" s="195">
        <v>1359096</v>
      </c>
      <c r="AK76" s="294">
        <v>1225382</v>
      </c>
      <c r="AL76" s="153">
        <v>1272811</v>
      </c>
      <c r="AM76" s="294">
        <v>1207172</v>
      </c>
      <c r="AN76" s="294">
        <v>1309771</v>
      </c>
      <c r="AO76" s="294">
        <v>1198914</v>
      </c>
      <c r="AP76" s="294">
        <v>1324360</v>
      </c>
      <c r="AQ76" s="159">
        <v>1648871</v>
      </c>
      <c r="AR76" s="294">
        <v>2154297</v>
      </c>
      <c r="AS76" s="294"/>
      <c r="AT76" s="294"/>
      <c r="AU76" s="294"/>
      <c r="AV76" s="311"/>
      <c r="AW76" s="83">
        <f t="shared" si="153"/>
        <v>-100776</v>
      </c>
      <c r="AX76" s="84">
        <f t="shared" si="153"/>
        <v>-98570</v>
      </c>
      <c r="AY76" s="84">
        <f t="shared" si="153"/>
        <v>-263740</v>
      </c>
      <c r="AZ76" s="84">
        <f t="shared" si="153"/>
        <v>-460016</v>
      </c>
      <c r="BA76" s="84">
        <f t="shared" si="153"/>
        <v>-227851</v>
      </c>
      <c r="BB76" s="84">
        <f t="shared" si="153"/>
        <v>-415514</v>
      </c>
      <c r="BC76" s="84">
        <f t="shared" si="153"/>
        <v>-289030</v>
      </c>
      <c r="BD76" s="84">
        <f t="shared" si="153"/>
        <v>-35591</v>
      </c>
      <c r="BE76" s="84">
        <f t="shared" si="153"/>
        <v>51001</v>
      </c>
      <c r="BF76" s="84">
        <f t="shared" si="153"/>
        <v>-149642</v>
      </c>
      <c r="BG76" s="84">
        <f t="shared" si="154"/>
        <v>-569302</v>
      </c>
      <c r="BH76" s="84">
        <f t="shared" si="154"/>
        <v>239965</v>
      </c>
      <c r="BI76" s="84">
        <f t="shared" si="154"/>
        <v>584</v>
      </c>
      <c r="BJ76" s="84">
        <f t="shared" si="154"/>
        <v>-91421</v>
      </c>
      <c r="BK76" s="84">
        <f t="shared" si="154"/>
        <v>181679</v>
      </c>
      <c r="BL76" s="244">
        <f t="shared" si="154"/>
        <v>330912</v>
      </c>
      <c r="BM76" s="244">
        <f t="shared" si="154"/>
        <v>336893</v>
      </c>
      <c r="BN76" s="244">
        <f t="shared" si="154"/>
        <v>66458</v>
      </c>
      <c r="BO76" s="270">
        <f t="shared" si="154"/>
        <v>-15309</v>
      </c>
      <c r="BP76" s="270">
        <f t="shared" si="154"/>
        <v>429324</v>
      </c>
      <c r="BQ76" s="270">
        <f t="shared" si="155"/>
        <v>94202</v>
      </c>
      <c r="BR76" s="270">
        <f t="shared" si="155"/>
        <v>224119</v>
      </c>
      <c r="BS76" s="270">
        <f t="shared" si="155"/>
        <v>-74082</v>
      </c>
      <c r="BT76" s="270">
        <f t="shared" si="155"/>
        <v>81958</v>
      </c>
      <c r="BU76" s="270">
        <f t="shared" si="155"/>
        <v>6714</v>
      </c>
      <c r="BV76" s="270">
        <f t="shared" si="155"/>
        <v>232037</v>
      </c>
      <c r="BW76" s="270">
        <f t="shared" si="155"/>
        <v>-31347</v>
      </c>
      <c r="BX76" s="270">
        <f t="shared" si="155"/>
        <v>10205</v>
      </c>
      <c r="BY76" s="270">
        <f t="shared" si="155"/>
        <v>-49023</v>
      </c>
      <c r="BZ76" s="270">
        <f t="shared" si="155"/>
        <v>205646</v>
      </c>
      <c r="CA76" s="352"/>
      <c r="CB76" s="159" t="s">
        <v>212</v>
      </c>
    </row>
    <row r="77" spans="1:80" s="59" customFormat="1" x14ac:dyDescent="0.3">
      <c r="A77" s="147"/>
      <c r="B77" s="60" t="s">
        <v>41</v>
      </c>
      <c r="C77" s="80">
        <v>1121217</v>
      </c>
      <c r="D77" s="81">
        <v>1025131</v>
      </c>
      <c r="E77" s="81">
        <v>1330312</v>
      </c>
      <c r="F77" s="81">
        <v>1003118</v>
      </c>
      <c r="G77" s="81">
        <v>1407782</v>
      </c>
      <c r="H77" s="81">
        <v>1424500</v>
      </c>
      <c r="I77" s="81">
        <v>1469728</v>
      </c>
      <c r="J77" s="81">
        <v>1189301</v>
      </c>
      <c r="K77" s="81">
        <v>1006563</v>
      </c>
      <c r="L77" s="82">
        <v>1048184</v>
      </c>
      <c r="M77" s="81">
        <v>317552</v>
      </c>
      <c r="N77" s="81">
        <v>2033847</v>
      </c>
      <c r="O77" s="191">
        <v>-2284181</v>
      </c>
      <c r="P77" s="81">
        <v>2001093</v>
      </c>
      <c r="Q77" s="191">
        <v>3122907</v>
      </c>
      <c r="R77" s="191">
        <v>1087026</v>
      </c>
      <c r="S77" s="191">
        <v>1249553</v>
      </c>
      <c r="T77" s="191">
        <v>1261163</v>
      </c>
      <c r="U77" s="191">
        <v>1390015</v>
      </c>
      <c r="V77" s="218">
        <v>1098838</v>
      </c>
      <c r="W77" s="218">
        <v>1075518</v>
      </c>
      <c r="X77" s="82">
        <v>1154476</v>
      </c>
      <c r="Y77" s="218">
        <v>609487</v>
      </c>
      <c r="Z77" s="218">
        <v>1348468</v>
      </c>
      <c r="AA77" s="218">
        <v>1202429</v>
      </c>
      <c r="AB77" s="218">
        <v>757740</v>
      </c>
      <c r="AC77" s="218">
        <v>1000170</v>
      </c>
      <c r="AD77" s="218">
        <v>981600</v>
      </c>
      <c r="AE77" s="218">
        <v>1735098</v>
      </c>
      <c r="AF77" s="218">
        <v>1283009</v>
      </c>
      <c r="AG77" s="218">
        <v>1307382</v>
      </c>
      <c r="AH77" s="218">
        <v>1168423</v>
      </c>
      <c r="AI77" s="218">
        <v>1010434</v>
      </c>
      <c r="AJ77" s="195">
        <v>169767</v>
      </c>
      <c r="AK77" s="294">
        <v>1213865</v>
      </c>
      <c r="AL77" s="153">
        <v>749263</v>
      </c>
      <c r="AM77" s="294">
        <v>2020092</v>
      </c>
      <c r="AN77" s="294">
        <v>1059057</v>
      </c>
      <c r="AO77" s="294">
        <v>1007932</v>
      </c>
      <c r="AP77" s="294">
        <v>1068580</v>
      </c>
      <c r="AQ77" s="159">
        <v>1161527</v>
      </c>
      <c r="AR77" s="294">
        <v>1324860</v>
      </c>
      <c r="AS77" s="294"/>
      <c r="AT77" s="294"/>
      <c r="AU77" s="294"/>
      <c r="AV77" s="311"/>
      <c r="AW77" s="83">
        <f t="shared" si="153"/>
        <v>-3405398</v>
      </c>
      <c r="AX77" s="84">
        <f t="shared" si="153"/>
        <v>975962</v>
      </c>
      <c r="AY77" s="84">
        <f t="shared" si="153"/>
        <v>1792595</v>
      </c>
      <c r="AZ77" s="84">
        <f t="shared" si="153"/>
        <v>83908</v>
      </c>
      <c r="BA77" s="84">
        <f t="shared" si="153"/>
        <v>-158229</v>
      </c>
      <c r="BB77" s="84">
        <f t="shared" si="153"/>
        <v>-163337</v>
      </c>
      <c r="BC77" s="84">
        <f t="shared" si="153"/>
        <v>-79713</v>
      </c>
      <c r="BD77" s="84">
        <f t="shared" si="153"/>
        <v>-90463</v>
      </c>
      <c r="BE77" s="84">
        <f t="shared" si="153"/>
        <v>68955</v>
      </c>
      <c r="BF77" s="84">
        <f t="shared" si="153"/>
        <v>106292</v>
      </c>
      <c r="BG77" s="84">
        <f t="shared" si="154"/>
        <v>291935</v>
      </c>
      <c r="BH77" s="84">
        <f t="shared" si="154"/>
        <v>-685379</v>
      </c>
      <c r="BI77" s="84">
        <f t="shared" si="154"/>
        <v>3486610</v>
      </c>
      <c r="BJ77" s="84">
        <f t="shared" si="154"/>
        <v>-1243353</v>
      </c>
      <c r="BK77" s="84">
        <f t="shared" si="154"/>
        <v>-2122737</v>
      </c>
      <c r="BL77" s="244">
        <f t="shared" si="154"/>
        <v>-105426</v>
      </c>
      <c r="BM77" s="244">
        <f t="shared" si="154"/>
        <v>485545</v>
      </c>
      <c r="BN77" s="244">
        <f t="shared" si="154"/>
        <v>21846</v>
      </c>
      <c r="BO77" s="270">
        <f t="shared" si="154"/>
        <v>-82633</v>
      </c>
      <c r="BP77" s="270">
        <f t="shared" si="154"/>
        <v>69585</v>
      </c>
      <c r="BQ77" s="270">
        <f t="shared" si="155"/>
        <v>-65084</v>
      </c>
      <c r="BR77" s="270">
        <f t="shared" si="155"/>
        <v>-984709</v>
      </c>
      <c r="BS77" s="270">
        <f t="shared" si="155"/>
        <v>604378</v>
      </c>
      <c r="BT77" s="270">
        <f t="shared" si="155"/>
        <v>-599205</v>
      </c>
      <c r="BU77" s="270">
        <f t="shared" si="155"/>
        <v>817663</v>
      </c>
      <c r="BV77" s="270">
        <f t="shared" si="155"/>
        <v>301317</v>
      </c>
      <c r="BW77" s="270">
        <f t="shared" si="155"/>
        <v>7762</v>
      </c>
      <c r="BX77" s="270">
        <f t="shared" si="155"/>
        <v>86980</v>
      </c>
      <c r="BY77" s="270">
        <f t="shared" si="155"/>
        <v>-573571</v>
      </c>
      <c r="BZ77" s="270">
        <f t="shared" si="155"/>
        <v>41851</v>
      </c>
      <c r="CA77" s="352"/>
      <c r="CB77" s="159" t="s">
        <v>212</v>
      </c>
    </row>
    <row r="78" spans="1:80" s="73" customFormat="1" x14ac:dyDescent="0.3">
      <c r="A78" s="148"/>
      <c r="B78" s="60" t="s">
        <v>42</v>
      </c>
      <c r="C78" s="137">
        <f>SUM(C73:C77)</f>
        <v>12799762</v>
      </c>
      <c r="D78" s="138">
        <f t="shared" ref="D78:AK78" si="156">SUM(D73:D77)</f>
        <v>11728459</v>
      </c>
      <c r="E78" s="138">
        <f t="shared" si="156"/>
        <v>11249702</v>
      </c>
      <c r="F78" s="138">
        <f t="shared" si="156"/>
        <v>12099494</v>
      </c>
      <c r="G78" s="138">
        <f t="shared" si="156"/>
        <v>17298395</v>
      </c>
      <c r="H78" s="138">
        <f t="shared" si="156"/>
        <v>22325004</v>
      </c>
      <c r="I78" s="138">
        <f t="shared" si="156"/>
        <v>19693404</v>
      </c>
      <c r="J78" s="138">
        <f t="shared" si="156"/>
        <v>12512823</v>
      </c>
      <c r="K78" s="138">
        <f t="shared" si="156"/>
        <v>10911929</v>
      </c>
      <c r="L78" s="139">
        <f t="shared" si="156"/>
        <v>13226170</v>
      </c>
      <c r="M78" s="138">
        <f t="shared" si="156"/>
        <v>15130548</v>
      </c>
      <c r="N78" s="138">
        <f t="shared" si="156"/>
        <v>11944821</v>
      </c>
      <c r="O78" s="138">
        <f t="shared" si="156"/>
        <v>8779821</v>
      </c>
      <c r="P78" s="138">
        <f t="shared" si="156"/>
        <v>12665112</v>
      </c>
      <c r="Q78" s="138">
        <f t="shared" si="156"/>
        <v>12857276</v>
      </c>
      <c r="R78" s="138">
        <f t="shared" si="156"/>
        <v>11532261</v>
      </c>
      <c r="S78" s="138">
        <f t="shared" si="156"/>
        <v>16467012</v>
      </c>
      <c r="T78" s="138">
        <f t="shared" si="156"/>
        <v>22733303</v>
      </c>
      <c r="U78" s="138">
        <f t="shared" si="156"/>
        <v>19769132</v>
      </c>
      <c r="V78" s="138">
        <f t="shared" si="156"/>
        <v>14192295</v>
      </c>
      <c r="W78" s="138">
        <f t="shared" si="156"/>
        <v>12023114</v>
      </c>
      <c r="X78" s="139">
        <f t="shared" si="156"/>
        <v>13052167</v>
      </c>
      <c r="Y78" s="138">
        <f t="shared" si="156"/>
        <v>14035359</v>
      </c>
      <c r="Z78" s="138">
        <f t="shared" si="156"/>
        <v>14048544</v>
      </c>
      <c r="AA78" s="138">
        <f t="shared" si="156"/>
        <v>13736266</v>
      </c>
      <c r="AB78" s="138">
        <f t="shared" si="156"/>
        <v>11609895</v>
      </c>
      <c r="AC78" s="138">
        <f t="shared" si="156"/>
        <v>10826356</v>
      </c>
      <c r="AD78" s="138">
        <f t="shared" si="156"/>
        <v>13061628</v>
      </c>
      <c r="AE78" s="138">
        <f t="shared" si="156"/>
        <v>19209979</v>
      </c>
      <c r="AF78" s="138">
        <f t="shared" si="156"/>
        <v>22355820</v>
      </c>
      <c r="AG78" s="138">
        <f t="shared" si="156"/>
        <v>21103645</v>
      </c>
      <c r="AH78" s="138">
        <f t="shared" si="156"/>
        <v>15317619</v>
      </c>
      <c r="AI78" s="138">
        <f t="shared" si="156"/>
        <v>11788934</v>
      </c>
      <c r="AJ78" s="324">
        <f t="shared" si="156"/>
        <v>11761661</v>
      </c>
      <c r="AK78" s="85">
        <f t="shared" si="156"/>
        <v>13610692</v>
      </c>
      <c r="AL78" s="85">
        <f t="shared" ref="AL78:AR78" si="157">SUM(AL73:AL77)</f>
        <v>13964814</v>
      </c>
      <c r="AM78" s="85">
        <f t="shared" si="157"/>
        <v>14071952</v>
      </c>
      <c r="AN78" s="85">
        <f t="shared" si="157"/>
        <v>12457958</v>
      </c>
      <c r="AO78" s="85">
        <f t="shared" si="157"/>
        <v>11045471</v>
      </c>
      <c r="AP78" s="85">
        <f t="shared" si="157"/>
        <v>13212234</v>
      </c>
      <c r="AQ78" s="85">
        <f t="shared" si="157"/>
        <v>16690584</v>
      </c>
      <c r="AR78" s="85">
        <f t="shared" si="157"/>
        <v>24107551</v>
      </c>
      <c r="AS78" s="295"/>
      <c r="AT78" s="295"/>
      <c r="AU78" s="295"/>
      <c r="AV78" s="312"/>
      <c r="AW78" s="85">
        <f t="shared" ref="AW78:CB85" si="158">SUM(AW73:AW77)</f>
        <v>-4019941</v>
      </c>
      <c r="AX78" s="140">
        <f t="shared" ref="AX78:AZ78" si="159">SUM(AX73:AX77)</f>
        <v>936653</v>
      </c>
      <c r="AY78" s="140">
        <f t="shared" si="159"/>
        <v>1607574</v>
      </c>
      <c r="AZ78" s="140">
        <f t="shared" si="159"/>
        <v>-567233</v>
      </c>
      <c r="BA78" s="140">
        <f t="shared" ref="BA78" si="160">SUM(BA73:BA77)</f>
        <v>-831383</v>
      </c>
      <c r="BB78" s="140">
        <f t="shared" ref="BB78:BJ78" si="161">SUM(BB73:BB77)</f>
        <v>408299</v>
      </c>
      <c r="BC78" s="140">
        <f t="shared" si="161"/>
        <v>75728</v>
      </c>
      <c r="BD78" s="140">
        <f t="shared" si="161"/>
        <v>1679472</v>
      </c>
      <c r="BE78" s="140">
        <f t="shared" si="161"/>
        <v>1111185</v>
      </c>
      <c r="BF78" s="140">
        <f t="shared" si="161"/>
        <v>-174003</v>
      </c>
      <c r="BG78" s="140">
        <f t="shared" si="161"/>
        <v>-1095189</v>
      </c>
      <c r="BH78" s="140">
        <f t="shared" si="161"/>
        <v>2103723</v>
      </c>
      <c r="BI78" s="140">
        <f t="shared" si="161"/>
        <v>4956445</v>
      </c>
      <c r="BJ78" s="140">
        <f t="shared" si="161"/>
        <v>-1055217</v>
      </c>
      <c r="BK78" s="140">
        <f t="shared" ref="BK78:BL78" si="162">SUM(BK73:BK77)</f>
        <v>-2030920</v>
      </c>
      <c r="BL78" s="245">
        <f t="shared" si="162"/>
        <v>1529367</v>
      </c>
      <c r="BM78" s="245">
        <f t="shared" ref="BM78" si="163">SUM(BM73:BM77)</f>
        <v>2742967</v>
      </c>
      <c r="BN78" s="245">
        <f t="shared" ref="BN78:BO78" si="164">SUM(BN73:BN77)</f>
        <v>-377483</v>
      </c>
      <c r="BO78" s="271">
        <f t="shared" si="164"/>
        <v>1334513</v>
      </c>
      <c r="BP78" s="271">
        <f t="shared" ref="BP78:BQ78" si="165">SUM(BP73:BP77)</f>
        <v>1125324</v>
      </c>
      <c r="BQ78" s="271">
        <f t="shared" si="165"/>
        <v>-234180</v>
      </c>
      <c r="BR78" s="271">
        <f t="shared" ref="BR78:BS78" si="166">SUM(BR73:BR77)</f>
        <v>-1290506</v>
      </c>
      <c r="BS78" s="271">
        <f t="shared" si="166"/>
        <v>-424667</v>
      </c>
      <c r="BT78" s="271">
        <f t="shared" ref="BT78" si="167">SUM(BT73:BT77)</f>
        <v>-83730</v>
      </c>
      <c r="BU78" s="271">
        <f t="shared" ref="BU78" si="168">SUM(BU73:BU77)</f>
        <v>335686</v>
      </c>
      <c r="BV78" s="271">
        <f t="shared" ref="BV78" si="169">SUM(BV73:BV77)</f>
        <v>848063</v>
      </c>
      <c r="BW78" s="271">
        <f t="shared" ref="BW78" si="170">SUM(BW73:BW77)</f>
        <v>219115</v>
      </c>
      <c r="BX78" s="271">
        <f t="shared" ref="BX78" si="171">SUM(BX73:BX77)</f>
        <v>150606</v>
      </c>
      <c r="BY78" s="271">
        <f t="shared" ref="BY78:BZ78" si="172">SUM(BY73:BY77)</f>
        <v>-2519395</v>
      </c>
      <c r="BZ78" s="271">
        <f t="shared" si="172"/>
        <v>1751731</v>
      </c>
      <c r="CA78" s="353"/>
      <c r="CB78" s="85">
        <f t="shared" si="158"/>
        <v>0</v>
      </c>
    </row>
    <row r="79" spans="1:80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354"/>
      <c r="CB79" s="50"/>
    </row>
    <row r="80" spans="1:80" s="38" customFormat="1" x14ac:dyDescent="0.3">
      <c r="A80" s="147"/>
      <c r="B80" s="39" t="s">
        <v>37</v>
      </c>
      <c r="C80" s="97">
        <f>C94-C87</f>
        <v>964451.8</v>
      </c>
      <c r="D80" s="98">
        <f t="shared" ref="D80:O80" si="173">D94-D87</f>
        <v>885026.44</v>
      </c>
      <c r="E80" s="98">
        <f t="shared" si="173"/>
        <v>948444.29999999993</v>
      </c>
      <c r="F80" s="98">
        <f t="shared" si="173"/>
        <v>835116.07999999984</v>
      </c>
      <c r="G80" s="98">
        <f t="shared" si="173"/>
        <v>1466563.31</v>
      </c>
      <c r="H80" s="98">
        <f t="shared" si="173"/>
        <v>1893474.63</v>
      </c>
      <c r="I80" s="98">
        <f t="shared" si="173"/>
        <v>1702039.5399999998</v>
      </c>
      <c r="J80" s="98">
        <f t="shared" si="173"/>
        <v>1308529.1100000001</v>
      </c>
      <c r="K80" s="98">
        <f t="shared" si="173"/>
        <v>676738.5</v>
      </c>
      <c r="L80" s="99">
        <f t="shared" si="173"/>
        <v>1202677.9499999997</v>
      </c>
      <c r="M80" s="98">
        <f t="shared" si="173"/>
        <v>1414476.54</v>
      </c>
      <c r="N80" s="98">
        <f t="shared" si="173"/>
        <v>1167237.93</v>
      </c>
      <c r="O80" s="98">
        <f t="shared" si="173"/>
        <v>1219451.52</v>
      </c>
      <c r="P80" s="98">
        <f t="shared" ref="P80:Q80" si="174">P94-P87</f>
        <v>1164026.48</v>
      </c>
      <c r="Q80" s="98">
        <f t="shared" si="174"/>
        <v>1084223.07</v>
      </c>
      <c r="R80" s="98">
        <f t="shared" ref="R80:S80" si="175">R94-R87</f>
        <v>1276079.83</v>
      </c>
      <c r="S80" s="98">
        <f t="shared" si="175"/>
        <v>1815272.53</v>
      </c>
      <c r="T80" s="98">
        <f t="shared" ref="T80:U80" si="176">T94-T87</f>
        <v>2915906.7299999995</v>
      </c>
      <c r="U80" s="98">
        <f t="shared" si="176"/>
        <v>1997871.1800000002</v>
      </c>
      <c r="V80" s="98">
        <f t="shared" ref="V80:W80" si="177">V94-V87</f>
        <v>1271814.76</v>
      </c>
      <c r="W80" s="98">
        <f t="shared" si="177"/>
        <v>2691744.79</v>
      </c>
      <c r="X80" s="99">
        <f t="shared" ref="X80:Y80" si="178">X94-X87</f>
        <v>1313424.4400000002</v>
      </c>
      <c r="Y80" s="98">
        <f t="shared" si="178"/>
        <v>1244614.6800000002</v>
      </c>
      <c r="Z80" s="98">
        <f t="shared" ref="Z80:AA80" si="179">Z94-Z87</f>
        <v>1514608.3</v>
      </c>
      <c r="AA80" s="98">
        <f t="shared" si="179"/>
        <v>1420137.31</v>
      </c>
      <c r="AB80" s="98">
        <f t="shared" ref="AB80:AC80" si="180">AB94-AB87</f>
        <v>1294680.4700000002</v>
      </c>
      <c r="AC80" s="98">
        <f t="shared" si="180"/>
        <v>1261112.74</v>
      </c>
      <c r="AD80" s="98">
        <f t="shared" ref="AD80:AE80" si="181">AD94-AD87</f>
        <v>1415946.35</v>
      </c>
      <c r="AE80" s="98">
        <f t="shared" si="181"/>
        <v>2017313.38</v>
      </c>
      <c r="AF80" s="98">
        <f t="shared" ref="AF80:AG80" si="182">AF94-AF87</f>
        <v>2449952.0099999998</v>
      </c>
      <c r="AG80" s="98">
        <f t="shared" si="182"/>
        <v>2581920.94</v>
      </c>
      <c r="AH80" s="209">
        <f t="shared" ref="AH80:AI80" si="183">AH94-AH87</f>
        <v>1551421.4</v>
      </c>
      <c r="AI80" s="209">
        <f t="shared" si="183"/>
        <v>1220489.04</v>
      </c>
      <c r="AJ80" s="196">
        <f t="shared" ref="AJ80:AK80" si="184">AJ94-AJ87</f>
        <v>1575297.52</v>
      </c>
      <c r="AK80" s="327">
        <f t="shared" si="184"/>
        <v>1574197.44</v>
      </c>
      <c r="AL80" s="327">
        <f t="shared" ref="AL80:AQ80" si="185">AL94-AL87</f>
        <v>1641335.35</v>
      </c>
      <c r="AM80" s="301">
        <f t="shared" si="185"/>
        <v>1328816.42</v>
      </c>
      <c r="AN80" s="301">
        <f t="shared" si="185"/>
        <v>1900791.54</v>
      </c>
      <c r="AO80" s="301">
        <f t="shared" si="185"/>
        <v>1219178.4100000001</v>
      </c>
      <c r="AP80" s="301">
        <f t="shared" si="185"/>
        <v>1666106.77</v>
      </c>
      <c r="AQ80" s="301">
        <f t="shared" si="185"/>
        <v>1607570.67</v>
      </c>
      <c r="AR80" s="301">
        <f t="shared" ref="AR80" si="186">AR94-AR87</f>
        <v>3136484.7800000003</v>
      </c>
      <c r="AS80" s="301"/>
      <c r="AT80" s="301"/>
      <c r="AU80" s="301"/>
      <c r="AV80" s="319"/>
      <c r="AW80" s="35">
        <f t="shared" ref="AW80:BF84" si="187">O80-C80</f>
        <v>254999.71999999997</v>
      </c>
      <c r="AX80" s="100">
        <f t="shared" si="187"/>
        <v>279000.04000000004</v>
      </c>
      <c r="AY80" s="100">
        <f t="shared" si="187"/>
        <v>135778.77000000014</v>
      </c>
      <c r="AZ80" s="100">
        <f t="shared" si="187"/>
        <v>440963.75000000023</v>
      </c>
      <c r="BA80" s="100">
        <f t="shared" si="187"/>
        <v>348709.22</v>
      </c>
      <c r="BB80" s="100">
        <f t="shared" si="187"/>
        <v>1022432.0999999996</v>
      </c>
      <c r="BC80" s="100">
        <f t="shared" si="187"/>
        <v>295831.64000000036</v>
      </c>
      <c r="BD80" s="100">
        <f t="shared" si="187"/>
        <v>-36714.350000000093</v>
      </c>
      <c r="BE80" s="100">
        <f t="shared" si="187"/>
        <v>2015006.29</v>
      </c>
      <c r="BF80" s="100">
        <f t="shared" si="187"/>
        <v>110746.49000000046</v>
      </c>
      <c r="BG80" s="100">
        <f t="shared" ref="BG80:BP84" si="188">Y80-M80</f>
        <v>-169861.85999999987</v>
      </c>
      <c r="BH80" s="100">
        <f t="shared" si="188"/>
        <v>347370.37000000011</v>
      </c>
      <c r="BI80" s="100">
        <f t="shared" si="188"/>
        <v>200685.79000000004</v>
      </c>
      <c r="BJ80" s="100">
        <f t="shared" si="188"/>
        <v>130653.99000000022</v>
      </c>
      <c r="BK80" s="100">
        <f t="shared" si="188"/>
        <v>176889.66999999993</v>
      </c>
      <c r="BL80" s="252">
        <f t="shared" si="188"/>
        <v>139866.52000000002</v>
      </c>
      <c r="BM80" s="252">
        <f t="shared" si="188"/>
        <v>202040.84999999986</v>
      </c>
      <c r="BN80" s="252">
        <f t="shared" si="188"/>
        <v>-465954.71999999974</v>
      </c>
      <c r="BO80" s="265">
        <f t="shared" si="188"/>
        <v>584049.75999999978</v>
      </c>
      <c r="BP80" s="265">
        <f t="shared" si="188"/>
        <v>279606.6399999999</v>
      </c>
      <c r="BQ80" s="265">
        <f t="shared" ref="BQ80:BZ84" si="189">AI80-W80</f>
        <v>-1471255.75</v>
      </c>
      <c r="BR80" s="265">
        <f t="shared" si="189"/>
        <v>261873.07999999984</v>
      </c>
      <c r="BS80" s="265">
        <f t="shared" si="189"/>
        <v>329582.75999999978</v>
      </c>
      <c r="BT80" s="265">
        <f t="shared" si="189"/>
        <v>126727.05000000005</v>
      </c>
      <c r="BU80" s="265">
        <f t="shared" si="189"/>
        <v>-91320.89000000013</v>
      </c>
      <c r="BV80" s="265">
        <f t="shared" si="189"/>
        <v>606111.06999999983</v>
      </c>
      <c r="BW80" s="265">
        <f t="shared" si="189"/>
        <v>-41934.329999999842</v>
      </c>
      <c r="BX80" s="265">
        <f t="shared" si="189"/>
        <v>250160.41999999993</v>
      </c>
      <c r="BY80" s="265">
        <f t="shared" si="189"/>
        <v>-409742.70999999996</v>
      </c>
      <c r="BZ80" s="265">
        <f t="shared" si="189"/>
        <v>686532.77000000048</v>
      </c>
      <c r="CA80" s="354"/>
      <c r="CB80" s="159" t="s">
        <v>212</v>
      </c>
    </row>
    <row r="81" spans="1:80" s="38" customFormat="1" x14ac:dyDescent="0.3">
      <c r="A81" s="147"/>
      <c r="B81" s="39" t="s">
        <v>38</v>
      </c>
      <c r="C81" s="97">
        <f>C95-C88</f>
        <v>6075.2899999999991</v>
      </c>
      <c r="D81" s="98">
        <f t="shared" ref="D81:Y81" si="190">D95-D88</f>
        <v>6604.09</v>
      </c>
      <c r="E81" s="98">
        <f t="shared" si="190"/>
        <v>5384.420000000001</v>
      </c>
      <c r="F81" s="98">
        <f t="shared" si="190"/>
        <v>5096.2700000000004</v>
      </c>
      <c r="G81" s="98">
        <f t="shared" si="190"/>
        <v>7189.4100000000008</v>
      </c>
      <c r="H81" s="98">
        <f t="shared" si="190"/>
        <v>6721.7900000000009</v>
      </c>
      <c r="I81" s="98">
        <f t="shared" si="190"/>
        <v>9196.2099999999991</v>
      </c>
      <c r="J81" s="98">
        <f t="shared" si="190"/>
        <v>7587.8400000000011</v>
      </c>
      <c r="K81" s="98">
        <f t="shared" si="190"/>
        <v>4667.67</v>
      </c>
      <c r="L81" s="99">
        <f t="shared" si="190"/>
        <v>8488.41</v>
      </c>
      <c r="M81" s="98">
        <f t="shared" si="190"/>
        <v>8359.7199999999993</v>
      </c>
      <c r="N81" s="98">
        <f t="shared" si="190"/>
        <v>9210.69</v>
      </c>
      <c r="O81" s="98">
        <f t="shared" si="190"/>
        <v>10604.369999999999</v>
      </c>
      <c r="P81" s="98">
        <f t="shared" si="190"/>
        <v>6465.8500000000022</v>
      </c>
      <c r="Q81" s="98">
        <f t="shared" si="190"/>
        <v>6698.8799999999992</v>
      </c>
      <c r="R81" s="98">
        <f t="shared" si="190"/>
        <v>6275.02</v>
      </c>
      <c r="S81" s="98">
        <f t="shared" si="190"/>
        <v>7746.9</v>
      </c>
      <c r="T81" s="98">
        <f t="shared" si="190"/>
        <v>7874.42</v>
      </c>
      <c r="U81" s="98">
        <f t="shared" si="190"/>
        <v>6662.43</v>
      </c>
      <c r="V81" s="98">
        <f t="shared" si="190"/>
        <v>3860.5200000000004</v>
      </c>
      <c r="W81" s="98">
        <f t="shared" si="190"/>
        <v>9418.9299999999985</v>
      </c>
      <c r="X81" s="99">
        <f t="shared" si="190"/>
        <v>8586.8200000000015</v>
      </c>
      <c r="Y81" s="98">
        <f t="shared" si="190"/>
        <v>8526.34</v>
      </c>
      <c r="Z81" s="98">
        <f t="shared" ref="Z81:AA81" si="191">Z95-Z88</f>
        <v>22782.559999999998</v>
      </c>
      <c r="AA81" s="98">
        <f t="shared" si="191"/>
        <v>13598.45</v>
      </c>
      <c r="AB81" s="98">
        <f t="shared" ref="AB81:AC81" si="192">AB95-AB88</f>
        <v>10447.09</v>
      </c>
      <c r="AC81" s="98">
        <f t="shared" si="192"/>
        <v>11775.46</v>
      </c>
      <c r="AD81" s="98">
        <f t="shared" ref="AD81:AE81" si="193">AD95-AD88</f>
        <v>10505.419999999998</v>
      </c>
      <c r="AE81" s="98">
        <f t="shared" si="193"/>
        <v>7890.8600000000006</v>
      </c>
      <c r="AF81" s="98">
        <f t="shared" ref="AF81:AG81" si="194">AF95-AF88</f>
        <v>7569.7200000000012</v>
      </c>
      <c r="AG81" s="98">
        <f t="shared" si="194"/>
        <v>7961.8900000000012</v>
      </c>
      <c r="AH81" s="209">
        <f t="shared" ref="AH81:AI81" si="195">AH95-AH88</f>
        <v>9674.94</v>
      </c>
      <c r="AI81" s="209">
        <f t="shared" si="195"/>
        <v>11856.13</v>
      </c>
      <c r="AJ81" s="196">
        <f t="shared" ref="AJ81:AK81" si="196">AJ95-AJ88</f>
        <v>6516.2100000000009</v>
      </c>
      <c r="AK81" s="327">
        <f t="shared" si="196"/>
        <v>8828.3799999999992</v>
      </c>
      <c r="AL81" s="327">
        <f t="shared" ref="AL81:AM81" si="197">AL95-AL88</f>
        <v>10448.849999999999</v>
      </c>
      <c r="AM81" s="301">
        <f t="shared" si="197"/>
        <v>12415.26</v>
      </c>
      <c r="AN81" s="301">
        <f t="shared" ref="AN81:AO81" si="198">AN95-AN88</f>
        <v>17605.25</v>
      </c>
      <c r="AO81" s="301">
        <f t="shared" si="198"/>
        <v>10218.61</v>
      </c>
      <c r="AP81" s="301">
        <f t="shared" ref="AP81:AQ81" si="199">AP95-AP88</f>
        <v>6682.9399999999987</v>
      </c>
      <c r="AQ81" s="301">
        <f t="shared" si="199"/>
        <v>5852.04</v>
      </c>
      <c r="AR81" s="301">
        <f t="shared" ref="AR81" si="200">AR95-AR88</f>
        <v>6935.3600000000006</v>
      </c>
      <c r="AS81" s="301"/>
      <c r="AT81" s="301"/>
      <c r="AU81" s="301"/>
      <c r="AV81" s="319"/>
      <c r="AW81" s="35">
        <f t="shared" si="187"/>
        <v>4529.08</v>
      </c>
      <c r="AX81" s="100">
        <f t="shared" si="187"/>
        <v>-138.23999999999796</v>
      </c>
      <c r="AY81" s="100">
        <f t="shared" si="187"/>
        <v>1314.4599999999982</v>
      </c>
      <c r="AZ81" s="100">
        <f t="shared" si="187"/>
        <v>1178.75</v>
      </c>
      <c r="BA81" s="100">
        <f t="shared" si="187"/>
        <v>557.48999999999887</v>
      </c>
      <c r="BB81" s="100">
        <f t="shared" si="187"/>
        <v>1152.6299999999992</v>
      </c>
      <c r="BC81" s="100">
        <f t="shared" si="187"/>
        <v>-2533.7799999999988</v>
      </c>
      <c r="BD81" s="100">
        <f t="shared" si="187"/>
        <v>-3727.3200000000006</v>
      </c>
      <c r="BE81" s="100">
        <f t="shared" si="187"/>
        <v>4751.2599999999984</v>
      </c>
      <c r="BF81" s="100">
        <f t="shared" si="187"/>
        <v>98.410000000001673</v>
      </c>
      <c r="BG81" s="100">
        <f t="shared" si="188"/>
        <v>166.6200000000008</v>
      </c>
      <c r="BH81" s="100">
        <f t="shared" si="188"/>
        <v>13571.869999999997</v>
      </c>
      <c r="BI81" s="100">
        <f t="shared" si="188"/>
        <v>2994.0800000000017</v>
      </c>
      <c r="BJ81" s="100">
        <f t="shared" si="188"/>
        <v>3981.239999999998</v>
      </c>
      <c r="BK81" s="100">
        <f t="shared" si="188"/>
        <v>5076.58</v>
      </c>
      <c r="BL81" s="252">
        <f t="shared" si="188"/>
        <v>4230.3999999999978</v>
      </c>
      <c r="BM81" s="252">
        <f t="shared" si="188"/>
        <v>143.96000000000095</v>
      </c>
      <c r="BN81" s="252">
        <f t="shared" si="188"/>
        <v>-304.69999999999891</v>
      </c>
      <c r="BO81" s="265">
        <f t="shared" si="188"/>
        <v>1299.4600000000009</v>
      </c>
      <c r="BP81" s="265">
        <f t="shared" si="188"/>
        <v>5814.42</v>
      </c>
      <c r="BQ81" s="265">
        <f t="shared" si="189"/>
        <v>2437.2000000000007</v>
      </c>
      <c r="BR81" s="265">
        <f t="shared" si="189"/>
        <v>-2070.6100000000006</v>
      </c>
      <c r="BS81" s="265">
        <f t="shared" si="189"/>
        <v>302.03999999999905</v>
      </c>
      <c r="BT81" s="265">
        <f t="shared" si="189"/>
        <v>-12333.71</v>
      </c>
      <c r="BU81" s="265">
        <f t="shared" si="189"/>
        <v>-1183.1900000000005</v>
      </c>
      <c r="BV81" s="265">
        <f t="shared" si="189"/>
        <v>7158.16</v>
      </c>
      <c r="BW81" s="265">
        <f t="shared" si="189"/>
        <v>-1556.8499999999985</v>
      </c>
      <c r="BX81" s="265">
        <f t="shared" si="189"/>
        <v>-3822.4799999999996</v>
      </c>
      <c r="BY81" s="265">
        <f t="shared" si="189"/>
        <v>-2038.8200000000006</v>
      </c>
      <c r="BZ81" s="265">
        <f t="shared" si="189"/>
        <v>-634.36000000000058</v>
      </c>
      <c r="CA81" s="354"/>
      <c r="CB81" s="159" t="s">
        <v>212</v>
      </c>
    </row>
    <row r="82" spans="1:80" s="38" customFormat="1" x14ac:dyDescent="0.3">
      <c r="A82" s="147"/>
      <c r="B82" s="39" t="s">
        <v>39</v>
      </c>
      <c r="C82" s="97">
        <f>C96-C89</f>
        <v>215628.67000000004</v>
      </c>
      <c r="D82" s="98">
        <f t="shared" ref="D82:Y82" si="201">D96-D89</f>
        <v>205151.00999999998</v>
      </c>
      <c r="E82" s="98">
        <f t="shared" si="201"/>
        <v>258335.22999999998</v>
      </c>
      <c r="F82" s="98">
        <f t="shared" si="201"/>
        <v>180172.31</v>
      </c>
      <c r="G82" s="98">
        <f t="shared" si="201"/>
        <v>272120.43000000005</v>
      </c>
      <c r="H82" s="98">
        <f t="shared" si="201"/>
        <v>367742.00000000006</v>
      </c>
      <c r="I82" s="98">
        <f t="shared" si="201"/>
        <v>392423.19</v>
      </c>
      <c r="J82" s="98">
        <f t="shared" si="201"/>
        <v>413064.33999999997</v>
      </c>
      <c r="K82" s="98">
        <f t="shared" si="201"/>
        <v>101573.44999999998</v>
      </c>
      <c r="L82" s="99">
        <f t="shared" si="201"/>
        <v>237082.69</v>
      </c>
      <c r="M82" s="98">
        <f t="shared" si="201"/>
        <v>307601.40000000002</v>
      </c>
      <c r="N82" s="98">
        <f t="shared" si="201"/>
        <v>197535.07999999996</v>
      </c>
      <c r="O82" s="98">
        <f t="shared" si="201"/>
        <v>252377.46</v>
      </c>
      <c r="P82" s="98">
        <f t="shared" si="201"/>
        <v>236680.09000000003</v>
      </c>
      <c r="Q82" s="98">
        <f t="shared" si="201"/>
        <v>230146.65000000002</v>
      </c>
      <c r="R82" s="98">
        <f t="shared" si="201"/>
        <v>225553.39</v>
      </c>
      <c r="S82" s="98">
        <f t="shared" si="201"/>
        <v>285300.95</v>
      </c>
      <c r="T82" s="98">
        <f t="shared" si="201"/>
        <v>532906.09</v>
      </c>
      <c r="U82" s="98">
        <f t="shared" si="201"/>
        <v>439941.17000000004</v>
      </c>
      <c r="V82" s="98">
        <f t="shared" si="201"/>
        <v>271877.57</v>
      </c>
      <c r="W82" s="98">
        <f t="shared" si="201"/>
        <v>587113.84000000008</v>
      </c>
      <c r="X82" s="99">
        <f t="shared" si="201"/>
        <v>242740.48000000004</v>
      </c>
      <c r="Y82" s="98">
        <f t="shared" si="201"/>
        <v>240240.7</v>
      </c>
      <c r="Z82" s="98">
        <f t="shared" ref="Z82:AA82" si="202">Z96-Z89</f>
        <v>281576.91000000003</v>
      </c>
      <c r="AA82" s="98">
        <f t="shared" si="202"/>
        <v>281691.27</v>
      </c>
      <c r="AB82" s="98">
        <f t="shared" ref="AB82:AC82" si="203">AB96-AB89</f>
        <v>277542.07999999996</v>
      </c>
      <c r="AC82" s="98">
        <f t="shared" si="203"/>
        <v>271220.38</v>
      </c>
      <c r="AD82" s="98">
        <f t="shared" ref="AD82:AE82" si="204">AD96-AD89</f>
        <v>299374.23</v>
      </c>
      <c r="AE82" s="98">
        <f t="shared" si="204"/>
        <v>413801.77</v>
      </c>
      <c r="AF82" s="98">
        <f t="shared" ref="AF82:AG82" si="205">AF96-AF89</f>
        <v>497330.06000000006</v>
      </c>
      <c r="AG82" s="98">
        <f t="shared" si="205"/>
        <v>594980.16</v>
      </c>
      <c r="AH82" s="209">
        <f t="shared" ref="AH82:AI82" si="206">AH96-AH89</f>
        <v>351257.38</v>
      </c>
      <c r="AI82" s="209">
        <f t="shared" si="206"/>
        <v>311290.42000000004</v>
      </c>
      <c r="AJ82" s="196">
        <f t="shared" ref="AJ82:AK82" si="207">AJ96-AJ89</f>
        <v>366944.47</v>
      </c>
      <c r="AK82" s="327">
        <f t="shared" si="207"/>
        <v>318149.52</v>
      </c>
      <c r="AL82" s="327">
        <f t="shared" ref="AL82:AM82" si="208">AL96-AL89</f>
        <v>366305.87</v>
      </c>
      <c r="AM82" s="301">
        <f t="shared" si="208"/>
        <v>258628.84000000003</v>
      </c>
      <c r="AN82" s="301">
        <f t="shared" ref="AN82:AO82" si="209">AN96-AN89</f>
        <v>387779.75</v>
      </c>
      <c r="AO82" s="301">
        <f t="shared" si="209"/>
        <v>270094.68000000005</v>
      </c>
      <c r="AP82" s="301">
        <f t="shared" ref="AP82:AQ82" si="210">AP96-AP89</f>
        <v>391985.83999999997</v>
      </c>
      <c r="AQ82" s="301">
        <f t="shared" si="210"/>
        <v>248613.53</v>
      </c>
      <c r="AR82" s="301">
        <f t="shared" ref="AR82" si="211">AR96-AR89</f>
        <v>628410.07999999996</v>
      </c>
      <c r="AS82" s="301"/>
      <c r="AT82" s="301"/>
      <c r="AU82" s="301"/>
      <c r="AV82" s="319"/>
      <c r="AW82" s="35">
        <f t="shared" si="187"/>
        <v>36748.78999999995</v>
      </c>
      <c r="AX82" s="100">
        <f t="shared" si="187"/>
        <v>31529.080000000045</v>
      </c>
      <c r="AY82" s="100">
        <f t="shared" si="187"/>
        <v>-28188.579999999958</v>
      </c>
      <c r="AZ82" s="100">
        <f t="shared" si="187"/>
        <v>45381.080000000016</v>
      </c>
      <c r="BA82" s="100">
        <f t="shared" si="187"/>
        <v>13180.51999999996</v>
      </c>
      <c r="BB82" s="100">
        <f t="shared" si="187"/>
        <v>165164.08999999991</v>
      </c>
      <c r="BC82" s="100">
        <f t="shared" si="187"/>
        <v>47517.98000000004</v>
      </c>
      <c r="BD82" s="100">
        <f t="shared" si="187"/>
        <v>-141186.76999999996</v>
      </c>
      <c r="BE82" s="100">
        <f t="shared" si="187"/>
        <v>485540.39000000013</v>
      </c>
      <c r="BF82" s="100">
        <f t="shared" si="187"/>
        <v>5657.7900000000373</v>
      </c>
      <c r="BG82" s="100">
        <f t="shared" si="188"/>
        <v>-67360.700000000012</v>
      </c>
      <c r="BH82" s="100">
        <f t="shared" si="188"/>
        <v>84041.830000000075</v>
      </c>
      <c r="BI82" s="100">
        <f t="shared" si="188"/>
        <v>29313.810000000027</v>
      </c>
      <c r="BJ82" s="100">
        <f t="shared" si="188"/>
        <v>40861.989999999932</v>
      </c>
      <c r="BK82" s="100">
        <f t="shared" si="188"/>
        <v>41073.729999999981</v>
      </c>
      <c r="BL82" s="252">
        <f t="shared" si="188"/>
        <v>73820.839999999967</v>
      </c>
      <c r="BM82" s="252">
        <f t="shared" si="188"/>
        <v>128500.82</v>
      </c>
      <c r="BN82" s="252">
        <f t="shared" si="188"/>
        <v>-35576.029999999912</v>
      </c>
      <c r="BO82" s="265">
        <f t="shared" si="188"/>
        <v>155038.99</v>
      </c>
      <c r="BP82" s="265">
        <f t="shared" si="188"/>
        <v>79379.81</v>
      </c>
      <c r="BQ82" s="265">
        <f t="shared" si="189"/>
        <v>-275823.42000000004</v>
      </c>
      <c r="BR82" s="265">
        <f t="shared" si="189"/>
        <v>124203.98999999993</v>
      </c>
      <c r="BS82" s="265">
        <f t="shared" si="189"/>
        <v>77908.820000000007</v>
      </c>
      <c r="BT82" s="265">
        <f t="shared" si="189"/>
        <v>84728.959999999963</v>
      </c>
      <c r="BU82" s="265">
        <f t="shared" si="189"/>
        <v>-23062.429999999993</v>
      </c>
      <c r="BV82" s="265">
        <f t="shared" si="189"/>
        <v>110237.67000000004</v>
      </c>
      <c r="BW82" s="265">
        <f t="shared" si="189"/>
        <v>-1125.6999999999534</v>
      </c>
      <c r="BX82" s="265">
        <f t="shared" si="189"/>
        <v>92611.609999999986</v>
      </c>
      <c r="BY82" s="265">
        <f t="shared" si="189"/>
        <v>-165188.24000000002</v>
      </c>
      <c r="BZ82" s="265">
        <f t="shared" si="189"/>
        <v>131080.0199999999</v>
      </c>
      <c r="CA82" s="354"/>
      <c r="CB82" s="159" t="s">
        <v>212</v>
      </c>
    </row>
    <row r="83" spans="1:80" s="38" customFormat="1" x14ac:dyDescent="0.3">
      <c r="A83" s="147"/>
      <c r="B83" s="39" t="s">
        <v>40</v>
      </c>
      <c r="C83" s="97">
        <f>C97-C90</f>
        <v>148804.85999999999</v>
      </c>
      <c r="D83" s="98">
        <f t="shared" ref="D83:Y83" si="212">D97-D90</f>
        <v>162344.28000000003</v>
      </c>
      <c r="E83" s="98">
        <f t="shared" si="212"/>
        <v>228531.37</v>
      </c>
      <c r="F83" s="98">
        <f t="shared" si="212"/>
        <v>123834.63</v>
      </c>
      <c r="G83" s="98">
        <f t="shared" si="212"/>
        <v>231944.08</v>
      </c>
      <c r="H83" s="98">
        <f t="shared" si="212"/>
        <v>294203.90000000002</v>
      </c>
      <c r="I83" s="98">
        <f t="shared" si="212"/>
        <v>299208.37</v>
      </c>
      <c r="J83" s="98">
        <f t="shared" si="212"/>
        <v>355074.23</v>
      </c>
      <c r="K83" s="98">
        <f t="shared" si="212"/>
        <v>109477.86</v>
      </c>
      <c r="L83" s="99">
        <f t="shared" si="212"/>
        <v>175913.55000000002</v>
      </c>
      <c r="M83" s="98">
        <f t="shared" si="212"/>
        <v>297886.72000000003</v>
      </c>
      <c r="N83" s="98">
        <f t="shared" si="212"/>
        <v>116462.27</v>
      </c>
      <c r="O83" s="98">
        <f t="shared" si="212"/>
        <v>149773.39000000001</v>
      </c>
      <c r="P83" s="98">
        <f t="shared" si="212"/>
        <v>189099.84000000003</v>
      </c>
      <c r="Q83" s="98">
        <f t="shared" si="212"/>
        <v>188049.06000000003</v>
      </c>
      <c r="R83" s="98">
        <f t="shared" si="212"/>
        <v>153783.88</v>
      </c>
      <c r="S83" s="98">
        <f t="shared" si="212"/>
        <v>194697.02000000002</v>
      </c>
      <c r="T83" s="98">
        <f t="shared" si="212"/>
        <v>450360.02000000008</v>
      </c>
      <c r="U83" s="98">
        <f t="shared" si="212"/>
        <v>286514.07999999996</v>
      </c>
      <c r="V83" s="98">
        <f t="shared" si="212"/>
        <v>282919.76</v>
      </c>
      <c r="W83" s="98">
        <f t="shared" si="212"/>
        <v>363963.08999999997</v>
      </c>
      <c r="X83" s="99">
        <f t="shared" si="212"/>
        <v>184644.2</v>
      </c>
      <c r="Y83" s="98">
        <f t="shared" si="212"/>
        <v>149274.71000000002</v>
      </c>
      <c r="Z83" s="98">
        <f t="shared" ref="Z83:AA83" si="213">Z97-Z90</f>
        <v>202344.07</v>
      </c>
      <c r="AA83" s="98">
        <f t="shared" si="213"/>
        <v>161323.66000000003</v>
      </c>
      <c r="AB83" s="98">
        <f t="shared" ref="AB83:AC83" si="214">AB97-AB90</f>
        <v>155594.02000000002</v>
      </c>
      <c r="AC83" s="98">
        <f t="shared" si="214"/>
        <v>267446.28999999998</v>
      </c>
      <c r="AD83" s="98">
        <f t="shared" ref="AD83:AE83" si="215">AD97-AD90</f>
        <v>221494.58000000002</v>
      </c>
      <c r="AE83" s="98">
        <f t="shared" si="215"/>
        <v>256542.87</v>
      </c>
      <c r="AF83" s="98">
        <f t="shared" ref="AF83:AG83" si="216">AF97-AF90</f>
        <v>373060.93000000005</v>
      </c>
      <c r="AG83" s="98">
        <f t="shared" si="216"/>
        <v>458412.64</v>
      </c>
      <c r="AH83" s="209">
        <f t="shared" ref="AH83:AI83" si="217">AH97-AH90</f>
        <v>273595.16000000003</v>
      </c>
      <c r="AI83" s="209">
        <f t="shared" si="217"/>
        <v>317312.73</v>
      </c>
      <c r="AJ83" s="196">
        <f t="shared" ref="AJ83:AK83" si="218">AJ97-AJ90</f>
        <v>377101.98</v>
      </c>
      <c r="AK83" s="327">
        <f t="shared" si="218"/>
        <v>245802.49</v>
      </c>
      <c r="AL83" s="327">
        <f t="shared" ref="AL83:AM83" si="219">AL97-AL90</f>
        <v>213353.91</v>
      </c>
      <c r="AM83" s="301">
        <f t="shared" si="219"/>
        <v>121110.35</v>
      </c>
      <c r="AN83" s="301">
        <f t="shared" ref="AN83:AO83" si="220">AN97-AN90</f>
        <v>250948.54</v>
      </c>
      <c r="AO83" s="301">
        <f t="shared" si="220"/>
        <v>216011.52000000002</v>
      </c>
      <c r="AP83" s="301">
        <f t="shared" ref="AP83:AQ83" si="221">AP97-AP90</f>
        <v>276099.09999999998</v>
      </c>
      <c r="AQ83" s="301">
        <f t="shared" si="221"/>
        <v>169141.12</v>
      </c>
      <c r="AR83" s="301">
        <f t="shared" ref="AR83" si="222">AR97-AR90</f>
        <v>506900.05</v>
      </c>
      <c r="AS83" s="301"/>
      <c r="AT83" s="301"/>
      <c r="AU83" s="301"/>
      <c r="AV83" s="319"/>
      <c r="AW83" s="35">
        <f t="shared" si="187"/>
        <v>968.53000000002794</v>
      </c>
      <c r="AX83" s="100">
        <f t="shared" si="187"/>
        <v>26755.559999999998</v>
      </c>
      <c r="AY83" s="100">
        <f t="shared" si="187"/>
        <v>-40482.309999999969</v>
      </c>
      <c r="AZ83" s="100">
        <f t="shared" si="187"/>
        <v>29949.25</v>
      </c>
      <c r="BA83" s="100">
        <f t="shared" si="187"/>
        <v>-37247.059999999969</v>
      </c>
      <c r="BB83" s="100">
        <f t="shared" si="187"/>
        <v>156156.12000000005</v>
      </c>
      <c r="BC83" s="100">
        <f t="shared" si="187"/>
        <v>-12694.290000000037</v>
      </c>
      <c r="BD83" s="100">
        <f t="shared" si="187"/>
        <v>-72154.469999999972</v>
      </c>
      <c r="BE83" s="100">
        <f t="shared" si="187"/>
        <v>254485.22999999998</v>
      </c>
      <c r="BF83" s="100">
        <f t="shared" si="187"/>
        <v>8730.6499999999942</v>
      </c>
      <c r="BG83" s="100">
        <f t="shared" si="188"/>
        <v>-148612.01</v>
      </c>
      <c r="BH83" s="100">
        <f t="shared" si="188"/>
        <v>85881.8</v>
      </c>
      <c r="BI83" s="100">
        <f t="shared" si="188"/>
        <v>11550.270000000019</v>
      </c>
      <c r="BJ83" s="100">
        <f t="shared" si="188"/>
        <v>-33505.820000000007</v>
      </c>
      <c r="BK83" s="100">
        <f t="shared" si="188"/>
        <v>79397.229999999952</v>
      </c>
      <c r="BL83" s="252">
        <f t="shared" si="188"/>
        <v>67710.700000000012</v>
      </c>
      <c r="BM83" s="252">
        <f t="shared" si="188"/>
        <v>61845.849999999977</v>
      </c>
      <c r="BN83" s="252">
        <f t="shared" si="188"/>
        <v>-77299.090000000026</v>
      </c>
      <c r="BO83" s="265">
        <f t="shared" si="188"/>
        <v>171898.56000000006</v>
      </c>
      <c r="BP83" s="265">
        <f t="shared" si="188"/>
        <v>-9324.5999999999767</v>
      </c>
      <c r="BQ83" s="265">
        <f t="shared" si="189"/>
        <v>-46650.359999999986</v>
      </c>
      <c r="BR83" s="265">
        <f t="shared" si="189"/>
        <v>192457.77999999997</v>
      </c>
      <c r="BS83" s="265">
        <f t="shared" si="189"/>
        <v>96527.77999999997</v>
      </c>
      <c r="BT83" s="265">
        <f t="shared" si="189"/>
        <v>11009.839999999997</v>
      </c>
      <c r="BU83" s="265">
        <f t="shared" si="189"/>
        <v>-40213.310000000027</v>
      </c>
      <c r="BV83" s="265">
        <f t="shared" si="189"/>
        <v>95354.51999999999</v>
      </c>
      <c r="BW83" s="265">
        <f t="shared" si="189"/>
        <v>-51434.76999999996</v>
      </c>
      <c r="BX83" s="265">
        <f t="shared" si="189"/>
        <v>54604.51999999996</v>
      </c>
      <c r="BY83" s="265">
        <f t="shared" si="189"/>
        <v>-87401.75</v>
      </c>
      <c r="BZ83" s="265">
        <f t="shared" si="189"/>
        <v>133839.11999999994</v>
      </c>
      <c r="CA83" s="354"/>
      <c r="CB83" s="159" t="s">
        <v>212</v>
      </c>
    </row>
    <row r="84" spans="1:80" s="38" customFormat="1" x14ac:dyDescent="0.3">
      <c r="A84" s="147"/>
      <c r="B84" s="39" t="s">
        <v>41</v>
      </c>
      <c r="C84" s="97">
        <f>C98-C91</f>
        <v>44856.39</v>
      </c>
      <c r="D84" s="98">
        <f t="shared" ref="D84:Y84" si="223">D98-D91</f>
        <v>118159.67999999999</v>
      </c>
      <c r="E84" s="98">
        <f t="shared" si="223"/>
        <v>81548.820000000007</v>
      </c>
      <c r="F84" s="98">
        <f t="shared" si="223"/>
        <v>163324.87</v>
      </c>
      <c r="G84" s="98">
        <f t="shared" si="223"/>
        <v>206573.68</v>
      </c>
      <c r="H84" s="98">
        <f t="shared" si="223"/>
        <v>100782.94999999998</v>
      </c>
      <c r="I84" s="98">
        <f t="shared" si="223"/>
        <v>210289.96000000002</v>
      </c>
      <c r="J84" s="98">
        <f t="shared" si="223"/>
        <v>193114.78999999998</v>
      </c>
      <c r="K84" s="98">
        <f t="shared" si="223"/>
        <v>144717.44</v>
      </c>
      <c r="L84" s="99">
        <f t="shared" si="223"/>
        <v>70354.26999999999</v>
      </c>
      <c r="M84" s="98">
        <f t="shared" si="223"/>
        <v>218347.75</v>
      </c>
      <c r="N84" s="98">
        <f t="shared" si="223"/>
        <v>119420.98000000001</v>
      </c>
      <c r="O84" s="98">
        <f t="shared" si="223"/>
        <v>339086.6</v>
      </c>
      <c r="P84" s="98">
        <f t="shared" si="223"/>
        <v>134944.85999999999</v>
      </c>
      <c r="Q84" s="98">
        <f t="shared" si="223"/>
        <v>115099.03999999998</v>
      </c>
      <c r="R84" s="98">
        <f t="shared" si="223"/>
        <v>176298.05000000002</v>
      </c>
      <c r="S84" s="98">
        <f t="shared" si="223"/>
        <v>154752.01999999999</v>
      </c>
      <c r="T84" s="98">
        <f t="shared" si="223"/>
        <v>207420.03999999998</v>
      </c>
      <c r="U84" s="98">
        <f t="shared" si="223"/>
        <v>183981.81000000003</v>
      </c>
      <c r="V84" s="98">
        <f t="shared" si="223"/>
        <v>187723.76</v>
      </c>
      <c r="W84" s="98">
        <f t="shared" si="223"/>
        <v>212469.02000000002</v>
      </c>
      <c r="X84" s="99">
        <f t="shared" si="223"/>
        <v>141491.82</v>
      </c>
      <c r="Y84" s="98">
        <f t="shared" si="223"/>
        <v>157529.85999999999</v>
      </c>
      <c r="Z84" s="98">
        <f t="shared" ref="Z84:AA84" si="224">Z98-Z91</f>
        <v>187055.2</v>
      </c>
      <c r="AA84" s="98">
        <f t="shared" si="224"/>
        <v>136143.13</v>
      </c>
      <c r="AB84" s="98">
        <f t="shared" ref="AB84:AC84" si="225">AB98-AB91</f>
        <v>155764.03</v>
      </c>
      <c r="AC84" s="98">
        <f t="shared" si="225"/>
        <v>143879.66999999998</v>
      </c>
      <c r="AD84" s="98">
        <f t="shared" ref="AD84:AE84" si="226">AD98-AD91</f>
        <v>127357.66</v>
      </c>
      <c r="AE84" s="98">
        <f t="shared" si="226"/>
        <v>276653.94</v>
      </c>
      <c r="AF84" s="98">
        <f t="shared" ref="AF84:AG84" si="227">AF98-AF91</f>
        <v>217492.71000000002</v>
      </c>
      <c r="AG84" s="98">
        <f t="shared" si="227"/>
        <v>114794.21</v>
      </c>
      <c r="AH84" s="209">
        <f t="shared" ref="AH84:AI84" si="228">AH98-AH91</f>
        <v>156490.22</v>
      </c>
      <c r="AI84" s="209">
        <f t="shared" si="228"/>
        <v>135561.70000000001</v>
      </c>
      <c r="AJ84" s="196">
        <f t="shared" ref="AJ84:AK84" si="229">AJ98-AJ91</f>
        <v>276135.82</v>
      </c>
      <c r="AK84" s="327">
        <f t="shared" si="229"/>
        <v>174117.66999999998</v>
      </c>
      <c r="AL84" s="327">
        <f t="shared" ref="AL84:AM84" si="230">AL98-AL91</f>
        <v>134499.88</v>
      </c>
      <c r="AM84" s="301">
        <f t="shared" si="230"/>
        <v>329300.76</v>
      </c>
      <c r="AN84" s="301">
        <f t="shared" ref="AN84:AO84" si="231">AN98-AN91</f>
        <v>203476</v>
      </c>
      <c r="AO84" s="301">
        <f t="shared" si="231"/>
        <v>120700.84</v>
      </c>
      <c r="AP84" s="301">
        <f t="shared" ref="AP84:AQ84" si="232">AP98-AP91</f>
        <v>181597.21000000002</v>
      </c>
      <c r="AQ84" s="301">
        <f t="shared" si="232"/>
        <v>107373.59</v>
      </c>
      <c r="AR84" s="301">
        <f t="shared" ref="AR84" si="233">AR98-AR91</f>
        <v>200783.06</v>
      </c>
      <c r="AS84" s="301"/>
      <c r="AT84" s="301"/>
      <c r="AU84" s="301"/>
      <c r="AV84" s="319"/>
      <c r="AW84" s="35">
        <f t="shared" si="187"/>
        <v>294230.20999999996</v>
      </c>
      <c r="AX84" s="100">
        <f t="shared" si="187"/>
        <v>16785.179999999993</v>
      </c>
      <c r="AY84" s="100">
        <f t="shared" si="187"/>
        <v>33550.219999999972</v>
      </c>
      <c r="AZ84" s="100">
        <f t="shared" si="187"/>
        <v>12973.180000000022</v>
      </c>
      <c r="BA84" s="100">
        <f t="shared" si="187"/>
        <v>-51821.66</v>
      </c>
      <c r="BB84" s="100">
        <f t="shared" si="187"/>
        <v>106637.09</v>
      </c>
      <c r="BC84" s="100">
        <f t="shared" si="187"/>
        <v>-26308.149999999994</v>
      </c>
      <c r="BD84" s="100">
        <f t="shared" si="187"/>
        <v>-5391.0299999999697</v>
      </c>
      <c r="BE84" s="100">
        <f t="shared" si="187"/>
        <v>67751.580000000016</v>
      </c>
      <c r="BF84" s="100">
        <f t="shared" si="187"/>
        <v>71137.550000000017</v>
      </c>
      <c r="BG84" s="100">
        <f t="shared" si="188"/>
        <v>-60817.890000000014</v>
      </c>
      <c r="BH84" s="100">
        <f t="shared" si="188"/>
        <v>67634.22</v>
      </c>
      <c r="BI84" s="100">
        <f t="shared" si="188"/>
        <v>-202943.46999999997</v>
      </c>
      <c r="BJ84" s="100">
        <f t="shared" si="188"/>
        <v>20819.170000000013</v>
      </c>
      <c r="BK84" s="100">
        <f t="shared" si="188"/>
        <v>28780.630000000005</v>
      </c>
      <c r="BL84" s="252">
        <f t="shared" si="188"/>
        <v>-48940.390000000014</v>
      </c>
      <c r="BM84" s="252">
        <f t="shared" si="188"/>
        <v>121901.92000000001</v>
      </c>
      <c r="BN84" s="252">
        <f t="shared" si="188"/>
        <v>10072.670000000042</v>
      </c>
      <c r="BO84" s="265">
        <f t="shared" si="188"/>
        <v>-69187.60000000002</v>
      </c>
      <c r="BP84" s="265">
        <f t="shared" si="188"/>
        <v>-31233.540000000008</v>
      </c>
      <c r="BQ84" s="265">
        <f t="shared" si="189"/>
        <v>-76907.320000000007</v>
      </c>
      <c r="BR84" s="265">
        <f t="shared" si="189"/>
        <v>134644</v>
      </c>
      <c r="BS84" s="265">
        <f t="shared" si="189"/>
        <v>16587.809999999998</v>
      </c>
      <c r="BT84" s="265">
        <f t="shared" si="189"/>
        <v>-52555.320000000007</v>
      </c>
      <c r="BU84" s="265">
        <f t="shared" si="189"/>
        <v>193157.63</v>
      </c>
      <c r="BV84" s="265">
        <f t="shared" si="189"/>
        <v>47711.97</v>
      </c>
      <c r="BW84" s="265">
        <f t="shared" si="189"/>
        <v>-23178.829999999987</v>
      </c>
      <c r="BX84" s="265">
        <f t="shared" si="189"/>
        <v>54239.550000000017</v>
      </c>
      <c r="BY84" s="265">
        <f t="shared" si="189"/>
        <v>-169280.35</v>
      </c>
      <c r="BZ84" s="265">
        <f t="shared" si="189"/>
        <v>-16709.650000000023</v>
      </c>
      <c r="CA84" s="354"/>
      <c r="CB84" s="159" t="s">
        <v>212</v>
      </c>
    </row>
    <row r="85" spans="1:80" s="131" customFormat="1" x14ac:dyDescent="0.3">
      <c r="A85" s="148"/>
      <c r="B85" s="39" t="s">
        <v>42</v>
      </c>
      <c r="C85" s="132">
        <f>SUM(C80:C84)</f>
        <v>1379817.01</v>
      </c>
      <c r="D85" s="133">
        <f t="shared" ref="D85:P85" si="234">SUM(D80:D84)</f>
        <v>1377285.4999999998</v>
      </c>
      <c r="E85" s="133">
        <f t="shared" si="234"/>
        <v>1522244.14</v>
      </c>
      <c r="F85" s="133">
        <f t="shared" si="234"/>
        <v>1307544.1600000001</v>
      </c>
      <c r="G85" s="133">
        <f t="shared" si="234"/>
        <v>2184390.91</v>
      </c>
      <c r="H85" s="133">
        <f t="shared" si="234"/>
        <v>2662925.27</v>
      </c>
      <c r="I85" s="133">
        <f t="shared" si="234"/>
        <v>2613157.27</v>
      </c>
      <c r="J85" s="133">
        <f t="shared" si="234"/>
        <v>2277370.31</v>
      </c>
      <c r="K85" s="133">
        <f t="shared" si="234"/>
        <v>1037174.9199999999</v>
      </c>
      <c r="L85" s="135">
        <f t="shared" si="234"/>
        <v>1694516.8699999996</v>
      </c>
      <c r="M85" s="133">
        <f t="shared" si="234"/>
        <v>2246672.13</v>
      </c>
      <c r="N85" s="133">
        <f t="shared" si="234"/>
        <v>1609866.9499999997</v>
      </c>
      <c r="O85" s="133">
        <f t="shared" si="234"/>
        <v>1971293.3400000003</v>
      </c>
      <c r="P85" s="133">
        <f t="shared" si="234"/>
        <v>1731217.12</v>
      </c>
      <c r="Q85" s="133">
        <f t="shared" ref="Q85:R85" si="235">SUM(Q80:Q84)</f>
        <v>1624216.7000000002</v>
      </c>
      <c r="R85" s="133">
        <f t="shared" si="235"/>
        <v>1837990.1700000002</v>
      </c>
      <c r="S85" s="133">
        <f t="shared" ref="S85:T85" si="236">SUM(S80:S84)</f>
        <v>2457769.42</v>
      </c>
      <c r="T85" s="133">
        <f t="shared" si="236"/>
        <v>4114467.2999999993</v>
      </c>
      <c r="U85" s="133">
        <f t="shared" ref="U85:V85" si="237">SUM(U80:U84)</f>
        <v>2914970.6700000004</v>
      </c>
      <c r="V85" s="133">
        <f t="shared" si="237"/>
        <v>2018196.37</v>
      </c>
      <c r="W85" s="133">
        <f t="shared" ref="W85:X85" si="238">SUM(W80:W84)</f>
        <v>3864709.6700000004</v>
      </c>
      <c r="X85" s="135">
        <f t="shared" si="238"/>
        <v>1890887.7600000002</v>
      </c>
      <c r="Y85" s="133">
        <f t="shared" ref="Y85:Z85" si="239">SUM(Y80:Y84)</f>
        <v>1800186.29</v>
      </c>
      <c r="Z85" s="133">
        <f t="shared" si="239"/>
        <v>2208367.04</v>
      </c>
      <c r="AA85" s="133">
        <f t="shared" ref="AA85:AB85" si="240">SUM(AA80:AA84)</f>
        <v>2012893.8199999998</v>
      </c>
      <c r="AB85" s="133">
        <f t="shared" si="240"/>
        <v>1894027.6900000002</v>
      </c>
      <c r="AC85" s="133">
        <f t="shared" ref="AC85:AD85" si="241">SUM(AC80:AC84)</f>
        <v>1955434.54</v>
      </c>
      <c r="AD85" s="133">
        <f t="shared" si="241"/>
        <v>2074678.24</v>
      </c>
      <c r="AE85" s="133">
        <f t="shared" ref="AE85:AF85" si="242">SUM(AE80:AE84)</f>
        <v>2972202.82</v>
      </c>
      <c r="AF85" s="133">
        <f t="shared" si="242"/>
        <v>3545405.43</v>
      </c>
      <c r="AG85" s="133">
        <f t="shared" ref="AG85:AH85" si="243">SUM(AG80:AG84)</f>
        <v>3758069.8400000003</v>
      </c>
      <c r="AH85" s="285">
        <f t="shared" si="243"/>
        <v>2342439.1</v>
      </c>
      <c r="AI85" s="285">
        <f t="shared" ref="AI85" si="244">SUM(AI80:AI84)</f>
        <v>1996510.0199999998</v>
      </c>
      <c r="AJ85" s="135">
        <f t="shared" ref="AJ85:AK85" si="245">SUM(AJ80:AJ84)</f>
        <v>2601995.9999999995</v>
      </c>
      <c r="AK85" s="46">
        <f t="shared" si="245"/>
        <v>2321095.5</v>
      </c>
      <c r="AL85" s="46">
        <f t="shared" ref="AL85:AM85" si="246">SUM(AL80:AL84)</f>
        <v>2365943.8600000003</v>
      </c>
      <c r="AM85" s="302">
        <f t="shared" si="246"/>
        <v>2050271.6300000001</v>
      </c>
      <c r="AN85" s="302">
        <f t="shared" ref="AN85:AO85" si="247">SUM(AN80:AN84)</f>
        <v>2760601.08</v>
      </c>
      <c r="AO85" s="302">
        <f t="shared" si="247"/>
        <v>1836204.0600000003</v>
      </c>
      <c r="AP85" s="302">
        <f t="shared" ref="AP85:AQ85" si="248">SUM(AP80:AP84)</f>
        <v>2522471.86</v>
      </c>
      <c r="AQ85" s="302">
        <f t="shared" si="248"/>
        <v>2138550.9499999997</v>
      </c>
      <c r="AR85" s="302">
        <f t="shared" ref="AR85" si="249">SUM(AR80:AR84)</f>
        <v>4479513.33</v>
      </c>
      <c r="AS85" s="302"/>
      <c r="AT85" s="302"/>
      <c r="AU85" s="302"/>
      <c r="AV85" s="320"/>
      <c r="AW85" s="134">
        <f t="shared" si="158"/>
        <v>591476.32999999984</v>
      </c>
      <c r="AX85" s="136">
        <f t="shared" ref="AX85:AZ85" si="250">SUM(AX80:AX84)</f>
        <v>353931.62000000011</v>
      </c>
      <c r="AY85" s="136">
        <f t="shared" si="250"/>
        <v>101972.56000000017</v>
      </c>
      <c r="AZ85" s="136">
        <f t="shared" si="250"/>
        <v>530446.01000000024</v>
      </c>
      <c r="BA85" s="136">
        <f t="shared" ref="BA85" si="251">SUM(BA80:BA84)</f>
        <v>273378.50999999989</v>
      </c>
      <c r="BB85" s="136">
        <f t="shared" ref="BB85:BJ85" si="252">SUM(BB80:BB84)</f>
        <v>1451542.0299999998</v>
      </c>
      <c r="BC85" s="136">
        <f t="shared" si="252"/>
        <v>301813.40000000037</v>
      </c>
      <c r="BD85" s="136">
        <f t="shared" si="252"/>
        <v>-259173.94</v>
      </c>
      <c r="BE85" s="136">
        <f t="shared" si="252"/>
        <v>2827534.7500000005</v>
      </c>
      <c r="BF85" s="136">
        <f t="shared" si="252"/>
        <v>196370.89000000051</v>
      </c>
      <c r="BG85" s="136">
        <f t="shared" si="252"/>
        <v>-446485.83999999991</v>
      </c>
      <c r="BH85" s="136">
        <f t="shared" si="252"/>
        <v>598500.0900000002</v>
      </c>
      <c r="BI85" s="136">
        <f t="shared" si="252"/>
        <v>41600.480000000127</v>
      </c>
      <c r="BJ85" s="136">
        <f t="shared" si="252"/>
        <v>162810.57000000015</v>
      </c>
      <c r="BK85" s="136">
        <f t="shared" ref="BK85:BL85" si="253">SUM(BK80:BK84)</f>
        <v>331217.83999999985</v>
      </c>
      <c r="BL85" s="253">
        <f t="shared" si="253"/>
        <v>236688.06999999995</v>
      </c>
      <c r="BM85" s="253">
        <f t="shared" ref="BM85" si="254">SUM(BM80:BM84)</f>
        <v>514433.39999999991</v>
      </c>
      <c r="BN85" s="253">
        <f t="shared" ref="BN85:BO85" si="255">SUM(BN80:BN84)</f>
        <v>-569061.86999999965</v>
      </c>
      <c r="BO85" s="278">
        <f t="shared" si="255"/>
        <v>843099.16999999981</v>
      </c>
      <c r="BP85" s="278">
        <f t="shared" ref="BP85:BQ85" si="256">SUM(BP80:BP84)</f>
        <v>324242.72999999986</v>
      </c>
      <c r="BQ85" s="278">
        <f t="shared" si="256"/>
        <v>-1868199.6500000001</v>
      </c>
      <c r="BR85" s="278">
        <f t="shared" ref="BR85:BS85" si="257">SUM(BR80:BR84)</f>
        <v>711108.23999999976</v>
      </c>
      <c r="BS85" s="278">
        <f t="shared" si="257"/>
        <v>520909.20999999973</v>
      </c>
      <c r="BT85" s="278">
        <f t="shared" ref="BT85" si="258">SUM(BT80:BT84)</f>
        <v>157576.82</v>
      </c>
      <c r="BU85" s="278">
        <f t="shared" ref="BU85" si="259">SUM(BU80:BU84)</f>
        <v>37377.809999999852</v>
      </c>
      <c r="BV85" s="278">
        <f t="shared" ref="BV85" si="260">SUM(BV80:BV84)</f>
        <v>866573.3899999999</v>
      </c>
      <c r="BW85" s="278">
        <f t="shared" ref="BW85" si="261">SUM(BW80:BW84)</f>
        <v>-119230.47999999975</v>
      </c>
      <c r="BX85" s="278">
        <f t="shared" ref="BX85" si="262">SUM(BX80:BX84)</f>
        <v>447793.61999999988</v>
      </c>
      <c r="BY85" s="278">
        <f t="shared" ref="BY85:BZ85" si="263">SUM(BY80:BY84)</f>
        <v>-833651.87</v>
      </c>
      <c r="BZ85" s="278">
        <f t="shared" si="263"/>
        <v>934107.90000000026</v>
      </c>
      <c r="CA85" s="355"/>
      <c r="CB85" s="134">
        <f t="shared" si="158"/>
        <v>0</v>
      </c>
    </row>
    <row r="86" spans="1:80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354"/>
      <c r="CB86" s="50"/>
    </row>
    <row r="87" spans="1:80" s="38" customFormat="1" x14ac:dyDescent="0.3">
      <c r="A87" s="147"/>
      <c r="B87" s="39" t="s">
        <v>37</v>
      </c>
      <c r="C87" s="97">
        <v>715496.02</v>
      </c>
      <c r="D87" s="98">
        <v>641768.84000000008</v>
      </c>
      <c r="E87" s="98">
        <v>675233.17</v>
      </c>
      <c r="F87" s="98">
        <v>564520.05000000005</v>
      </c>
      <c r="G87" s="98">
        <v>1007971.31</v>
      </c>
      <c r="H87" s="98">
        <v>1295763</v>
      </c>
      <c r="I87" s="98">
        <v>1091826.5900000001</v>
      </c>
      <c r="J87" s="98">
        <v>793537.51</v>
      </c>
      <c r="K87" s="98">
        <v>432466.89999999997</v>
      </c>
      <c r="L87" s="99">
        <v>741943.95000000007</v>
      </c>
      <c r="M87" s="98">
        <v>850444.29999999993</v>
      </c>
      <c r="N87" s="98">
        <v>610979.54</v>
      </c>
      <c r="O87" s="166">
        <v>654944.09</v>
      </c>
      <c r="P87" s="98">
        <v>651407.28</v>
      </c>
      <c r="Q87" s="166">
        <v>598794.99</v>
      </c>
      <c r="R87" s="161">
        <v>706902.17</v>
      </c>
      <c r="S87" s="166">
        <v>1063732.0399999998</v>
      </c>
      <c r="T87" s="235">
        <v>1700737.49</v>
      </c>
      <c r="U87" s="236">
        <v>1359611.65</v>
      </c>
      <c r="V87" s="234">
        <v>865744.24</v>
      </c>
      <c r="W87" s="234">
        <v>665738.04</v>
      </c>
      <c r="X87" s="99">
        <v>853865.53</v>
      </c>
      <c r="Y87" s="234">
        <v>863692.32</v>
      </c>
      <c r="Z87" s="234">
        <v>939387.7</v>
      </c>
      <c r="AA87" s="234">
        <v>921168.55999999994</v>
      </c>
      <c r="AB87" s="234">
        <v>788608.14999999991</v>
      </c>
      <c r="AC87" s="234">
        <v>686774.26</v>
      </c>
      <c r="AD87" s="234">
        <v>885369.75</v>
      </c>
      <c r="AE87" s="234">
        <v>1300402.6200000001</v>
      </c>
      <c r="AF87" s="234">
        <v>1568457.5799999998</v>
      </c>
      <c r="AG87" s="234">
        <v>1639061.06</v>
      </c>
      <c r="AH87" s="234">
        <v>773634.6</v>
      </c>
      <c r="AI87" s="234">
        <v>715913.96</v>
      </c>
      <c r="AJ87" s="196">
        <v>892193.48</v>
      </c>
      <c r="AK87" s="209">
        <v>883104.56</v>
      </c>
      <c r="AL87" s="209">
        <v>910936.65</v>
      </c>
      <c r="AM87" s="209">
        <v>695604.58000000007</v>
      </c>
      <c r="AN87" s="209">
        <v>207280.46</v>
      </c>
      <c r="AO87" s="209">
        <v>693143.59</v>
      </c>
      <c r="AP87" s="209">
        <v>1026117.23</v>
      </c>
      <c r="AQ87" s="159">
        <v>978218.33000000007</v>
      </c>
      <c r="AR87" s="209">
        <v>1995007.22</v>
      </c>
      <c r="AS87" s="209"/>
      <c r="AT87" s="209"/>
      <c r="AU87" s="209"/>
      <c r="AV87" s="99"/>
      <c r="AW87" s="35">
        <f t="shared" ref="AW87:BF91" si="264">O87-C87</f>
        <v>-60551.930000000051</v>
      </c>
      <c r="AX87" s="100">
        <f t="shared" si="264"/>
        <v>9638.4399999999441</v>
      </c>
      <c r="AY87" s="100">
        <f t="shared" si="264"/>
        <v>-76438.180000000051</v>
      </c>
      <c r="AZ87" s="100">
        <f t="shared" si="264"/>
        <v>142382.12</v>
      </c>
      <c r="BA87" s="100">
        <f t="shared" si="264"/>
        <v>55760.729999999749</v>
      </c>
      <c r="BB87" s="100">
        <f t="shared" si="264"/>
        <v>404974.49</v>
      </c>
      <c r="BC87" s="100">
        <f t="shared" si="264"/>
        <v>267785.05999999982</v>
      </c>
      <c r="BD87" s="100">
        <f t="shared" si="264"/>
        <v>72206.729999999981</v>
      </c>
      <c r="BE87" s="100">
        <f t="shared" si="264"/>
        <v>233271.14000000007</v>
      </c>
      <c r="BF87" s="100">
        <f t="shared" si="264"/>
        <v>111921.57999999996</v>
      </c>
      <c r="BG87" s="100">
        <f t="shared" ref="BG87:BP91" si="265">Y87-M87</f>
        <v>13248.020000000019</v>
      </c>
      <c r="BH87" s="100">
        <f t="shared" si="265"/>
        <v>328408.15999999992</v>
      </c>
      <c r="BI87" s="100">
        <f t="shared" si="265"/>
        <v>266224.46999999997</v>
      </c>
      <c r="BJ87" s="100">
        <f t="shared" si="265"/>
        <v>137200.86999999988</v>
      </c>
      <c r="BK87" s="100">
        <f t="shared" si="265"/>
        <v>87979.270000000019</v>
      </c>
      <c r="BL87" s="252">
        <f t="shared" si="265"/>
        <v>178467.57999999996</v>
      </c>
      <c r="BM87" s="252">
        <f t="shared" si="265"/>
        <v>236670.58000000031</v>
      </c>
      <c r="BN87" s="252">
        <f t="shared" si="265"/>
        <v>-132279.91000000015</v>
      </c>
      <c r="BO87" s="265">
        <f t="shared" si="265"/>
        <v>279449.41000000015</v>
      </c>
      <c r="BP87" s="265">
        <f t="shared" si="265"/>
        <v>-92109.640000000014</v>
      </c>
      <c r="BQ87" s="265">
        <f t="shared" ref="BQ87:BZ91" si="266">AI87-W87</f>
        <v>50175.919999999925</v>
      </c>
      <c r="BR87" s="265">
        <f t="shared" si="266"/>
        <v>38327.949999999953</v>
      </c>
      <c r="BS87" s="265">
        <f t="shared" si="266"/>
        <v>19412.240000000107</v>
      </c>
      <c r="BT87" s="265">
        <f t="shared" si="266"/>
        <v>-28451.04999999993</v>
      </c>
      <c r="BU87" s="265">
        <f t="shared" si="266"/>
        <v>-225563.97999999986</v>
      </c>
      <c r="BV87" s="265">
        <f t="shared" si="266"/>
        <v>-581327.68999999994</v>
      </c>
      <c r="BW87" s="265">
        <f t="shared" si="266"/>
        <v>6369.3299999999581</v>
      </c>
      <c r="BX87" s="265">
        <f t="shared" si="266"/>
        <v>140747.47999999998</v>
      </c>
      <c r="BY87" s="265">
        <f t="shared" si="266"/>
        <v>-322184.29000000004</v>
      </c>
      <c r="BZ87" s="265">
        <f t="shared" si="266"/>
        <v>426549.64000000013</v>
      </c>
      <c r="CA87" s="354"/>
      <c r="CB87" s="159" t="s">
        <v>212</v>
      </c>
    </row>
    <row r="88" spans="1:80" s="38" customFormat="1" x14ac:dyDescent="0.3">
      <c r="A88" s="147"/>
      <c r="B88" s="39" t="s">
        <v>38</v>
      </c>
      <c r="C88" s="97">
        <v>10711.51</v>
      </c>
      <c r="D88" s="98">
        <v>9581.81</v>
      </c>
      <c r="E88" s="98">
        <v>7665.78</v>
      </c>
      <c r="F88" s="98">
        <v>6023.33</v>
      </c>
      <c r="G88" s="98">
        <v>7181.53</v>
      </c>
      <c r="H88" s="98">
        <v>8067.49</v>
      </c>
      <c r="I88" s="98">
        <v>6133.8</v>
      </c>
      <c r="J88" s="98">
        <v>6421.2</v>
      </c>
      <c r="K88" s="98">
        <v>6538.42</v>
      </c>
      <c r="L88" s="99">
        <v>9404.2999999999993</v>
      </c>
      <c r="M88" s="98">
        <v>11152.31</v>
      </c>
      <c r="N88" s="98">
        <v>9802.31</v>
      </c>
      <c r="O88" s="166">
        <v>9301.59</v>
      </c>
      <c r="P88" s="98">
        <v>9919.4599999999991</v>
      </c>
      <c r="Q88" s="166">
        <v>7875.42</v>
      </c>
      <c r="R88" s="161">
        <v>7220.18</v>
      </c>
      <c r="S88" s="166">
        <v>8106.99</v>
      </c>
      <c r="T88" s="235">
        <v>10864.4</v>
      </c>
      <c r="U88" s="236">
        <v>10753.849999999999</v>
      </c>
      <c r="V88" s="234">
        <v>8772.48</v>
      </c>
      <c r="W88" s="234">
        <v>7997.35</v>
      </c>
      <c r="X88" s="99">
        <v>11693.56</v>
      </c>
      <c r="Y88" s="234">
        <v>14691.66</v>
      </c>
      <c r="Z88" s="234">
        <v>14243.44</v>
      </c>
      <c r="AA88" s="234">
        <v>16161.43</v>
      </c>
      <c r="AB88" s="234">
        <v>13200.55</v>
      </c>
      <c r="AC88" s="234">
        <v>11235.54</v>
      </c>
      <c r="AD88" s="234">
        <v>10570.09</v>
      </c>
      <c r="AE88" s="234">
        <v>12830.14</v>
      </c>
      <c r="AF88" s="234">
        <v>12273.34</v>
      </c>
      <c r="AG88" s="234">
        <v>12392.109999999999</v>
      </c>
      <c r="AH88" s="234">
        <v>9025.06</v>
      </c>
      <c r="AI88" s="234">
        <v>8522.8700000000008</v>
      </c>
      <c r="AJ88" s="196">
        <v>11259.789999999999</v>
      </c>
      <c r="AK88" s="209">
        <v>12249.62</v>
      </c>
      <c r="AL88" s="209">
        <v>14352.150000000001</v>
      </c>
      <c r="AM88" s="209">
        <v>11864.74</v>
      </c>
      <c r="AN88" s="209">
        <v>1298.75</v>
      </c>
      <c r="AO88" s="209">
        <v>8775.39</v>
      </c>
      <c r="AP88" s="209">
        <v>8701.0600000000013</v>
      </c>
      <c r="AQ88" s="159">
        <v>7838.96</v>
      </c>
      <c r="AR88" s="209">
        <v>10426.64</v>
      </c>
      <c r="AS88" s="209"/>
      <c r="AT88" s="209"/>
      <c r="AU88" s="209"/>
      <c r="AV88" s="99"/>
      <c r="AW88" s="35">
        <f t="shared" si="264"/>
        <v>-1409.92</v>
      </c>
      <c r="AX88" s="100">
        <f t="shared" si="264"/>
        <v>337.64999999999964</v>
      </c>
      <c r="AY88" s="100">
        <f t="shared" si="264"/>
        <v>209.64000000000033</v>
      </c>
      <c r="AZ88" s="100">
        <f t="shared" si="264"/>
        <v>1196.8500000000004</v>
      </c>
      <c r="BA88" s="100">
        <f t="shared" si="264"/>
        <v>925.46</v>
      </c>
      <c r="BB88" s="100">
        <f t="shared" si="264"/>
        <v>2796.91</v>
      </c>
      <c r="BC88" s="100">
        <f t="shared" si="264"/>
        <v>4620.0499999999984</v>
      </c>
      <c r="BD88" s="100">
        <f t="shared" si="264"/>
        <v>2351.2799999999997</v>
      </c>
      <c r="BE88" s="100">
        <f t="shared" si="264"/>
        <v>1458.9300000000003</v>
      </c>
      <c r="BF88" s="100">
        <f t="shared" si="264"/>
        <v>2289.2600000000002</v>
      </c>
      <c r="BG88" s="100">
        <f t="shared" si="265"/>
        <v>3539.3500000000004</v>
      </c>
      <c r="BH88" s="100">
        <f t="shared" si="265"/>
        <v>4441.130000000001</v>
      </c>
      <c r="BI88" s="100">
        <f t="shared" si="265"/>
        <v>6859.84</v>
      </c>
      <c r="BJ88" s="100">
        <f t="shared" si="265"/>
        <v>3281.09</v>
      </c>
      <c r="BK88" s="100">
        <f t="shared" si="265"/>
        <v>3360.1200000000008</v>
      </c>
      <c r="BL88" s="252">
        <f t="shared" si="265"/>
        <v>3349.91</v>
      </c>
      <c r="BM88" s="252">
        <f t="shared" si="265"/>
        <v>4723.1499999999996</v>
      </c>
      <c r="BN88" s="252">
        <f t="shared" si="265"/>
        <v>1408.9400000000005</v>
      </c>
      <c r="BO88" s="265">
        <f t="shared" si="265"/>
        <v>1638.2600000000002</v>
      </c>
      <c r="BP88" s="265">
        <f t="shared" si="265"/>
        <v>252.57999999999993</v>
      </c>
      <c r="BQ88" s="265">
        <f t="shared" si="266"/>
        <v>525.52000000000044</v>
      </c>
      <c r="BR88" s="265">
        <f t="shared" si="266"/>
        <v>-433.77000000000044</v>
      </c>
      <c r="BS88" s="265">
        <f t="shared" si="266"/>
        <v>-2442.0399999999991</v>
      </c>
      <c r="BT88" s="265">
        <f t="shared" si="266"/>
        <v>108.71000000000095</v>
      </c>
      <c r="BU88" s="265">
        <f t="shared" si="266"/>
        <v>-4296.6900000000005</v>
      </c>
      <c r="BV88" s="265">
        <f t="shared" si="266"/>
        <v>-11901.8</v>
      </c>
      <c r="BW88" s="265">
        <f t="shared" si="266"/>
        <v>-2460.1500000000015</v>
      </c>
      <c r="BX88" s="265">
        <f t="shared" si="266"/>
        <v>-1869.0299999999988</v>
      </c>
      <c r="BY88" s="265">
        <f t="shared" si="266"/>
        <v>-4991.1799999999994</v>
      </c>
      <c r="BZ88" s="265">
        <f t="shared" si="266"/>
        <v>-1846.7000000000007</v>
      </c>
      <c r="CA88" s="354"/>
      <c r="CB88" s="159" t="s">
        <v>212</v>
      </c>
    </row>
    <row r="89" spans="1:80" s="38" customFormat="1" x14ac:dyDescent="0.3">
      <c r="A89" s="147"/>
      <c r="B89" s="39" t="s">
        <v>39</v>
      </c>
      <c r="C89" s="97">
        <v>145091.84999999998</v>
      </c>
      <c r="D89" s="98">
        <v>136384.61000000002</v>
      </c>
      <c r="E89" s="98">
        <v>171277.02000000002</v>
      </c>
      <c r="F89" s="98">
        <v>111905.73999999999</v>
      </c>
      <c r="G89" s="98">
        <v>195494.88999999998</v>
      </c>
      <c r="H89" s="98">
        <v>266565.64999999997</v>
      </c>
      <c r="I89" s="98">
        <v>254885.32</v>
      </c>
      <c r="J89" s="98">
        <v>229951.61</v>
      </c>
      <c r="K89" s="98">
        <v>64630.66</v>
      </c>
      <c r="L89" s="99">
        <v>151429.32</v>
      </c>
      <c r="M89" s="98">
        <v>190993.43000000002</v>
      </c>
      <c r="N89" s="98">
        <v>110114.72000000002</v>
      </c>
      <c r="O89" s="166">
        <v>143624.79</v>
      </c>
      <c r="P89" s="98">
        <v>119423.5</v>
      </c>
      <c r="Q89" s="166">
        <v>108175.3</v>
      </c>
      <c r="R89" s="161">
        <v>114868.42</v>
      </c>
      <c r="S89" s="166">
        <v>162435.76</v>
      </c>
      <c r="T89" s="235">
        <v>299298.01</v>
      </c>
      <c r="U89" s="236">
        <v>260122.11</v>
      </c>
      <c r="V89" s="234">
        <v>174240.43</v>
      </c>
      <c r="W89" s="234">
        <v>112949.44</v>
      </c>
      <c r="X89" s="99">
        <v>165633.29999999999</v>
      </c>
      <c r="Y89" s="234">
        <v>155279.29999999999</v>
      </c>
      <c r="Z89" s="234">
        <v>169683.09</v>
      </c>
      <c r="AA89" s="234">
        <v>175401.47</v>
      </c>
      <c r="AB89" s="234">
        <v>162585.97</v>
      </c>
      <c r="AC89" s="234">
        <v>145971.62</v>
      </c>
      <c r="AD89" s="234">
        <v>172302.16</v>
      </c>
      <c r="AE89" s="234">
        <v>233914.22999999998</v>
      </c>
      <c r="AF89" s="234">
        <v>282406.59999999998</v>
      </c>
      <c r="AG89" s="234">
        <v>334209.83999999997</v>
      </c>
      <c r="AH89" s="234">
        <v>150061.62000000002</v>
      </c>
      <c r="AI89" s="234">
        <v>159186.57999999999</v>
      </c>
      <c r="AJ89" s="196">
        <v>192765.53</v>
      </c>
      <c r="AK89" s="209">
        <v>165967.48000000001</v>
      </c>
      <c r="AL89" s="209">
        <v>179415.13</v>
      </c>
      <c r="AM89" s="209">
        <v>128207.15999999999</v>
      </c>
      <c r="AN89" s="209">
        <v>68562.25</v>
      </c>
      <c r="AO89" s="209">
        <v>159795.31999999998</v>
      </c>
      <c r="AP89" s="209">
        <v>236315.16</v>
      </c>
      <c r="AQ89" s="159">
        <v>146889.47</v>
      </c>
      <c r="AR89" s="209">
        <v>366255.92000000004</v>
      </c>
      <c r="AS89" s="209"/>
      <c r="AT89" s="209"/>
      <c r="AU89" s="209"/>
      <c r="AV89" s="99"/>
      <c r="AW89" s="35">
        <f t="shared" si="264"/>
        <v>-1467.0599999999686</v>
      </c>
      <c r="AX89" s="100">
        <f t="shared" si="264"/>
        <v>-16961.110000000015</v>
      </c>
      <c r="AY89" s="100">
        <f t="shared" si="264"/>
        <v>-63101.720000000016</v>
      </c>
      <c r="AZ89" s="100">
        <f t="shared" si="264"/>
        <v>2962.6800000000076</v>
      </c>
      <c r="BA89" s="100">
        <f t="shared" si="264"/>
        <v>-33059.129999999976</v>
      </c>
      <c r="BB89" s="100">
        <f t="shared" si="264"/>
        <v>32732.360000000044</v>
      </c>
      <c r="BC89" s="100">
        <f t="shared" si="264"/>
        <v>5236.789999999979</v>
      </c>
      <c r="BD89" s="100">
        <f t="shared" si="264"/>
        <v>-55711.179999999993</v>
      </c>
      <c r="BE89" s="100">
        <f t="shared" si="264"/>
        <v>48318.78</v>
      </c>
      <c r="BF89" s="100">
        <f t="shared" si="264"/>
        <v>14203.979999999981</v>
      </c>
      <c r="BG89" s="100">
        <f t="shared" si="265"/>
        <v>-35714.130000000034</v>
      </c>
      <c r="BH89" s="100">
        <f t="shared" si="265"/>
        <v>59568.369999999981</v>
      </c>
      <c r="BI89" s="100">
        <f t="shared" si="265"/>
        <v>31776.679999999993</v>
      </c>
      <c r="BJ89" s="100">
        <f t="shared" si="265"/>
        <v>43162.47</v>
      </c>
      <c r="BK89" s="100">
        <f t="shared" si="265"/>
        <v>37796.319999999992</v>
      </c>
      <c r="BL89" s="252">
        <f t="shared" si="265"/>
        <v>57433.740000000005</v>
      </c>
      <c r="BM89" s="252">
        <f t="shared" si="265"/>
        <v>71478.469999999972</v>
      </c>
      <c r="BN89" s="252">
        <f t="shared" si="265"/>
        <v>-16891.410000000033</v>
      </c>
      <c r="BO89" s="265">
        <f t="shared" si="265"/>
        <v>74087.729999999981</v>
      </c>
      <c r="BP89" s="265">
        <f t="shared" si="265"/>
        <v>-24178.809999999969</v>
      </c>
      <c r="BQ89" s="265">
        <f t="shared" si="266"/>
        <v>46237.139999999985</v>
      </c>
      <c r="BR89" s="265">
        <f t="shared" si="266"/>
        <v>27132.23000000001</v>
      </c>
      <c r="BS89" s="265">
        <f t="shared" si="266"/>
        <v>10688.180000000022</v>
      </c>
      <c r="BT89" s="265">
        <f t="shared" si="266"/>
        <v>9732.0400000000081</v>
      </c>
      <c r="BU89" s="265">
        <f t="shared" si="266"/>
        <v>-47194.310000000012</v>
      </c>
      <c r="BV89" s="265">
        <f t="shared" si="266"/>
        <v>-94023.72</v>
      </c>
      <c r="BW89" s="265">
        <f t="shared" si="266"/>
        <v>13823.699999999983</v>
      </c>
      <c r="BX89" s="265">
        <f t="shared" si="266"/>
        <v>64013</v>
      </c>
      <c r="BY89" s="265">
        <f t="shared" si="266"/>
        <v>-87024.75999999998</v>
      </c>
      <c r="BZ89" s="265">
        <f t="shared" si="266"/>
        <v>83849.320000000065</v>
      </c>
      <c r="CA89" s="354"/>
      <c r="CB89" s="159" t="s">
        <v>212</v>
      </c>
    </row>
    <row r="90" spans="1:80" s="38" customFormat="1" x14ac:dyDescent="0.3">
      <c r="A90" s="147"/>
      <c r="B90" s="39" t="s">
        <v>40</v>
      </c>
      <c r="C90" s="97">
        <v>101102.5</v>
      </c>
      <c r="D90" s="98">
        <v>101036.75</v>
      </c>
      <c r="E90" s="98">
        <v>148962.16999999998</v>
      </c>
      <c r="F90" s="98">
        <v>71368.010000000009</v>
      </c>
      <c r="G90" s="98">
        <v>131701.47</v>
      </c>
      <c r="H90" s="98">
        <v>178853.68000000002</v>
      </c>
      <c r="I90" s="98">
        <v>167443.74</v>
      </c>
      <c r="J90" s="98">
        <v>185303.15</v>
      </c>
      <c r="K90" s="98">
        <v>43973.919999999998</v>
      </c>
      <c r="L90" s="99">
        <v>97948.72</v>
      </c>
      <c r="M90" s="98">
        <v>146053.74</v>
      </c>
      <c r="N90" s="98">
        <v>67430.509999999995</v>
      </c>
      <c r="O90" s="166">
        <v>93507.01</v>
      </c>
      <c r="P90" s="98">
        <v>86057.3</v>
      </c>
      <c r="Q90" s="166">
        <v>79907.59</v>
      </c>
      <c r="R90" s="161">
        <v>75135.539999999994</v>
      </c>
      <c r="S90" s="166">
        <v>113875.98</v>
      </c>
      <c r="T90" s="235">
        <v>216493.15999999997</v>
      </c>
      <c r="U90" s="236">
        <v>167612.79</v>
      </c>
      <c r="V90" s="234">
        <v>127280.23999999999</v>
      </c>
      <c r="W90" s="234">
        <v>90163.78</v>
      </c>
      <c r="X90" s="99">
        <v>100499.83</v>
      </c>
      <c r="Y90" s="234">
        <v>65949.289999999994</v>
      </c>
      <c r="Z90" s="234">
        <v>94518.93</v>
      </c>
      <c r="AA90" s="234">
        <v>99229.969999999987</v>
      </c>
      <c r="AB90" s="234">
        <v>84562.8</v>
      </c>
      <c r="AC90" s="234">
        <v>106381.71</v>
      </c>
      <c r="AD90" s="234">
        <v>114378.48</v>
      </c>
      <c r="AE90" s="234">
        <v>149758.13</v>
      </c>
      <c r="AF90" s="234">
        <v>173250.13</v>
      </c>
      <c r="AG90" s="234">
        <v>237076.36</v>
      </c>
      <c r="AH90" s="234">
        <v>97520.84</v>
      </c>
      <c r="AI90" s="234">
        <v>127231.27</v>
      </c>
      <c r="AJ90" s="196">
        <v>153810.02000000002</v>
      </c>
      <c r="AK90" s="209">
        <v>101616.51000000001</v>
      </c>
      <c r="AL90" s="209">
        <v>110113.09</v>
      </c>
      <c r="AM90" s="209">
        <v>73040.649999999994</v>
      </c>
      <c r="AN90" s="209">
        <v>44485.46</v>
      </c>
      <c r="AO90" s="209">
        <v>111361.48</v>
      </c>
      <c r="AP90" s="209">
        <v>183040.9</v>
      </c>
      <c r="AQ90" s="159">
        <v>96265.88</v>
      </c>
      <c r="AR90" s="209">
        <v>286643.95</v>
      </c>
      <c r="AS90" s="209"/>
      <c r="AT90" s="209"/>
      <c r="AU90" s="209"/>
      <c r="AV90" s="99"/>
      <c r="AW90" s="35">
        <f t="shared" si="264"/>
        <v>-7595.4900000000052</v>
      </c>
      <c r="AX90" s="100">
        <f t="shared" si="264"/>
        <v>-14979.449999999997</v>
      </c>
      <c r="AY90" s="100">
        <f t="shared" si="264"/>
        <v>-69054.579999999987</v>
      </c>
      <c r="AZ90" s="100">
        <f t="shared" si="264"/>
        <v>3767.5299999999843</v>
      </c>
      <c r="BA90" s="100">
        <f t="shared" si="264"/>
        <v>-17825.490000000005</v>
      </c>
      <c r="BB90" s="100">
        <f t="shared" si="264"/>
        <v>37639.479999999952</v>
      </c>
      <c r="BC90" s="100">
        <f t="shared" si="264"/>
        <v>169.05000000001746</v>
      </c>
      <c r="BD90" s="100">
        <f t="shared" si="264"/>
        <v>-58022.91</v>
      </c>
      <c r="BE90" s="100">
        <f t="shared" si="264"/>
        <v>46189.86</v>
      </c>
      <c r="BF90" s="100">
        <f t="shared" si="264"/>
        <v>2551.1100000000006</v>
      </c>
      <c r="BG90" s="100">
        <f t="shared" si="265"/>
        <v>-80104.45</v>
      </c>
      <c r="BH90" s="100">
        <f t="shared" si="265"/>
        <v>27088.42</v>
      </c>
      <c r="BI90" s="100">
        <f t="shared" si="265"/>
        <v>5722.9599999999919</v>
      </c>
      <c r="BJ90" s="100">
        <f t="shared" si="265"/>
        <v>-1494.5</v>
      </c>
      <c r="BK90" s="100">
        <f t="shared" si="265"/>
        <v>26474.12000000001</v>
      </c>
      <c r="BL90" s="252">
        <f t="shared" si="265"/>
        <v>39242.94</v>
      </c>
      <c r="BM90" s="252">
        <f t="shared" si="265"/>
        <v>35882.150000000009</v>
      </c>
      <c r="BN90" s="252">
        <f t="shared" si="265"/>
        <v>-43243.02999999997</v>
      </c>
      <c r="BO90" s="265">
        <f t="shared" si="265"/>
        <v>69463.569999999978</v>
      </c>
      <c r="BP90" s="265">
        <f t="shared" si="265"/>
        <v>-29759.399999999994</v>
      </c>
      <c r="BQ90" s="265">
        <f t="shared" si="266"/>
        <v>37067.490000000005</v>
      </c>
      <c r="BR90" s="265">
        <f t="shared" si="266"/>
        <v>53310.190000000017</v>
      </c>
      <c r="BS90" s="265">
        <f t="shared" si="266"/>
        <v>35667.220000000016</v>
      </c>
      <c r="BT90" s="265">
        <f t="shared" si="266"/>
        <v>15594.160000000003</v>
      </c>
      <c r="BU90" s="265">
        <f t="shared" si="266"/>
        <v>-26189.319999999992</v>
      </c>
      <c r="BV90" s="265">
        <f t="shared" si="266"/>
        <v>-40077.340000000004</v>
      </c>
      <c r="BW90" s="265">
        <f t="shared" si="266"/>
        <v>4979.7699999999895</v>
      </c>
      <c r="BX90" s="265">
        <f t="shared" si="266"/>
        <v>68662.42</v>
      </c>
      <c r="BY90" s="265">
        <f t="shared" si="266"/>
        <v>-53492.25</v>
      </c>
      <c r="BZ90" s="265">
        <f t="shared" si="266"/>
        <v>113393.82</v>
      </c>
      <c r="CA90" s="354"/>
      <c r="CB90" s="159" t="s">
        <v>212</v>
      </c>
    </row>
    <row r="91" spans="1:80" s="38" customFormat="1" x14ac:dyDescent="0.3">
      <c r="A91" s="147"/>
      <c r="B91" s="39" t="s">
        <v>41</v>
      </c>
      <c r="C91" s="97">
        <v>92121.17</v>
      </c>
      <c r="D91" s="98">
        <v>86111.12</v>
      </c>
      <c r="E91" s="98">
        <v>106041.60000000001</v>
      </c>
      <c r="F91" s="98">
        <v>102025.8</v>
      </c>
      <c r="G91" s="98">
        <v>125139.38</v>
      </c>
      <c r="H91" s="98">
        <v>126196.82</v>
      </c>
      <c r="I91" s="98">
        <v>130466.93</v>
      </c>
      <c r="J91" s="98">
        <v>104636.06</v>
      </c>
      <c r="K91" s="98">
        <v>86698.73</v>
      </c>
      <c r="L91" s="99">
        <v>96949.31</v>
      </c>
      <c r="M91" s="98">
        <v>29452.57</v>
      </c>
      <c r="N91" s="98">
        <v>187687.9</v>
      </c>
      <c r="O91" s="166">
        <v>-168641.96</v>
      </c>
      <c r="P91" s="98">
        <v>199733.19</v>
      </c>
      <c r="Q91" s="166">
        <v>255106.2</v>
      </c>
      <c r="R91" s="161">
        <v>104921.78</v>
      </c>
      <c r="S91" s="166">
        <v>121411.84</v>
      </c>
      <c r="T91" s="235">
        <v>122852.63</v>
      </c>
      <c r="U91" s="236">
        <v>132001.78</v>
      </c>
      <c r="V91" s="234">
        <v>105182.24</v>
      </c>
      <c r="W91" s="234">
        <v>103514.57</v>
      </c>
      <c r="X91" s="99">
        <v>85064.88</v>
      </c>
      <c r="Y91" s="234">
        <v>49705.14</v>
      </c>
      <c r="Z91" s="234">
        <v>99547.8</v>
      </c>
      <c r="AA91" s="234">
        <v>95188.01</v>
      </c>
      <c r="AB91" s="234">
        <v>55252.51</v>
      </c>
      <c r="AC91" s="234">
        <v>75039.33</v>
      </c>
      <c r="AD91" s="234">
        <v>73722.37</v>
      </c>
      <c r="AE91" s="234">
        <v>111925.06</v>
      </c>
      <c r="AF91" s="234">
        <v>92368.12</v>
      </c>
      <c r="AG91" s="234">
        <v>92193.79</v>
      </c>
      <c r="AH91" s="234">
        <v>86750.78</v>
      </c>
      <c r="AI91" s="234">
        <v>75112.3</v>
      </c>
      <c r="AJ91" s="196">
        <v>17010.18</v>
      </c>
      <c r="AK91" s="209">
        <v>97894.33</v>
      </c>
      <c r="AL91" s="209">
        <v>66094.12</v>
      </c>
      <c r="AM91" s="209">
        <v>126610.24000000001</v>
      </c>
      <c r="AN91" s="209">
        <v>0</v>
      </c>
      <c r="AO91" s="209">
        <v>74241.16</v>
      </c>
      <c r="AP91" s="209">
        <v>76445.789999999994</v>
      </c>
      <c r="AQ91" s="159">
        <v>84627.41</v>
      </c>
      <c r="AR91" s="209">
        <v>101123.94</v>
      </c>
      <c r="AS91" s="209"/>
      <c r="AT91" s="209"/>
      <c r="AU91" s="209"/>
      <c r="AV91" s="99"/>
      <c r="AW91" s="35">
        <f t="shared" si="264"/>
        <v>-260763.13</v>
      </c>
      <c r="AX91" s="100">
        <f t="shared" si="264"/>
        <v>113622.07</v>
      </c>
      <c r="AY91" s="100">
        <f t="shared" si="264"/>
        <v>149064.6</v>
      </c>
      <c r="AZ91" s="100">
        <f t="shared" si="264"/>
        <v>2895.9799999999959</v>
      </c>
      <c r="BA91" s="100">
        <f t="shared" si="264"/>
        <v>-3727.5400000000081</v>
      </c>
      <c r="BB91" s="100">
        <f t="shared" si="264"/>
        <v>-3344.1900000000023</v>
      </c>
      <c r="BC91" s="100">
        <f t="shared" si="264"/>
        <v>1534.8500000000058</v>
      </c>
      <c r="BD91" s="100">
        <f t="shared" si="264"/>
        <v>546.18000000000757</v>
      </c>
      <c r="BE91" s="100">
        <f t="shared" si="264"/>
        <v>16815.840000000011</v>
      </c>
      <c r="BF91" s="100">
        <f t="shared" si="264"/>
        <v>-11884.429999999993</v>
      </c>
      <c r="BG91" s="100">
        <f t="shared" si="265"/>
        <v>20252.57</v>
      </c>
      <c r="BH91" s="100">
        <f t="shared" si="265"/>
        <v>-88140.099999999991</v>
      </c>
      <c r="BI91" s="100">
        <f t="shared" si="265"/>
        <v>263829.96999999997</v>
      </c>
      <c r="BJ91" s="100">
        <f t="shared" si="265"/>
        <v>-144480.68</v>
      </c>
      <c r="BK91" s="100">
        <f t="shared" si="265"/>
        <v>-180066.87</v>
      </c>
      <c r="BL91" s="252">
        <f t="shared" si="265"/>
        <v>-31199.410000000003</v>
      </c>
      <c r="BM91" s="252">
        <f t="shared" si="265"/>
        <v>-9486.7799999999988</v>
      </c>
      <c r="BN91" s="252">
        <f t="shared" si="265"/>
        <v>-30484.510000000009</v>
      </c>
      <c r="BO91" s="265">
        <f t="shared" si="265"/>
        <v>-39807.990000000005</v>
      </c>
      <c r="BP91" s="265">
        <f t="shared" si="265"/>
        <v>-18431.460000000006</v>
      </c>
      <c r="BQ91" s="265">
        <f t="shared" si="266"/>
        <v>-28402.270000000004</v>
      </c>
      <c r="BR91" s="265">
        <f t="shared" si="266"/>
        <v>-68054.700000000012</v>
      </c>
      <c r="BS91" s="265">
        <f t="shared" si="266"/>
        <v>48189.19</v>
      </c>
      <c r="BT91" s="265">
        <f t="shared" si="266"/>
        <v>-33453.680000000008</v>
      </c>
      <c r="BU91" s="265">
        <f t="shared" si="266"/>
        <v>31422.23000000001</v>
      </c>
      <c r="BV91" s="265">
        <f t="shared" si="266"/>
        <v>-55252.51</v>
      </c>
      <c r="BW91" s="265">
        <f t="shared" si="266"/>
        <v>-798.16999999999825</v>
      </c>
      <c r="BX91" s="265">
        <f t="shared" si="266"/>
        <v>2723.4199999999983</v>
      </c>
      <c r="BY91" s="265">
        <f t="shared" si="266"/>
        <v>-27297.649999999994</v>
      </c>
      <c r="BZ91" s="265">
        <f t="shared" si="266"/>
        <v>8755.820000000007</v>
      </c>
      <c r="CA91" s="354"/>
      <c r="CB91" s="159" t="s">
        <v>212</v>
      </c>
    </row>
    <row r="92" spans="1:80" s="131" customFormat="1" x14ac:dyDescent="0.3">
      <c r="A92" s="148"/>
      <c r="B92" s="39" t="s">
        <v>42</v>
      </c>
      <c r="C92" s="132">
        <f>SUM(C87:C91)</f>
        <v>1064523.05</v>
      </c>
      <c r="D92" s="133">
        <f t="shared" ref="D92:CB106" si="267">SUM(D87:D91)</f>
        <v>974883.13000000012</v>
      </c>
      <c r="E92" s="133">
        <f t="shared" si="267"/>
        <v>1109179.7400000002</v>
      </c>
      <c r="F92" s="133">
        <f t="shared" si="267"/>
        <v>855842.93</v>
      </c>
      <c r="G92" s="133">
        <f t="shared" si="267"/>
        <v>1467488.58</v>
      </c>
      <c r="H92" s="133">
        <f t="shared" si="267"/>
        <v>1875446.64</v>
      </c>
      <c r="I92" s="133">
        <f t="shared" si="267"/>
        <v>1650756.3800000001</v>
      </c>
      <c r="J92" s="133">
        <f t="shared" si="267"/>
        <v>1319849.53</v>
      </c>
      <c r="K92" s="133">
        <f t="shared" si="267"/>
        <v>634308.63</v>
      </c>
      <c r="L92" s="135">
        <f t="shared" si="267"/>
        <v>1097675.6000000001</v>
      </c>
      <c r="M92" s="133">
        <f t="shared" si="267"/>
        <v>1228096.3500000001</v>
      </c>
      <c r="N92" s="133">
        <f t="shared" si="267"/>
        <v>986014.9800000001</v>
      </c>
      <c r="O92" s="133">
        <f t="shared" si="267"/>
        <v>732735.52</v>
      </c>
      <c r="P92" s="133">
        <f t="shared" si="267"/>
        <v>1066540.73</v>
      </c>
      <c r="Q92" s="133">
        <f t="shared" si="267"/>
        <v>1049859.5</v>
      </c>
      <c r="R92" s="133">
        <f t="shared" si="267"/>
        <v>1009048.0900000002</v>
      </c>
      <c r="S92" s="133">
        <f t="shared" si="267"/>
        <v>1469562.6099999999</v>
      </c>
      <c r="T92" s="133">
        <f t="shared" si="267"/>
        <v>2350245.69</v>
      </c>
      <c r="U92" s="182">
        <f t="shared" si="267"/>
        <v>1930102.18</v>
      </c>
      <c r="V92" s="182">
        <f t="shared" si="267"/>
        <v>1281219.6299999999</v>
      </c>
      <c r="W92" s="182">
        <f t="shared" si="267"/>
        <v>980363.18000000017</v>
      </c>
      <c r="X92" s="135">
        <f t="shared" si="267"/>
        <v>1216757.1000000001</v>
      </c>
      <c r="Y92" s="182">
        <f t="shared" si="267"/>
        <v>1149317.71</v>
      </c>
      <c r="Z92" s="182">
        <f t="shared" si="267"/>
        <v>1317380.96</v>
      </c>
      <c r="AA92" s="182">
        <f t="shared" si="267"/>
        <v>1307149.44</v>
      </c>
      <c r="AB92" s="182">
        <f t="shared" si="267"/>
        <v>1104209.98</v>
      </c>
      <c r="AC92" s="182">
        <f t="shared" si="267"/>
        <v>1025402.46</v>
      </c>
      <c r="AD92" s="182">
        <f t="shared" si="267"/>
        <v>1256342.8500000001</v>
      </c>
      <c r="AE92" s="182">
        <f t="shared" si="267"/>
        <v>1808830.1800000002</v>
      </c>
      <c r="AF92" s="182">
        <f t="shared" si="267"/>
        <v>2128755.77</v>
      </c>
      <c r="AG92" s="182">
        <f t="shared" si="267"/>
        <v>2314933.16</v>
      </c>
      <c r="AH92" s="182">
        <f t="shared" si="267"/>
        <v>1116992.8999999999</v>
      </c>
      <c r="AI92" s="182">
        <f t="shared" si="267"/>
        <v>1085966.98</v>
      </c>
      <c r="AJ92" s="325">
        <f t="shared" si="267"/>
        <v>1267039</v>
      </c>
      <c r="AK92" s="192">
        <f t="shared" si="267"/>
        <v>1260832.5000000002</v>
      </c>
      <c r="AL92" s="192">
        <f t="shared" si="267"/>
        <v>1280911.1400000001</v>
      </c>
      <c r="AM92" s="302">
        <f t="shared" si="267"/>
        <v>1035327.3700000001</v>
      </c>
      <c r="AN92" s="302">
        <f t="shared" si="267"/>
        <v>321626.92</v>
      </c>
      <c r="AO92" s="302">
        <f t="shared" si="267"/>
        <v>1047316.94</v>
      </c>
      <c r="AP92" s="302">
        <f t="shared" si="267"/>
        <v>1530620.14</v>
      </c>
      <c r="AQ92" s="302">
        <f t="shared" si="267"/>
        <v>1313840.05</v>
      </c>
      <c r="AR92" s="302">
        <f t="shared" si="267"/>
        <v>2759457.67</v>
      </c>
      <c r="AS92" s="302"/>
      <c r="AT92" s="302"/>
      <c r="AU92" s="302"/>
      <c r="AV92" s="320"/>
      <c r="AW92" s="134">
        <f t="shared" si="267"/>
        <v>-331787.53000000003</v>
      </c>
      <c r="AX92" s="136">
        <f t="shared" ref="AX92:AZ92" si="268">SUM(AX87:AX91)</f>
        <v>91657.599999999948</v>
      </c>
      <c r="AY92" s="136">
        <f t="shared" si="268"/>
        <v>-59320.240000000049</v>
      </c>
      <c r="AZ92" s="136">
        <f t="shared" si="268"/>
        <v>153205.15999999997</v>
      </c>
      <c r="BA92" s="136">
        <f t="shared" ref="BA92" si="269">SUM(BA87:BA91)</f>
        <v>2074.0299999997587</v>
      </c>
      <c r="BB92" s="136">
        <f t="shared" ref="BB92:BJ92" si="270">SUM(BB87:BB91)</f>
        <v>474799.05</v>
      </c>
      <c r="BC92" s="136">
        <f t="shared" si="270"/>
        <v>279345.79999999981</v>
      </c>
      <c r="BD92" s="136">
        <f t="shared" si="270"/>
        <v>-38629.900000000009</v>
      </c>
      <c r="BE92" s="136">
        <f t="shared" si="270"/>
        <v>346054.5500000001</v>
      </c>
      <c r="BF92" s="136">
        <f t="shared" si="270"/>
        <v>119081.49999999994</v>
      </c>
      <c r="BG92" s="136">
        <f t="shared" si="270"/>
        <v>-78778.640000000014</v>
      </c>
      <c r="BH92" s="136">
        <f t="shared" si="270"/>
        <v>331365.97999999992</v>
      </c>
      <c r="BI92" s="136">
        <f t="shared" si="270"/>
        <v>574413.91999999993</v>
      </c>
      <c r="BJ92" s="136">
        <f t="shared" si="270"/>
        <v>37669.249999999884</v>
      </c>
      <c r="BK92" s="136">
        <f t="shared" ref="BK92:BL92" si="271">SUM(BK87:BK91)</f>
        <v>-24457.039999999979</v>
      </c>
      <c r="BL92" s="253">
        <f t="shared" si="271"/>
        <v>247294.75999999998</v>
      </c>
      <c r="BM92" s="253">
        <f t="shared" ref="BM92" si="272">SUM(BM87:BM91)</f>
        <v>339267.5700000003</v>
      </c>
      <c r="BN92" s="253">
        <f t="shared" ref="BN92:BO92" si="273">SUM(BN87:BN91)</f>
        <v>-221489.92000000016</v>
      </c>
      <c r="BO92" s="278">
        <f t="shared" si="273"/>
        <v>384830.9800000001</v>
      </c>
      <c r="BP92" s="278">
        <f t="shared" ref="BP92:BQ92" si="274">SUM(BP87:BP91)</f>
        <v>-164226.72999999998</v>
      </c>
      <c r="BQ92" s="278">
        <f t="shared" si="274"/>
        <v>105603.79999999992</v>
      </c>
      <c r="BR92" s="278">
        <f t="shared" ref="BR92:BS92" si="275">SUM(BR87:BR91)</f>
        <v>50281.899999999965</v>
      </c>
      <c r="BS92" s="278">
        <f t="shared" si="275"/>
        <v>111514.79000000015</v>
      </c>
      <c r="BT92" s="278">
        <f t="shared" ref="BT92" si="276">SUM(BT87:BT91)</f>
        <v>-36469.819999999927</v>
      </c>
      <c r="BU92" s="278">
        <f t="shared" ref="BU92" si="277">SUM(BU87:BU91)</f>
        <v>-271822.06999999983</v>
      </c>
      <c r="BV92" s="278">
        <f t="shared" ref="BV92" si="278">SUM(BV87:BV91)</f>
        <v>-782583.05999999994</v>
      </c>
      <c r="BW92" s="278">
        <f t="shared" ref="BW92" si="279">SUM(BW87:BW91)</f>
        <v>21914.47999999993</v>
      </c>
      <c r="BX92" s="278">
        <f t="shared" ref="BX92" si="280">SUM(BX87:BX91)</f>
        <v>274277.28999999998</v>
      </c>
      <c r="BY92" s="278">
        <f t="shared" ref="BY92:BZ92" si="281">SUM(BY87:BY91)</f>
        <v>-494990.13</v>
      </c>
      <c r="BZ92" s="278">
        <f t="shared" si="281"/>
        <v>630701.90000000014</v>
      </c>
      <c r="CA92" s="355"/>
      <c r="CB92" s="134">
        <f t="shared" si="267"/>
        <v>0</v>
      </c>
    </row>
    <row r="93" spans="1:80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354"/>
      <c r="CB93" s="50"/>
    </row>
    <row r="94" spans="1:80" s="38" customFormat="1" x14ac:dyDescent="0.3">
      <c r="A94" s="147"/>
      <c r="B94" s="39" t="s">
        <v>37</v>
      </c>
      <c r="C94" s="97">
        <v>1679947.82</v>
      </c>
      <c r="D94" s="98">
        <v>1526795.28</v>
      </c>
      <c r="E94" s="98">
        <v>1623677.47</v>
      </c>
      <c r="F94" s="98">
        <v>1399636.13</v>
      </c>
      <c r="G94" s="98">
        <v>2474534.62</v>
      </c>
      <c r="H94" s="98">
        <v>3189237.63</v>
      </c>
      <c r="I94" s="98">
        <v>2793866.13</v>
      </c>
      <c r="J94" s="98">
        <v>2102066.62</v>
      </c>
      <c r="K94" s="98">
        <v>1109205.3999999999</v>
      </c>
      <c r="L94" s="99">
        <v>1944621.9</v>
      </c>
      <c r="M94" s="98">
        <v>2264920.84</v>
      </c>
      <c r="N94" s="98">
        <v>1778217.47</v>
      </c>
      <c r="O94" s="98">
        <v>1874395.61</v>
      </c>
      <c r="P94" s="98">
        <v>1815433.76</v>
      </c>
      <c r="Q94" s="98">
        <v>1683018.06</v>
      </c>
      <c r="R94" s="98">
        <v>1982982</v>
      </c>
      <c r="S94" s="98">
        <v>2879004.57</v>
      </c>
      <c r="T94" s="98">
        <v>4616644.22</v>
      </c>
      <c r="U94" s="209">
        <v>3357482.83</v>
      </c>
      <c r="V94" s="209">
        <v>2137559</v>
      </c>
      <c r="W94" s="209">
        <v>3357482.83</v>
      </c>
      <c r="X94" s="99">
        <v>2167289.9700000002</v>
      </c>
      <c r="Y94" s="209">
        <v>2108307</v>
      </c>
      <c r="Z94" s="209">
        <v>2453996</v>
      </c>
      <c r="AA94" s="209">
        <v>2341305.87</v>
      </c>
      <c r="AB94" s="209">
        <v>2083288.62</v>
      </c>
      <c r="AC94" s="209">
        <v>1947887</v>
      </c>
      <c r="AD94" s="209">
        <v>2301316.1</v>
      </c>
      <c r="AE94" s="209">
        <v>3317716</v>
      </c>
      <c r="AF94" s="209">
        <v>4018409.59</v>
      </c>
      <c r="AG94" s="209">
        <v>4220982</v>
      </c>
      <c r="AH94" s="209">
        <v>2325056</v>
      </c>
      <c r="AI94" s="209">
        <v>1936403</v>
      </c>
      <c r="AJ94" s="99">
        <v>2467491</v>
      </c>
      <c r="AK94" s="301">
        <v>2457302</v>
      </c>
      <c r="AL94" s="301">
        <v>2552272</v>
      </c>
      <c r="AM94" s="301">
        <v>2024421</v>
      </c>
      <c r="AN94" s="301">
        <v>2108072</v>
      </c>
      <c r="AO94" s="301">
        <v>1912322</v>
      </c>
      <c r="AP94" s="301">
        <v>2692224</v>
      </c>
      <c r="AQ94" s="64">
        <v>2585789</v>
      </c>
      <c r="AR94" s="301">
        <v>5131492</v>
      </c>
      <c r="AS94" s="301"/>
      <c r="AT94" s="301"/>
      <c r="AU94" s="301"/>
      <c r="AV94" s="319"/>
      <c r="AW94" s="35">
        <f t="shared" ref="AW94:BF98" si="282">O94-C94</f>
        <v>194447.79000000004</v>
      </c>
      <c r="AX94" s="100">
        <f t="shared" si="282"/>
        <v>288638.48</v>
      </c>
      <c r="AY94" s="100">
        <f t="shared" si="282"/>
        <v>59340.590000000084</v>
      </c>
      <c r="AZ94" s="100">
        <f t="shared" si="282"/>
        <v>583345.87000000011</v>
      </c>
      <c r="BA94" s="100">
        <f t="shared" si="282"/>
        <v>404469.94999999972</v>
      </c>
      <c r="BB94" s="100">
        <f t="shared" si="282"/>
        <v>1427406.5899999999</v>
      </c>
      <c r="BC94" s="100">
        <f t="shared" si="282"/>
        <v>563616.70000000019</v>
      </c>
      <c r="BD94" s="100">
        <f t="shared" si="282"/>
        <v>35492.379999999888</v>
      </c>
      <c r="BE94" s="100">
        <f t="shared" si="282"/>
        <v>2248277.4300000002</v>
      </c>
      <c r="BF94" s="100">
        <f t="shared" si="282"/>
        <v>222668.0700000003</v>
      </c>
      <c r="BG94" s="100">
        <f t="shared" ref="BG94:BP98" si="283">Y94-M94</f>
        <v>-156613.83999999985</v>
      </c>
      <c r="BH94" s="100">
        <f t="shared" si="283"/>
        <v>675778.53</v>
      </c>
      <c r="BI94" s="100">
        <f t="shared" si="283"/>
        <v>466910.26</v>
      </c>
      <c r="BJ94" s="100">
        <f t="shared" si="283"/>
        <v>267854.8600000001</v>
      </c>
      <c r="BK94" s="100">
        <f t="shared" si="283"/>
        <v>264868.93999999994</v>
      </c>
      <c r="BL94" s="252">
        <f t="shared" si="283"/>
        <v>318334.10000000009</v>
      </c>
      <c r="BM94" s="252">
        <f t="shared" si="283"/>
        <v>438711.43000000017</v>
      </c>
      <c r="BN94" s="252">
        <f t="shared" si="283"/>
        <v>-598234.62999999989</v>
      </c>
      <c r="BO94" s="265">
        <f t="shared" si="283"/>
        <v>863499.16999999993</v>
      </c>
      <c r="BP94" s="265">
        <f t="shared" si="283"/>
        <v>187497</v>
      </c>
      <c r="BQ94" s="265">
        <f t="shared" ref="BQ94:BZ98" si="284">AI94-W94</f>
        <v>-1421079.83</v>
      </c>
      <c r="BR94" s="265">
        <f t="shared" si="284"/>
        <v>300201.0299999998</v>
      </c>
      <c r="BS94" s="265">
        <f t="shared" si="284"/>
        <v>348995</v>
      </c>
      <c r="BT94" s="265">
        <f t="shared" si="284"/>
        <v>98276</v>
      </c>
      <c r="BU94" s="265">
        <f t="shared" si="284"/>
        <v>-316884.87000000011</v>
      </c>
      <c r="BV94" s="265">
        <f t="shared" si="284"/>
        <v>24783.379999999888</v>
      </c>
      <c r="BW94" s="265">
        <f t="shared" si="284"/>
        <v>-35565</v>
      </c>
      <c r="BX94" s="265">
        <f t="shared" si="284"/>
        <v>390907.89999999991</v>
      </c>
      <c r="BY94" s="265">
        <f t="shared" si="284"/>
        <v>-731927</v>
      </c>
      <c r="BZ94" s="265">
        <f t="shared" si="284"/>
        <v>1113082.4100000001</v>
      </c>
      <c r="CA94" s="354"/>
      <c r="CB94" s="64">
        <f>IF(ISERROR(GETPIVOTDATA("VALUE",'CSS WK pvt'!$I$2,"DT_FILE",CB$8,"CD_CO",CB$6,"TRIM_CAT",TRIM(B94),"TRIM_LINE",A93))=TRUE,0,GETPIVOTDATA("VALUE",'CSS WK pvt'!$I$2,"DT_FILE",CB$8,"CD_CO",CB$6,"TRIM_CAT",TRIM(B94),"TRIM_LINE",A93))</f>
        <v>5131492</v>
      </c>
    </row>
    <row r="95" spans="1:80" s="38" customFormat="1" x14ac:dyDescent="0.3">
      <c r="A95" s="147"/>
      <c r="B95" s="39" t="s">
        <v>38</v>
      </c>
      <c r="C95" s="97">
        <v>16786.8</v>
      </c>
      <c r="D95" s="98">
        <v>16185.9</v>
      </c>
      <c r="E95" s="98">
        <v>13050.2</v>
      </c>
      <c r="F95" s="98">
        <v>11119.6</v>
      </c>
      <c r="G95" s="98">
        <v>14370.94</v>
      </c>
      <c r="H95" s="98">
        <v>14789.28</v>
      </c>
      <c r="I95" s="98">
        <v>15330.01</v>
      </c>
      <c r="J95" s="98">
        <v>14009.04</v>
      </c>
      <c r="K95" s="98">
        <v>11206.09</v>
      </c>
      <c r="L95" s="99">
        <v>17892.71</v>
      </c>
      <c r="M95" s="98">
        <v>19512.03</v>
      </c>
      <c r="N95" s="98">
        <v>19013</v>
      </c>
      <c r="O95" s="98">
        <v>19905.96</v>
      </c>
      <c r="P95" s="98">
        <v>16385.310000000001</v>
      </c>
      <c r="Q95" s="98">
        <v>14574.3</v>
      </c>
      <c r="R95" s="98">
        <v>13495.2</v>
      </c>
      <c r="S95" s="98">
        <v>15853.89</v>
      </c>
      <c r="T95" s="98">
        <v>18738.82</v>
      </c>
      <c r="U95" s="209">
        <v>17416.28</v>
      </c>
      <c r="V95" s="209">
        <v>12633</v>
      </c>
      <c r="W95" s="209">
        <v>17416.28</v>
      </c>
      <c r="X95" s="99">
        <v>20280.38</v>
      </c>
      <c r="Y95" s="209">
        <v>23218</v>
      </c>
      <c r="Z95" s="209">
        <v>37026</v>
      </c>
      <c r="AA95" s="209">
        <v>29759.88</v>
      </c>
      <c r="AB95" s="209">
        <v>23647.64</v>
      </c>
      <c r="AC95" s="209">
        <v>23011</v>
      </c>
      <c r="AD95" s="209">
        <v>21075.51</v>
      </c>
      <c r="AE95" s="209">
        <v>20721</v>
      </c>
      <c r="AF95" s="209">
        <v>19843.060000000001</v>
      </c>
      <c r="AG95" s="209">
        <v>20354</v>
      </c>
      <c r="AH95" s="209">
        <v>18700</v>
      </c>
      <c r="AI95" s="209">
        <v>20379</v>
      </c>
      <c r="AJ95" s="99">
        <v>17776</v>
      </c>
      <c r="AK95" s="301">
        <v>21078</v>
      </c>
      <c r="AL95" s="301">
        <v>24801</v>
      </c>
      <c r="AM95" s="301">
        <v>24280</v>
      </c>
      <c r="AN95" s="301">
        <v>18904</v>
      </c>
      <c r="AO95" s="301">
        <v>18994</v>
      </c>
      <c r="AP95" s="301">
        <v>15384</v>
      </c>
      <c r="AQ95" s="64">
        <v>13691</v>
      </c>
      <c r="AR95" s="301">
        <v>17362</v>
      </c>
      <c r="AS95" s="301"/>
      <c r="AT95" s="301"/>
      <c r="AU95" s="301"/>
      <c r="AV95" s="319"/>
      <c r="AW95" s="35">
        <f t="shared" si="282"/>
        <v>3119.16</v>
      </c>
      <c r="AX95" s="100">
        <f t="shared" si="282"/>
        <v>199.41000000000167</v>
      </c>
      <c r="AY95" s="100">
        <f t="shared" si="282"/>
        <v>1524.0999999999985</v>
      </c>
      <c r="AZ95" s="100">
        <f t="shared" si="282"/>
        <v>2375.6000000000004</v>
      </c>
      <c r="BA95" s="100">
        <f t="shared" si="282"/>
        <v>1482.9499999999989</v>
      </c>
      <c r="BB95" s="100">
        <f t="shared" si="282"/>
        <v>3949.5399999999991</v>
      </c>
      <c r="BC95" s="100">
        <f t="shared" si="282"/>
        <v>2086.2699999999986</v>
      </c>
      <c r="BD95" s="100">
        <f t="shared" si="282"/>
        <v>-1376.0400000000009</v>
      </c>
      <c r="BE95" s="100">
        <f t="shared" si="282"/>
        <v>6210.1899999999987</v>
      </c>
      <c r="BF95" s="100">
        <f t="shared" si="282"/>
        <v>2387.6700000000019</v>
      </c>
      <c r="BG95" s="100">
        <f t="shared" si="283"/>
        <v>3705.9700000000012</v>
      </c>
      <c r="BH95" s="100">
        <f t="shared" si="283"/>
        <v>18013</v>
      </c>
      <c r="BI95" s="100">
        <f t="shared" si="283"/>
        <v>9853.9200000000019</v>
      </c>
      <c r="BJ95" s="100">
        <f t="shared" si="283"/>
        <v>7262.3299999999981</v>
      </c>
      <c r="BK95" s="100">
        <f t="shared" si="283"/>
        <v>8436.7000000000007</v>
      </c>
      <c r="BL95" s="252">
        <f t="shared" si="283"/>
        <v>7580.3099999999977</v>
      </c>
      <c r="BM95" s="252">
        <f t="shared" si="283"/>
        <v>4867.1100000000006</v>
      </c>
      <c r="BN95" s="252">
        <f t="shared" si="283"/>
        <v>1104.2400000000016</v>
      </c>
      <c r="BO95" s="265">
        <f t="shared" si="283"/>
        <v>2937.7200000000012</v>
      </c>
      <c r="BP95" s="265">
        <f t="shared" si="283"/>
        <v>6067</v>
      </c>
      <c r="BQ95" s="265">
        <f t="shared" si="284"/>
        <v>2962.7200000000012</v>
      </c>
      <c r="BR95" s="265">
        <f t="shared" si="284"/>
        <v>-2504.380000000001</v>
      </c>
      <c r="BS95" s="265">
        <f t="shared" si="284"/>
        <v>-2140</v>
      </c>
      <c r="BT95" s="265">
        <f t="shared" si="284"/>
        <v>-12225</v>
      </c>
      <c r="BU95" s="265">
        <f t="shared" si="284"/>
        <v>-5479.880000000001</v>
      </c>
      <c r="BV95" s="265">
        <f t="shared" si="284"/>
        <v>-4743.6399999999994</v>
      </c>
      <c r="BW95" s="265">
        <f t="shared" si="284"/>
        <v>-4017</v>
      </c>
      <c r="BX95" s="265">
        <f t="shared" si="284"/>
        <v>-5691.5099999999984</v>
      </c>
      <c r="BY95" s="265">
        <f t="shared" si="284"/>
        <v>-7030</v>
      </c>
      <c r="BZ95" s="265">
        <f t="shared" si="284"/>
        <v>-2481.0600000000013</v>
      </c>
      <c r="CA95" s="354"/>
      <c r="CB95" s="64">
        <f>IF(ISERROR(GETPIVOTDATA("VALUE",'CSS WK pvt'!$I$2,"DT_FILE",CB$8,"CD_CO",CB$6,"TRIM_CAT",TRIM(B95),"TRIM_LINE",A93))=TRUE,0,GETPIVOTDATA("VALUE",'CSS WK pvt'!$I$2,"DT_FILE",CB$8,"CD_CO",CB$6,"TRIM_CAT",TRIM(B95),"TRIM_LINE",A93))</f>
        <v>17362</v>
      </c>
    </row>
    <row r="96" spans="1:80" s="38" customFormat="1" x14ac:dyDescent="0.3">
      <c r="A96" s="147"/>
      <c r="B96" s="39" t="s">
        <v>39</v>
      </c>
      <c r="C96" s="97">
        <v>360720.52</v>
      </c>
      <c r="D96" s="98">
        <v>341535.62</v>
      </c>
      <c r="E96" s="98">
        <v>429612.25</v>
      </c>
      <c r="F96" s="98">
        <v>292078.05</v>
      </c>
      <c r="G96" s="98">
        <v>467615.32</v>
      </c>
      <c r="H96" s="98">
        <v>634307.65</v>
      </c>
      <c r="I96" s="98">
        <v>647308.51</v>
      </c>
      <c r="J96" s="98">
        <v>643015.94999999995</v>
      </c>
      <c r="K96" s="98">
        <v>166204.10999999999</v>
      </c>
      <c r="L96" s="99">
        <v>388512.01</v>
      </c>
      <c r="M96" s="98">
        <v>498594.83</v>
      </c>
      <c r="N96" s="98">
        <v>307649.8</v>
      </c>
      <c r="O96" s="98">
        <v>396002.25</v>
      </c>
      <c r="P96" s="98">
        <v>356103.59</v>
      </c>
      <c r="Q96" s="98">
        <v>338321.95</v>
      </c>
      <c r="R96" s="98">
        <v>340421.81</v>
      </c>
      <c r="S96" s="98">
        <v>447736.71</v>
      </c>
      <c r="T96" s="98">
        <v>832204.1</v>
      </c>
      <c r="U96" s="209">
        <v>700063.28</v>
      </c>
      <c r="V96" s="209">
        <v>446118</v>
      </c>
      <c r="W96" s="209">
        <v>700063.28</v>
      </c>
      <c r="X96" s="99">
        <v>408373.78</v>
      </c>
      <c r="Y96" s="209">
        <v>395520</v>
      </c>
      <c r="Z96" s="209">
        <v>451260</v>
      </c>
      <c r="AA96" s="209">
        <v>457092.74</v>
      </c>
      <c r="AB96" s="209">
        <v>440128.05</v>
      </c>
      <c r="AC96" s="209">
        <v>417192</v>
      </c>
      <c r="AD96" s="209">
        <v>471676.39</v>
      </c>
      <c r="AE96" s="209">
        <v>647716</v>
      </c>
      <c r="AF96" s="209">
        <v>779736.66</v>
      </c>
      <c r="AG96" s="209">
        <v>929190</v>
      </c>
      <c r="AH96" s="209">
        <v>501319</v>
      </c>
      <c r="AI96" s="209">
        <v>470477</v>
      </c>
      <c r="AJ96" s="99">
        <v>559710</v>
      </c>
      <c r="AK96" s="301">
        <v>484117</v>
      </c>
      <c r="AL96" s="301">
        <v>545721</v>
      </c>
      <c r="AM96" s="301">
        <v>386836</v>
      </c>
      <c r="AN96" s="301">
        <v>456342</v>
      </c>
      <c r="AO96" s="301">
        <v>429890</v>
      </c>
      <c r="AP96" s="301">
        <v>628301</v>
      </c>
      <c r="AQ96" s="64">
        <v>395503</v>
      </c>
      <c r="AR96" s="301">
        <v>994666</v>
      </c>
      <c r="AS96" s="301"/>
      <c r="AT96" s="301"/>
      <c r="AU96" s="301"/>
      <c r="AV96" s="319"/>
      <c r="AW96" s="35">
        <f t="shared" si="282"/>
        <v>35281.729999999981</v>
      </c>
      <c r="AX96" s="100">
        <f t="shared" si="282"/>
        <v>14567.97000000003</v>
      </c>
      <c r="AY96" s="100">
        <f t="shared" si="282"/>
        <v>-91290.299999999988</v>
      </c>
      <c r="AZ96" s="100">
        <f t="shared" si="282"/>
        <v>48343.760000000009</v>
      </c>
      <c r="BA96" s="100">
        <f t="shared" si="282"/>
        <v>-19878.609999999986</v>
      </c>
      <c r="BB96" s="100">
        <f t="shared" si="282"/>
        <v>197896.44999999995</v>
      </c>
      <c r="BC96" s="100">
        <f t="shared" si="282"/>
        <v>52754.770000000019</v>
      </c>
      <c r="BD96" s="100">
        <f t="shared" si="282"/>
        <v>-196897.94999999995</v>
      </c>
      <c r="BE96" s="100">
        <f t="shared" si="282"/>
        <v>533859.17000000004</v>
      </c>
      <c r="BF96" s="100">
        <f t="shared" si="282"/>
        <v>19861.770000000019</v>
      </c>
      <c r="BG96" s="100">
        <f t="shared" si="283"/>
        <v>-103074.83000000002</v>
      </c>
      <c r="BH96" s="100">
        <f t="shared" si="283"/>
        <v>143610.20000000001</v>
      </c>
      <c r="BI96" s="100">
        <f t="shared" si="283"/>
        <v>61090.489999999991</v>
      </c>
      <c r="BJ96" s="100">
        <f t="shared" si="283"/>
        <v>84024.459999999963</v>
      </c>
      <c r="BK96" s="100">
        <f t="shared" si="283"/>
        <v>78870.049999999988</v>
      </c>
      <c r="BL96" s="252">
        <f t="shared" si="283"/>
        <v>131254.58000000002</v>
      </c>
      <c r="BM96" s="252">
        <f t="shared" si="283"/>
        <v>199979.28999999998</v>
      </c>
      <c r="BN96" s="252">
        <f t="shared" si="283"/>
        <v>-52467.439999999944</v>
      </c>
      <c r="BO96" s="265">
        <f t="shared" si="283"/>
        <v>229126.71999999997</v>
      </c>
      <c r="BP96" s="265">
        <f t="shared" si="283"/>
        <v>55201</v>
      </c>
      <c r="BQ96" s="265">
        <f t="shared" si="284"/>
        <v>-229586.28000000003</v>
      </c>
      <c r="BR96" s="265">
        <f t="shared" si="284"/>
        <v>151336.21999999997</v>
      </c>
      <c r="BS96" s="265">
        <f t="shared" si="284"/>
        <v>88597</v>
      </c>
      <c r="BT96" s="265">
        <f t="shared" si="284"/>
        <v>94461</v>
      </c>
      <c r="BU96" s="265">
        <f t="shared" si="284"/>
        <v>-70256.739999999991</v>
      </c>
      <c r="BV96" s="265">
        <f t="shared" si="284"/>
        <v>16213.950000000012</v>
      </c>
      <c r="BW96" s="265">
        <f t="shared" si="284"/>
        <v>12698</v>
      </c>
      <c r="BX96" s="265">
        <f t="shared" si="284"/>
        <v>156624.60999999999</v>
      </c>
      <c r="BY96" s="265">
        <f t="shared" si="284"/>
        <v>-252213</v>
      </c>
      <c r="BZ96" s="265">
        <f t="shared" si="284"/>
        <v>214929.33999999997</v>
      </c>
      <c r="CA96" s="354"/>
      <c r="CB96" s="64">
        <f>IF(ISERROR(GETPIVOTDATA("VALUE",'CSS WK pvt'!$I$2,"DT_FILE",CB$8,"CD_CO",CB$6,"TRIM_CAT",TRIM(B96),"TRIM_LINE",A93))=TRUE,0,GETPIVOTDATA("VALUE",'CSS WK pvt'!$I$2,"DT_FILE",CB$8,"CD_CO",CB$6,"TRIM_CAT",TRIM(B96),"TRIM_LINE",A93))</f>
        <v>994666</v>
      </c>
    </row>
    <row r="97" spans="1:80" s="38" customFormat="1" x14ac:dyDescent="0.3">
      <c r="A97" s="147"/>
      <c r="B97" s="39" t="s">
        <v>40</v>
      </c>
      <c r="C97" s="97">
        <v>249907.36</v>
      </c>
      <c r="D97" s="98">
        <v>263381.03000000003</v>
      </c>
      <c r="E97" s="98">
        <v>377493.54</v>
      </c>
      <c r="F97" s="98">
        <v>195202.64</v>
      </c>
      <c r="G97" s="98">
        <v>363645.55</v>
      </c>
      <c r="H97" s="98">
        <v>473057.58</v>
      </c>
      <c r="I97" s="98">
        <v>466652.11</v>
      </c>
      <c r="J97" s="98">
        <v>540377.38</v>
      </c>
      <c r="K97" s="98">
        <v>153451.78</v>
      </c>
      <c r="L97" s="99">
        <v>273862.27</v>
      </c>
      <c r="M97" s="98">
        <v>443940.46</v>
      </c>
      <c r="N97" s="98">
        <v>183892.78</v>
      </c>
      <c r="O97" s="98">
        <v>243280.4</v>
      </c>
      <c r="P97" s="98">
        <v>275157.14</v>
      </c>
      <c r="Q97" s="98">
        <v>267956.65000000002</v>
      </c>
      <c r="R97" s="98">
        <v>228919.42</v>
      </c>
      <c r="S97" s="98">
        <v>308573</v>
      </c>
      <c r="T97" s="98">
        <v>666853.18000000005</v>
      </c>
      <c r="U97" s="209">
        <v>454126.87</v>
      </c>
      <c r="V97" s="209">
        <v>410200</v>
      </c>
      <c r="W97" s="209">
        <v>454126.87</v>
      </c>
      <c r="X97" s="99">
        <v>285144.03000000003</v>
      </c>
      <c r="Y97" s="209">
        <v>215224</v>
      </c>
      <c r="Z97" s="209">
        <v>296863</v>
      </c>
      <c r="AA97" s="209">
        <v>260553.63</v>
      </c>
      <c r="AB97" s="209">
        <v>240156.82</v>
      </c>
      <c r="AC97" s="209">
        <v>373828</v>
      </c>
      <c r="AD97" s="209">
        <v>335873.06</v>
      </c>
      <c r="AE97" s="209">
        <v>406301</v>
      </c>
      <c r="AF97" s="209">
        <v>546311.06000000006</v>
      </c>
      <c r="AG97" s="209">
        <v>695489</v>
      </c>
      <c r="AH97" s="209">
        <v>371116</v>
      </c>
      <c r="AI97" s="209">
        <v>444544</v>
      </c>
      <c r="AJ97" s="99">
        <v>530912</v>
      </c>
      <c r="AK97" s="301">
        <v>347419</v>
      </c>
      <c r="AL97" s="301">
        <v>323467</v>
      </c>
      <c r="AM97" s="301">
        <v>194151</v>
      </c>
      <c r="AN97" s="301">
        <v>295434</v>
      </c>
      <c r="AO97" s="301">
        <v>327373</v>
      </c>
      <c r="AP97" s="301">
        <v>459140</v>
      </c>
      <c r="AQ97" s="64">
        <v>265407</v>
      </c>
      <c r="AR97" s="301">
        <v>793544</v>
      </c>
      <c r="AS97" s="301"/>
      <c r="AT97" s="301"/>
      <c r="AU97" s="301"/>
      <c r="AV97" s="319"/>
      <c r="AW97" s="35">
        <f t="shared" si="282"/>
        <v>-6626.9599999999919</v>
      </c>
      <c r="AX97" s="100">
        <f t="shared" si="282"/>
        <v>11776.109999999986</v>
      </c>
      <c r="AY97" s="100">
        <f t="shared" si="282"/>
        <v>-109536.88999999996</v>
      </c>
      <c r="AZ97" s="100">
        <f t="shared" si="282"/>
        <v>33716.78</v>
      </c>
      <c r="BA97" s="100">
        <f t="shared" si="282"/>
        <v>-55072.549999999988</v>
      </c>
      <c r="BB97" s="100">
        <f t="shared" si="282"/>
        <v>193795.60000000003</v>
      </c>
      <c r="BC97" s="100">
        <f t="shared" si="282"/>
        <v>-12525.239999999991</v>
      </c>
      <c r="BD97" s="100">
        <f t="shared" si="282"/>
        <v>-130177.38</v>
      </c>
      <c r="BE97" s="100">
        <f t="shared" si="282"/>
        <v>300675.08999999997</v>
      </c>
      <c r="BF97" s="100">
        <f t="shared" si="282"/>
        <v>11281.760000000009</v>
      </c>
      <c r="BG97" s="100">
        <f t="shared" si="283"/>
        <v>-228716.46000000002</v>
      </c>
      <c r="BH97" s="100">
        <f t="shared" si="283"/>
        <v>112970.22</v>
      </c>
      <c r="BI97" s="100">
        <f t="shared" si="283"/>
        <v>17273.23000000001</v>
      </c>
      <c r="BJ97" s="100">
        <f t="shared" si="283"/>
        <v>-35000.320000000007</v>
      </c>
      <c r="BK97" s="100">
        <f t="shared" si="283"/>
        <v>105871.34999999998</v>
      </c>
      <c r="BL97" s="252">
        <f t="shared" si="283"/>
        <v>106953.63999999998</v>
      </c>
      <c r="BM97" s="252">
        <f t="shared" si="283"/>
        <v>97728</v>
      </c>
      <c r="BN97" s="252">
        <f t="shared" si="283"/>
        <v>-120542.12</v>
      </c>
      <c r="BO97" s="265">
        <f t="shared" si="283"/>
        <v>241362.13</v>
      </c>
      <c r="BP97" s="265">
        <f t="shared" si="283"/>
        <v>-39084</v>
      </c>
      <c r="BQ97" s="265">
        <f t="shared" si="284"/>
        <v>-9582.8699999999953</v>
      </c>
      <c r="BR97" s="265">
        <f t="shared" si="284"/>
        <v>245767.96999999997</v>
      </c>
      <c r="BS97" s="265">
        <f t="shared" si="284"/>
        <v>132195</v>
      </c>
      <c r="BT97" s="265">
        <f t="shared" si="284"/>
        <v>26604</v>
      </c>
      <c r="BU97" s="265">
        <f t="shared" si="284"/>
        <v>-66402.63</v>
      </c>
      <c r="BV97" s="265">
        <f t="shared" si="284"/>
        <v>55277.179999999993</v>
      </c>
      <c r="BW97" s="265">
        <f t="shared" si="284"/>
        <v>-46455</v>
      </c>
      <c r="BX97" s="265">
        <f t="shared" si="284"/>
        <v>123266.94</v>
      </c>
      <c r="BY97" s="265">
        <f t="shared" si="284"/>
        <v>-140894</v>
      </c>
      <c r="BZ97" s="265">
        <f t="shared" si="284"/>
        <v>247232.93999999994</v>
      </c>
      <c r="CA97" s="354"/>
      <c r="CB97" s="64">
        <f>IF(ISERROR(GETPIVOTDATA("VALUE",'CSS WK pvt'!$I$2,"DT_FILE",CB$8,"CD_CO",CB$6,"TRIM_CAT",TRIM(B97),"TRIM_LINE",A93))=TRUE,0,GETPIVOTDATA("VALUE",'CSS WK pvt'!$I$2,"DT_FILE",CB$8,"CD_CO",CB$6,"TRIM_CAT",TRIM(B97),"TRIM_LINE",A93))</f>
        <v>793544</v>
      </c>
    </row>
    <row r="98" spans="1:80" s="38" customFormat="1" x14ac:dyDescent="0.3">
      <c r="A98" s="147"/>
      <c r="B98" s="39" t="s">
        <v>41</v>
      </c>
      <c r="C98" s="97">
        <v>136977.56</v>
      </c>
      <c r="D98" s="98">
        <v>204270.8</v>
      </c>
      <c r="E98" s="98">
        <v>187590.42</v>
      </c>
      <c r="F98" s="98">
        <v>265350.67</v>
      </c>
      <c r="G98" s="98">
        <v>331713.06</v>
      </c>
      <c r="H98" s="98">
        <v>226979.77</v>
      </c>
      <c r="I98" s="98">
        <v>340756.89</v>
      </c>
      <c r="J98" s="98">
        <v>297750.84999999998</v>
      </c>
      <c r="K98" s="98">
        <v>231416.17</v>
      </c>
      <c r="L98" s="99">
        <v>167303.57999999999</v>
      </c>
      <c r="M98" s="98">
        <v>247800.32000000001</v>
      </c>
      <c r="N98" s="98">
        <v>307108.88</v>
      </c>
      <c r="O98" s="98">
        <v>170444.64</v>
      </c>
      <c r="P98" s="98">
        <v>334678.05</v>
      </c>
      <c r="Q98" s="98">
        <v>370205.24</v>
      </c>
      <c r="R98" s="98">
        <v>281219.83</v>
      </c>
      <c r="S98" s="98">
        <v>276163.86</v>
      </c>
      <c r="T98" s="98">
        <v>330272.67</v>
      </c>
      <c r="U98" s="209">
        <v>315983.59000000003</v>
      </c>
      <c r="V98" s="209">
        <v>292906</v>
      </c>
      <c r="W98" s="209">
        <v>315983.59000000003</v>
      </c>
      <c r="X98" s="99">
        <v>226556.7</v>
      </c>
      <c r="Y98" s="209">
        <v>207235</v>
      </c>
      <c r="Z98" s="209">
        <v>286603</v>
      </c>
      <c r="AA98" s="209">
        <v>231331.14</v>
      </c>
      <c r="AB98" s="209">
        <v>211016.54</v>
      </c>
      <c r="AC98" s="209">
        <v>218919</v>
      </c>
      <c r="AD98" s="209">
        <v>201080.03</v>
      </c>
      <c r="AE98" s="209">
        <v>388579</v>
      </c>
      <c r="AF98" s="209">
        <v>309860.83</v>
      </c>
      <c r="AG98" s="209">
        <v>206988</v>
      </c>
      <c r="AH98" s="209">
        <v>243241</v>
      </c>
      <c r="AI98" s="209">
        <v>210674</v>
      </c>
      <c r="AJ98" s="99">
        <v>293146</v>
      </c>
      <c r="AK98" s="301">
        <v>272012</v>
      </c>
      <c r="AL98" s="301">
        <v>200594</v>
      </c>
      <c r="AM98" s="301">
        <v>455911</v>
      </c>
      <c r="AN98" s="301">
        <v>203476</v>
      </c>
      <c r="AO98" s="301">
        <v>194942</v>
      </c>
      <c r="AP98" s="301">
        <v>258043</v>
      </c>
      <c r="AQ98" s="64">
        <v>192001</v>
      </c>
      <c r="AR98" s="301">
        <v>301907</v>
      </c>
      <c r="AS98" s="301"/>
      <c r="AT98" s="301"/>
      <c r="AU98" s="301"/>
      <c r="AV98" s="319"/>
      <c r="AW98" s="35">
        <f t="shared" si="282"/>
        <v>33467.080000000016</v>
      </c>
      <c r="AX98" s="100">
        <f t="shared" si="282"/>
        <v>130407.25</v>
      </c>
      <c r="AY98" s="100">
        <f t="shared" si="282"/>
        <v>182614.81999999998</v>
      </c>
      <c r="AZ98" s="100">
        <f t="shared" si="282"/>
        <v>15869.160000000033</v>
      </c>
      <c r="BA98" s="100">
        <f t="shared" si="282"/>
        <v>-55549.200000000012</v>
      </c>
      <c r="BB98" s="100">
        <f t="shared" si="282"/>
        <v>103292.9</v>
      </c>
      <c r="BC98" s="100">
        <f t="shared" si="282"/>
        <v>-24773.299999999988</v>
      </c>
      <c r="BD98" s="100">
        <f t="shared" si="282"/>
        <v>-4844.8499999999767</v>
      </c>
      <c r="BE98" s="100">
        <f t="shared" si="282"/>
        <v>84567.420000000013</v>
      </c>
      <c r="BF98" s="100">
        <f t="shared" si="282"/>
        <v>59253.120000000024</v>
      </c>
      <c r="BG98" s="100">
        <f t="shared" si="283"/>
        <v>-40565.320000000007</v>
      </c>
      <c r="BH98" s="100">
        <f t="shared" si="283"/>
        <v>-20505.880000000005</v>
      </c>
      <c r="BI98" s="100">
        <f t="shared" si="283"/>
        <v>60886.5</v>
      </c>
      <c r="BJ98" s="100">
        <f t="shared" si="283"/>
        <v>-123661.50999999998</v>
      </c>
      <c r="BK98" s="100">
        <f t="shared" si="283"/>
        <v>-151286.24</v>
      </c>
      <c r="BL98" s="252">
        <f t="shared" si="283"/>
        <v>-80139.800000000017</v>
      </c>
      <c r="BM98" s="252">
        <f t="shared" si="283"/>
        <v>112415.14000000001</v>
      </c>
      <c r="BN98" s="252">
        <f t="shared" si="283"/>
        <v>-20411.839999999967</v>
      </c>
      <c r="BO98" s="265">
        <f t="shared" si="283"/>
        <v>-108995.59000000003</v>
      </c>
      <c r="BP98" s="265">
        <f t="shared" si="283"/>
        <v>-49665</v>
      </c>
      <c r="BQ98" s="265">
        <f t="shared" si="284"/>
        <v>-105309.59000000003</v>
      </c>
      <c r="BR98" s="265">
        <f t="shared" si="284"/>
        <v>66589.299999999988</v>
      </c>
      <c r="BS98" s="265">
        <f t="shared" si="284"/>
        <v>64777</v>
      </c>
      <c r="BT98" s="265">
        <f t="shared" si="284"/>
        <v>-86009</v>
      </c>
      <c r="BU98" s="265">
        <f t="shared" si="284"/>
        <v>224579.86</v>
      </c>
      <c r="BV98" s="265">
        <f t="shared" si="284"/>
        <v>-7540.5400000000081</v>
      </c>
      <c r="BW98" s="265">
        <f t="shared" si="284"/>
        <v>-23977</v>
      </c>
      <c r="BX98" s="265">
        <f t="shared" si="284"/>
        <v>56962.97</v>
      </c>
      <c r="BY98" s="265">
        <f t="shared" si="284"/>
        <v>-196578</v>
      </c>
      <c r="BZ98" s="265">
        <f t="shared" si="284"/>
        <v>-7953.8300000000163</v>
      </c>
      <c r="CA98" s="354"/>
      <c r="CB98" s="64">
        <f>IF(ISERROR(GETPIVOTDATA("VALUE",'CSS WK pvt'!$I$2,"DT_FILE",CB$8,"CD_CO",CB$6,"TRIM_CAT",TRIM(B98),"TRIM_LINE",A93))=TRUE,0,GETPIVOTDATA("VALUE",'CSS WK pvt'!$I$2,"DT_FILE",CB$8,"CD_CO",CB$6,"TRIM_CAT",TRIM(B98),"TRIM_LINE",A93))</f>
        <v>301907</v>
      </c>
    </row>
    <row r="99" spans="1:80" s="131" customFormat="1" ht="15" thickBot="1" x14ac:dyDescent="0.35">
      <c r="A99" s="148"/>
      <c r="B99" s="52" t="s">
        <v>42</v>
      </c>
      <c r="C99" s="127">
        <f t="shared" ref="C99:V99" si="285">SUM(C94:C98)</f>
        <v>2444340.06</v>
      </c>
      <c r="D99" s="128">
        <f t="shared" si="285"/>
        <v>2352168.63</v>
      </c>
      <c r="E99" s="128">
        <f t="shared" si="285"/>
        <v>2631423.88</v>
      </c>
      <c r="F99" s="128">
        <f t="shared" si="285"/>
        <v>2163387.09</v>
      </c>
      <c r="G99" s="128">
        <f t="shared" si="285"/>
        <v>3651879.4899999998</v>
      </c>
      <c r="H99" s="128">
        <f t="shared" si="285"/>
        <v>4538371.9099999992</v>
      </c>
      <c r="I99" s="128">
        <f t="shared" si="285"/>
        <v>4263913.6499999994</v>
      </c>
      <c r="J99" s="128">
        <f t="shared" si="285"/>
        <v>3597219.8400000003</v>
      </c>
      <c r="K99" s="128">
        <f t="shared" si="285"/>
        <v>1671483.55</v>
      </c>
      <c r="L99" s="129">
        <f t="shared" si="285"/>
        <v>2792192.47</v>
      </c>
      <c r="M99" s="128">
        <f t="shared" si="285"/>
        <v>3474768.4799999995</v>
      </c>
      <c r="N99" s="128">
        <f t="shared" si="285"/>
        <v>2595881.9299999997</v>
      </c>
      <c r="O99" s="128">
        <f t="shared" si="285"/>
        <v>2704028.8600000003</v>
      </c>
      <c r="P99" s="128">
        <f t="shared" si="285"/>
        <v>2797757.85</v>
      </c>
      <c r="Q99" s="128">
        <f t="shared" si="285"/>
        <v>2674076.2000000002</v>
      </c>
      <c r="R99" s="128">
        <f t="shared" si="285"/>
        <v>2847038.26</v>
      </c>
      <c r="S99" s="128">
        <f t="shared" si="285"/>
        <v>3927332.03</v>
      </c>
      <c r="T99" s="128">
        <f t="shared" si="285"/>
        <v>6464712.9899999993</v>
      </c>
      <c r="U99" s="128">
        <f t="shared" si="285"/>
        <v>4845072.8499999996</v>
      </c>
      <c r="V99" s="128">
        <f t="shared" si="285"/>
        <v>3299416</v>
      </c>
      <c r="W99" s="128">
        <f>SUM(W94+W95+W96+W97+W98)</f>
        <v>4845072.8499999996</v>
      </c>
      <c r="X99" s="129">
        <f>SUM(X94+X95+X96+X97+X98)</f>
        <v>3107644.8600000003</v>
      </c>
      <c r="Y99" s="128">
        <f t="shared" ref="Y99:AF99" si="286">SUM(Y94+Y95+Y96+Y97+Y98)</f>
        <v>2949504</v>
      </c>
      <c r="Z99" s="128">
        <f t="shared" si="286"/>
        <v>3525748</v>
      </c>
      <c r="AA99" s="128">
        <f t="shared" si="286"/>
        <v>3320043.2600000002</v>
      </c>
      <c r="AB99" s="128">
        <f t="shared" si="286"/>
        <v>2998237.67</v>
      </c>
      <c r="AC99" s="128">
        <f t="shared" si="286"/>
        <v>2980837</v>
      </c>
      <c r="AD99" s="128">
        <f t="shared" si="286"/>
        <v>3331021.09</v>
      </c>
      <c r="AE99" s="128">
        <f t="shared" si="286"/>
        <v>4781033</v>
      </c>
      <c r="AF99" s="128">
        <f t="shared" si="286"/>
        <v>5674161.1999999993</v>
      </c>
      <c r="AG99" s="208">
        <v>6073003</v>
      </c>
      <c r="AH99" s="208">
        <v>3459432</v>
      </c>
      <c r="AI99" s="208">
        <v>3082477</v>
      </c>
      <c r="AJ99" s="129">
        <v>3869035</v>
      </c>
      <c r="AK99" s="219">
        <v>3581928</v>
      </c>
      <c r="AL99" s="219">
        <v>3646855</v>
      </c>
      <c r="AM99" s="219">
        <v>3085599</v>
      </c>
      <c r="AN99" s="219">
        <v>3082228</v>
      </c>
      <c r="AO99" s="219">
        <v>2883521</v>
      </c>
      <c r="AP99" s="219">
        <v>4053092</v>
      </c>
      <c r="AQ99" s="36">
        <v>3452391</v>
      </c>
      <c r="AR99" s="219">
        <v>7238971</v>
      </c>
      <c r="AS99" s="219"/>
      <c r="AT99" s="219"/>
      <c r="AU99" s="219"/>
      <c r="AV99" s="318"/>
      <c r="AW99" s="36">
        <f t="shared" ref="AW99:BA99" si="287">SUM(AW94:AW98)</f>
        <v>259688.80000000005</v>
      </c>
      <c r="AX99" s="130">
        <f t="shared" si="287"/>
        <v>445589.22</v>
      </c>
      <c r="AY99" s="130">
        <f t="shared" si="287"/>
        <v>42652.320000000123</v>
      </c>
      <c r="AZ99" s="130">
        <f t="shared" si="287"/>
        <v>683651.17000000016</v>
      </c>
      <c r="BA99" s="130">
        <f t="shared" si="287"/>
        <v>275452.53999999975</v>
      </c>
      <c r="BB99" s="130">
        <f t="shared" ref="BB99:BJ99" si="288">SUM(BB94:BB98)</f>
        <v>1926341.0799999998</v>
      </c>
      <c r="BC99" s="130">
        <f t="shared" si="288"/>
        <v>581159.20000000019</v>
      </c>
      <c r="BD99" s="130">
        <f t="shared" si="288"/>
        <v>-297803.84000000008</v>
      </c>
      <c r="BE99" s="130">
        <f t="shared" si="288"/>
        <v>3173589.3</v>
      </c>
      <c r="BF99" s="130">
        <f t="shared" si="288"/>
        <v>315452.39000000036</v>
      </c>
      <c r="BG99" s="130">
        <f t="shared" si="288"/>
        <v>-525264.48</v>
      </c>
      <c r="BH99" s="130">
        <f t="shared" si="288"/>
        <v>929866.07</v>
      </c>
      <c r="BI99" s="130">
        <f t="shared" si="288"/>
        <v>616014.39999999991</v>
      </c>
      <c r="BJ99" s="130">
        <f t="shared" si="288"/>
        <v>200479.82000000009</v>
      </c>
      <c r="BK99" s="130">
        <f t="shared" ref="BK99:BL99" si="289">SUM(BK94:BK98)</f>
        <v>306760.79999999993</v>
      </c>
      <c r="BL99" s="251">
        <f t="shared" si="289"/>
        <v>483982.83000000007</v>
      </c>
      <c r="BM99" s="251">
        <f t="shared" ref="BM99" si="290">SUM(BM94:BM98)</f>
        <v>853700.97000000009</v>
      </c>
      <c r="BN99" s="251">
        <f t="shared" ref="BN99:BO99" si="291">SUM(BN94:BN98)</f>
        <v>-790551.7899999998</v>
      </c>
      <c r="BO99" s="277">
        <f t="shared" si="291"/>
        <v>1227930.1499999997</v>
      </c>
      <c r="BP99" s="277">
        <f t="shared" ref="BP99:BQ99" si="292">SUM(BP94:BP98)</f>
        <v>160016</v>
      </c>
      <c r="BQ99" s="277">
        <f t="shared" si="292"/>
        <v>-1762595.8500000003</v>
      </c>
      <c r="BR99" s="277">
        <f t="shared" ref="BR99:BS99" si="293">SUM(BR94:BR98)</f>
        <v>761390.13999999966</v>
      </c>
      <c r="BS99" s="277">
        <f t="shared" si="293"/>
        <v>632424</v>
      </c>
      <c r="BT99" s="277">
        <f t="shared" ref="BT99" si="294">SUM(BT94:BT98)</f>
        <v>121107</v>
      </c>
      <c r="BU99" s="277">
        <f t="shared" ref="BU99" si="295">SUM(BU94:BU98)</f>
        <v>-234444.26000000013</v>
      </c>
      <c r="BV99" s="277">
        <f t="shared" ref="BV99" si="296">SUM(BV94:BV98)</f>
        <v>83990.329999999885</v>
      </c>
      <c r="BW99" s="277">
        <f t="shared" ref="BW99" si="297">SUM(BW94:BW98)</f>
        <v>-97316</v>
      </c>
      <c r="BX99" s="277">
        <f t="shared" ref="BX99" si="298">SUM(BX94:BX98)</f>
        <v>722070.90999999992</v>
      </c>
      <c r="BY99" s="277">
        <f t="shared" ref="BY99:BZ99" si="299">SUM(BY94:BY98)</f>
        <v>-1328642</v>
      </c>
      <c r="BZ99" s="277">
        <f t="shared" si="299"/>
        <v>1564809.7999999998</v>
      </c>
      <c r="CA99" s="355"/>
      <c r="CB99" s="36">
        <f>SUM(CB94:CB98)</f>
        <v>7238971</v>
      </c>
    </row>
    <row r="100" spans="1:80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354"/>
      <c r="CB100" s="95"/>
    </row>
    <row r="101" spans="1:80" s="38" customFormat="1" x14ac:dyDescent="0.3">
      <c r="A101" s="147"/>
      <c r="B101" s="39" t="s">
        <v>37</v>
      </c>
      <c r="C101" s="97">
        <v>1690803.45</v>
      </c>
      <c r="D101" s="98">
        <v>1689026.17</v>
      </c>
      <c r="E101" s="98">
        <v>1605228.15</v>
      </c>
      <c r="F101" s="35">
        <v>1530229.52</v>
      </c>
      <c r="G101" s="98">
        <v>1973071.29</v>
      </c>
      <c r="H101" s="98">
        <v>3074757.82</v>
      </c>
      <c r="I101" s="98">
        <v>2972961.82</v>
      </c>
      <c r="J101" s="98">
        <v>2313167.86</v>
      </c>
      <c r="K101" s="98">
        <v>1542113.84</v>
      </c>
      <c r="L101" s="99">
        <v>1613180.87</v>
      </c>
      <c r="M101" s="98">
        <v>2068155.71</v>
      </c>
      <c r="N101" s="98">
        <v>1916747.47</v>
      </c>
      <c r="O101" s="98">
        <v>1820762.94</v>
      </c>
      <c r="P101" s="98">
        <v>1663197.11</v>
      </c>
      <c r="Q101" s="98">
        <v>1712794.42</v>
      </c>
      <c r="R101" s="98">
        <v>1821421.76</v>
      </c>
      <c r="S101" s="98">
        <v>2495021.2000000002</v>
      </c>
      <c r="T101" s="98">
        <v>3332232.95</v>
      </c>
      <c r="U101" s="209">
        <v>3882942.64</v>
      </c>
      <c r="V101" s="209">
        <v>2771004</v>
      </c>
      <c r="W101" s="209">
        <v>3882942.64</v>
      </c>
      <c r="X101" s="99">
        <v>1835323.01</v>
      </c>
      <c r="Y101" s="209">
        <v>2151186</v>
      </c>
      <c r="Z101" s="209">
        <v>2302719</v>
      </c>
      <c r="AA101" s="209">
        <v>2504312.81</v>
      </c>
      <c r="AB101" s="209">
        <v>2178241.4300000002</v>
      </c>
      <c r="AC101" s="209">
        <v>1987169.46</v>
      </c>
      <c r="AD101" s="209">
        <v>2095445.17</v>
      </c>
      <c r="AE101" s="209">
        <v>2817530</v>
      </c>
      <c r="AF101" s="209">
        <v>3943302.92</v>
      </c>
      <c r="AG101" s="209">
        <v>3940794</v>
      </c>
      <c r="AH101" s="209">
        <v>3152290</v>
      </c>
      <c r="AI101" s="209">
        <v>2366138</v>
      </c>
      <c r="AJ101" s="99">
        <v>2113938</v>
      </c>
      <c r="AK101" s="301">
        <v>2178878</v>
      </c>
      <c r="AL101" s="301">
        <v>2489003</v>
      </c>
      <c r="AM101" s="301">
        <v>2639812</v>
      </c>
      <c r="AN101" s="301">
        <v>2163387</v>
      </c>
      <c r="AO101" s="301">
        <v>2026038</v>
      </c>
      <c r="AP101" s="301">
        <v>2069061</v>
      </c>
      <c r="AQ101" s="64">
        <v>2671520</v>
      </c>
      <c r="AR101" s="301">
        <v>3979677</v>
      </c>
      <c r="AS101" s="301"/>
      <c r="AT101" s="301"/>
      <c r="AU101" s="301"/>
      <c r="AV101" s="319"/>
      <c r="AW101" s="35">
        <f t="shared" ref="AW101:BF105" si="300">O101-C101</f>
        <v>129959.48999999999</v>
      </c>
      <c r="AX101" s="100">
        <f t="shared" si="300"/>
        <v>-25829.059999999823</v>
      </c>
      <c r="AY101" s="100">
        <f t="shared" si="300"/>
        <v>107566.27000000002</v>
      </c>
      <c r="AZ101" s="100">
        <f t="shared" si="300"/>
        <v>291192.24</v>
      </c>
      <c r="BA101" s="100">
        <f t="shared" si="300"/>
        <v>521949.91000000015</v>
      </c>
      <c r="BB101" s="100">
        <f t="shared" si="300"/>
        <v>257475.13000000035</v>
      </c>
      <c r="BC101" s="100">
        <f t="shared" si="300"/>
        <v>909980.8200000003</v>
      </c>
      <c r="BD101" s="100">
        <f t="shared" si="300"/>
        <v>457836.14000000013</v>
      </c>
      <c r="BE101" s="100">
        <f t="shared" si="300"/>
        <v>2340828.7999999998</v>
      </c>
      <c r="BF101" s="100">
        <f t="shared" si="300"/>
        <v>222142.1399999999</v>
      </c>
      <c r="BG101" s="100">
        <f t="shared" ref="BG101:BP105" si="301">Y101-M101</f>
        <v>83030.290000000037</v>
      </c>
      <c r="BH101" s="100">
        <f t="shared" si="301"/>
        <v>385971.53</v>
      </c>
      <c r="BI101" s="100">
        <f t="shared" si="301"/>
        <v>683549.87000000011</v>
      </c>
      <c r="BJ101" s="100">
        <f t="shared" si="301"/>
        <v>515044.32000000007</v>
      </c>
      <c r="BK101" s="100">
        <f t="shared" si="301"/>
        <v>274375.04000000004</v>
      </c>
      <c r="BL101" s="252">
        <f t="shared" si="301"/>
        <v>274023.40999999992</v>
      </c>
      <c r="BM101" s="252">
        <f t="shared" si="301"/>
        <v>322508.79999999981</v>
      </c>
      <c r="BN101" s="252">
        <f t="shared" si="301"/>
        <v>611069.96999999974</v>
      </c>
      <c r="BO101" s="265">
        <f t="shared" si="301"/>
        <v>57851.35999999987</v>
      </c>
      <c r="BP101" s="265">
        <f t="shared" si="301"/>
        <v>381286</v>
      </c>
      <c r="BQ101" s="265">
        <f t="shared" ref="BQ101:BZ105" si="302">AI101-W101</f>
        <v>-1516804.6400000001</v>
      </c>
      <c r="BR101" s="265">
        <f t="shared" si="302"/>
        <v>278614.99</v>
      </c>
      <c r="BS101" s="265">
        <f t="shared" si="302"/>
        <v>27692</v>
      </c>
      <c r="BT101" s="265">
        <f t="shared" si="302"/>
        <v>186284</v>
      </c>
      <c r="BU101" s="265">
        <f t="shared" si="302"/>
        <v>135499.18999999994</v>
      </c>
      <c r="BV101" s="265">
        <f t="shared" si="302"/>
        <v>-14854.430000000168</v>
      </c>
      <c r="BW101" s="265">
        <f t="shared" si="302"/>
        <v>38868.540000000037</v>
      </c>
      <c r="BX101" s="265">
        <f t="shared" si="302"/>
        <v>-26384.169999999925</v>
      </c>
      <c r="BY101" s="265">
        <f t="shared" si="302"/>
        <v>-146010</v>
      </c>
      <c r="BZ101" s="265">
        <f t="shared" si="302"/>
        <v>36374.080000000075</v>
      </c>
      <c r="CA101" s="354"/>
      <c r="CB101" s="64">
        <f>IF(ISERROR(GETPIVOTDATA("VALUE",'CSS WK pvt'!$I$2,"DT_FILE",CB$8,"CD_CO",CB$6,"TRIM_CAT",TRIM(B101),"TRIM_LINE",A100))=TRUE,0,GETPIVOTDATA("VALUE",'CSS WK pvt'!$I$2,"DT_FILE",CB$8,"CD_CO",CB$6,"TRIM_CAT",TRIM(B101),"TRIM_LINE",A100))</f>
        <v>3979677</v>
      </c>
    </row>
    <row r="102" spans="1:80" s="38" customFormat="1" x14ac:dyDescent="0.3">
      <c r="A102" s="147"/>
      <c r="B102" s="39" t="s">
        <v>38</v>
      </c>
      <c r="C102" s="97">
        <v>17054.59</v>
      </c>
      <c r="D102" s="98">
        <v>17918.48</v>
      </c>
      <c r="E102" s="98">
        <v>16852.509999999998</v>
      </c>
      <c r="F102" s="35">
        <v>13943.23</v>
      </c>
      <c r="G102" s="98">
        <v>14148.19</v>
      </c>
      <c r="H102" s="98">
        <v>13307.94</v>
      </c>
      <c r="I102" s="98">
        <v>14957.47</v>
      </c>
      <c r="J102" s="98">
        <v>15501.36</v>
      </c>
      <c r="K102" s="98">
        <v>10206.73</v>
      </c>
      <c r="L102" s="99">
        <v>13512.33</v>
      </c>
      <c r="M102" s="98">
        <v>20268.78</v>
      </c>
      <c r="N102" s="98">
        <v>17657.400000000001</v>
      </c>
      <c r="O102" s="98">
        <v>14382.1</v>
      </c>
      <c r="P102" s="98">
        <v>15368.57</v>
      </c>
      <c r="Q102" s="98">
        <v>15857.82</v>
      </c>
      <c r="R102" s="98">
        <v>15145.87</v>
      </c>
      <c r="S102" s="98">
        <v>15374.09</v>
      </c>
      <c r="T102" s="98">
        <v>16728.71</v>
      </c>
      <c r="U102" s="209">
        <v>16943.95</v>
      </c>
      <c r="V102" s="209">
        <v>14985</v>
      </c>
      <c r="W102" s="209">
        <v>16943.95</v>
      </c>
      <c r="X102" s="99">
        <v>18787.07</v>
      </c>
      <c r="Y102" s="209">
        <v>20608</v>
      </c>
      <c r="Z102" s="209">
        <v>20541</v>
      </c>
      <c r="AA102" s="209">
        <v>34597.550000000003</v>
      </c>
      <c r="AB102" s="209">
        <v>24901.439999999999</v>
      </c>
      <c r="AC102" s="209">
        <v>23012.51</v>
      </c>
      <c r="AD102" s="209">
        <v>22343.74</v>
      </c>
      <c r="AE102" s="209">
        <v>18405</v>
      </c>
      <c r="AF102" s="209">
        <v>24124.45</v>
      </c>
      <c r="AG102" s="209">
        <v>23745</v>
      </c>
      <c r="AH102" s="209">
        <v>19604</v>
      </c>
      <c r="AI102" s="209">
        <v>51351</v>
      </c>
      <c r="AJ102" s="99">
        <v>14037</v>
      </c>
      <c r="AK102" s="301">
        <v>16960</v>
      </c>
      <c r="AL102" s="301">
        <v>18624</v>
      </c>
      <c r="AM102" s="301">
        <v>21282</v>
      </c>
      <c r="AN102" s="301">
        <v>17999</v>
      </c>
      <c r="AO102" s="301">
        <v>22351</v>
      </c>
      <c r="AP102" s="301">
        <v>20865</v>
      </c>
      <c r="AQ102" s="64">
        <v>16059</v>
      </c>
      <c r="AR102" s="301">
        <v>16653</v>
      </c>
      <c r="AS102" s="301"/>
      <c r="AT102" s="301"/>
      <c r="AU102" s="301"/>
      <c r="AV102" s="319"/>
      <c r="AW102" s="35">
        <f t="shared" si="300"/>
        <v>-2672.49</v>
      </c>
      <c r="AX102" s="100">
        <f t="shared" si="300"/>
        <v>-2549.91</v>
      </c>
      <c r="AY102" s="100">
        <f t="shared" si="300"/>
        <v>-994.68999999999869</v>
      </c>
      <c r="AZ102" s="100">
        <f t="shared" si="300"/>
        <v>1202.6400000000012</v>
      </c>
      <c r="BA102" s="100">
        <f t="shared" si="300"/>
        <v>1225.8999999999996</v>
      </c>
      <c r="BB102" s="100">
        <f t="shared" si="300"/>
        <v>3420.7699999999986</v>
      </c>
      <c r="BC102" s="100">
        <f t="shared" si="300"/>
        <v>1986.4800000000014</v>
      </c>
      <c r="BD102" s="100">
        <f t="shared" si="300"/>
        <v>-516.36000000000058</v>
      </c>
      <c r="BE102" s="100">
        <f t="shared" si="300"/>
        <v>6737.2200000000012</v>
      </c>
      <c r="BF102" s="100">
        <f t="shared" si="300"/>
        <v>5274.74</v>
      </c>
      <c r="BG102" s="100">
        <f t="shared" si="301"/>
        <v>339.22000000000116</v>
      </c>
      <c r="BH102" s="100">
        <f t="shared" si="301"/>
        <v>2883.5999999999985</v>
      </c>
      <c r="BI102" s="100">
        <f t="shared" si="301"/>
        <v>20215.450000000004</v>
      </c>
      <c r="BJ102" s="100">
        <f t="shared" si="301"/>
        <v>9532.869999999999</v>
      </c>
      <c r="BK102" s="100">
        <f t="shared" si="301"/>
        <v>7154.6899999999987</v>
      </c>
      <c r="BL102" s="252">
        <f t="shared" si="301"/>
        <v>7197.8700000000008</v>
      </c>
      <c r="BM102" s="252">
        <f t="shared" si="301"/>
        <v>3030.91</v>
      </c>
      <c r="BN102" s="252">
        <f t="shared" si="301"/>
        <v>7395.7400000000016</v>
      </c>
      <c r="BO102" s="265">
        <f t="shared" si="301"/>
        <v>6801.0499999999993</v>
      </c>
      <c r="BP102" s="265">
        <f t="shared" si="301"/>
        <v>4619</v>
      </c>
      <c r="BQ102" s="265">
        <f t="shared" si="302"/>
        <v>34407.050000000003</v>
      </c>
      <c r="BR102" s="265">
        <f t="shared" si="302"/>
        <v>-4750.07</v>
      </c>
      <c r="BS102" s="265">
        <f t="shared" si="302"/>
        <v>-3648</v>
      </c>
      <c r="BT102" s="265">
        <f t="shared" si="302"/>
        <v>-1917</v>
      </c>
      <c r="BU102" s="265">
        <f t="shared" si="302"/>
        <v>-13315.550000000003</v>
      </c>
      <c r="BV102" s="265">
        <f t="shared" si="302"/>
        <v>-6902.4399999999987</v>
      </c>
      <c r="BW102" s="265">
        <f t="shared" si="302"/>
        <v>-661.5099999999984</v>
      </c>
      <c r="BX102" s="265">
        <f t="shared" si="302"/>
        <v>-1478.7400000000016</v>
      </c>
      <c r="BY102" s="265">
        <f t="shared" si="302"/>
        <v>-2346</v>
      </c>
      <c r="BZ102" s="265">
        <f t="shared" si="302"/>
        <v>-7471.4500000000007</v>
      </c>
      <c r="CA102" s="354"/>
      <c r="CB102" s="64">
        <f>IF(ISERROR(GETPIVOTDATA("VALUE",'CSS WK pvt'!$I$2,"DT_FILE",CB$8,"CD_CO",CB$6,"TRIM_CAT",TRIM(B102),"TRIM_LINE",A100))=TRUE,0,GETPIVOTDATA("VALUE",'CSS WK pvt'!$I$2,"DT_FILE",CB$8,"CD_CO",CB$6,"TRIM_CAT",TRIM(B102),"TRIM_LINE",A100))</f>
        <v>16653</v>
      </c>
    </row>
    <row r="103" spans="1:80" s="38" customFormat="1" x14ac:dyDescent="0.3">
      <c r="A103" s="147"/>
      <c r="B103" s="39" t="s">
        <v>39</v>
      </c>
      <c r="C103" s="97">
        <v>307883.51</v>
      </c>
      <c r="D103" s="98">
        <v>365731.34</v>
      </c>
      <c r="E103" s="98">
        <v>330580.01</v>
      </c>
      <c r="F103" s="35">
        <v>351091.39</v>
      </c>
      <c r="G103" s="98">
        <v>454514.27</v>
      </c>
      <c r="H103" s="98">
        <v>511012.78</v>
      </c>
      <c r="I103" s="98">
        <v>573603.66</v>
      </c>
      <c r="J103" s="98">
        <v>488810.53</v>
      </c>
      <c r="K103" s="98">
        <v>369038.15</v>
      </c>
      <c r="L103" s="99">
        <v>265839.57</v>
      </c>
      <c r="M103" s="98">
        <v>443979.37</v>
      </c>
      <c r="N103" s="98">
        <v>350541.43</v>
      </c>
      <c r="O103" s="98">
        <v>326579.15999999997</v>
      </c>
      <c r="P103" s="98">
        <v>298130.59000000003</v>
      </c>
      <c r="Q103" s="98">
        <v>317433.95</v>
      </c>
      <c r="R103" s="98">
        <v>361213.47</v>
      </c>
      <c r="S103" s="98">
        <v>446352.5</v>
      </c>
      <c r="T103" s="98">
        <v>499889.63</v>
      </c>
      <c r="U103" s="209">
        <v>651621.56999999995</v>
      </c>
      <c r="V103" s="209">
        <v>489561</v>
      </c>
      <c r="W103" s="209">
        <v>651621.56999999995</v>
      </c>
      <c r="X103" s="99">
        <v>294107.8</v>
      </c>
      <c r="Y103" s="209">
        <v>411222</v>
      </c>
      <c r="Z103" s="209">
        <v>416812</v>
      </c>
      <c r="AA103" s="209">
        <v>490626.82</v>
      </c>
      <c r="AB103" s="209">
        <v>416914.67</v>
      </c>
      <c r="AC103" s="209">
        <v>393430.83</v>
      </c>
      <c r="AD103" s="209">
        <v>453907.24</v>
      </c>
      <c r="AE103" s="209">
        <v>565856</v>
      </c>
      <c r="AF103" s="209">
        <v>654197.41</v>
      </c>
      <c r="AG103" s="209">
        <v>720177</v>
      </c>
      <c r="AH103" s="209">
        <v>564830</v>
      </c>
      <c r="AI103" s="209">
        <v>502134</v>
      </c>
      <c r="AJ103" s="99">
        <v>508409</v>
      </c>
      <c r="AK103" s="301">
        <v>404835</v>
      </c>
      <c r="AL103" s="301">
        <v>440027</v>
      </c>
      <c r="AM103" s="301">
        <v>552795</v>
      </c>
      <c r="AN103" s="301">
        <v>453252</v>
      </c>
      <c r="AO103" s="301">
        <v>404942</v>
      </c>
      <c r="AP103" s="301">
        <v>415066</v>
      </c>
      <c r="AQ103" s="64">
        <v>490565</v>
      </c>
      <c r="AR103" s="301">
        <v>745580</v>
      </c>
      <c r="AS103" s="301"/>
      <c r="AT103" s="301"/>
      <c r="AU103" s="301"/>
      <c r="AV103" s="319"/>
      <c r="AW103" s="35">
        <f t="shared" si="300"/>
        <v>18695.649999999965</v>
      </c>
      <c r="AX103" s="100">
        <f t="shared" si="300"/>
        <v>-67600.75</v>
      </c>
      <c r="AY103" s="100">
        <f t="shared" si="300"/>
        <v>-13146.059999999998</v>
      </c>
      <c r="AZ103" s="100">
        <f t="shared" si="300"/>
        <v>10122.079999999958</v>
      </c>
      <c r="BA103" s="100">
        <f t="shared" si="300"/>
        <v>-8161.7700000000186</v>
      </c>
      <c r="BB103" s="100">
        <f t="shared" si="300"/>
        <v>-11123.150000000023</v>
      </c>
      <c r="BC103" s="100">
        <f t="shared" si="300"/>
        <v>78017.909999999916</v>
      </c>
      <c r="BD103" s="100">
        <f t="shared" si="300"/>
        <v>750.46999999997206</v>
      </c>
      <c r="BE103" s="100">
        <f t="shared" si="300"/>
        <v>282583.41999999993</v>
      </c>
      <c r="BF103" s="100">
        <f t="shared" si="300"/>
        <v>28268.229999999981</v>
      </c>
      <c r="BG103" s="100">
        <f t="shared" si="301"/>
        <v>-32757.369999999995</v>
      </c>
      <c r="BH103" s="100">
        <f t="shared" si="301"/>
        <v>66270.570000000007</v>
      </c>
      <c r="BI103" s="100">
        <f t="shared" si="301"/>
        <v>164047.66000000003</v>
      </c>
      <c r="BJ103" s="100">
        <f t="shared" si="301"/>
        <v>118784.07999999996</v>
      </c>
      <c r="BK103" s="100">
        <f t="shared" si="301"/>
        <v>75996.88</v>
      </c>
      <c r="BL103" s="252">
        <f t="shared" si="301"/>
        <v>92693.770000000019</v>
      </c>
      <c r="BM103" s="252">
        <f t="shared" si="301"/>
        <v>119503.5</v>
      </c>
      <c r="BN103" s="252">
        <f t="shared" si="301"/>
        <v>154307.78000000003</v>
      </c>
      <c r="BO103" s="265">
        <f t="shared" si="301"/>
        <v>68555.430000000051</v>
      </c>
      <c r="BP103" s="265">
        <f t="shared" si="301"/>
        <v>75269</v>
      </c>
      <c r="BQ103" s="265">
        <f t="shared" si="302"/>
        <v>-149487.56999999995</v>
      </c>
      <c r="BR103" s="265">
        <f t="shared" si="302"/>
        <v>214301.2</v>
      </c>
      <c r="BS103" s="265">
        <f t="shared" si="302"/>
        <v>-6387</v>
      </c>
      <c r="BT103" s="265">
        <f t="shared" si="302"/>
        <v>23215</v>
      </c>
      <c r="BU103" s="265">
        <f t="shared" si="302"/>
        <v>62168.179999999993</v>
      </c>
      <c r="BV103" s="265">
        <f t="shared" si="302"/>
        <v>36337.330000000016</v>
      </c>
      <c r="BW103" s="265">
        <f t="shared" si="302"/>
        <v>11511.169999999984</v>
      </c>
      <c r="BX103" s="265">
        <f t="shared" si="302"/>
        <v>-38841.239999999991</v>
      </c>
      <c r="BY103" s="265">
        <f t="shared" si="302"/>
        <v>-75291</v>
      </c>
      <c r="BZ103" s="265">
        <f t="shared" si="302"/>
        <v>91382.589999999967</v>
      </c>
      <c r="CA103" s="354"/>
      <c r="CB103" s="64">
        <f>IF(ISERROR(GETPIVOTDATA("VALUE",'CSS WK pvt'!$I$2,"DT_FILE",CB$8,"CD_CO",CB$6,"TRIM_CAT",TRIM(B103),"TRIM_LINE",A100))=TRUE,0,GETPIVOTDATA("VALUE",'CSS WK pvt'!$I$2,"DT_FILE",CB$8,"CD_CO",CB$6,"TRIM_CAT",TRIM(B103),"TRIM_LINE",A100))</f>
        <v>745580</v>
      </c>
    </row>
    <row r="104" spans="1:80" s="38" customFormat="1" x14ac:dyDescent="0.3">
      <c r="A104" s="147"/>
      <c r="B104" s="39" t="s">
        <v>40</v>
      </c>
      <c r="C104" s="97">
        <v>141555.18</v>
      </c>
      <c r="D104" s="98">
        <v>233657.28</v>
      </c>
      <c r="E104" s="98">
        <v>243291.21</v>
      </c>
      <c r="F104" s="35">
        <v>230385.31</v>
      </c>
      <c r="G104" s="98">
        <v>277880.61</v>
      </c>
      <c r="H104" s="98">
        <v>346947.95</v>
      </c>
      <c r="I104" s="98">
        <v>280960.81</v>
      </c>
      <c r="J104" s="98">
        <v>340224.77</v>
      </c>
      <c r="K104" s="98">
        <v>270689.28999999998</v>
      </c>
      <c r="L104" s="99">
        <v>132347.37</v>
      </c>
      <c r="M104" s="98">
        <v>339502.92</v>
      </c>
      <c r="N104" s="98">
        <v>245303.22</v>
      </c>
      <c r="O104" s="98">
        <v>155322.65</v>
      </c>
      <c r="P104" s="98">
        <v>138429.07999999999</v>
      </c>
      <c r="Q104" s="98">
        <v>231484.15</v>
      </c>
      <c r="R104" s="98">
        <v>232097.26</v>
      </c>
      <c r="S104" s="98">
        <v>235031.99</v>
      </c>
      <c r="T104" s="98">
        <v>268993.59000000003</v>
      </c>
      <c r="U104" s="209">
        <v>440070.97</v>
      </c>
      <c r="V104" s="209">
        <v>247795</v>
      </c>
      <c r="W104" s="209">
        <v>440070.97</v>
      </c>
      <c r="X104" s="99">
        <v>155174.29</v>
      </c>
      <c r="Y104" s="209">
        <v>305330</v>
      </c>
      <c r="Z104" s="209">
        <v>250196</v>
      </c>
      <c r="AA104" s="209">
        <v>236065.67</v>
      </c>
      <c r="AB104" s="209">
        <v>213731.88</v>
      </c>
      <c r="AC104" s="209">
        <v>201393.59</v>
      </c>
      <c r="AD104" s="209">
        <v>297954.43</v>
      </c>
      <c r="AE104" s="209">
        <v>307062</v>
      </c>
      <c r="AF104" s="209">
        <v>322164.78000000003</v>
      </c>
      <c r="AG104" s="209">
        <v>374247</v>
      </c>
      <c r="AH104" s="209">
        <v>306204</v>
      </c>
      <c r="AI104" s="209">
        <v>371514</v>
      </c>
      <c r="AJ104" s="99">
        <v>269070</v>
      </c>
      <c r="AK104" s="301">
        <v>311021</v>
      </c>
      <c r="AL104" s="301">
        <v>352575</v>
      </c>
      <c r="AM104" s="301">
        <v>239078</v>
      </c>
      <c r="AN104" s="301">
        <v>250044</v>
      </c>
      <c r="AO104" s="301">
        <v>217913</v>
      </c>
      <c r="AP104" s="301">
        <v>308571</v>
      </c>
      <c r="AQ104" s="64">
        <v>233443</v>
      </c>
      <c r="AR104" s="301">
        <v>399876</v>
      </c>
      <c r="AS104" s="301"/>
      <c r="AT104" s="301"/>
      <c r="AU104" s="301"/>
      <c r="AV104" s="319"/>
      <c r="AW104" s="35">
        <f t="shared" si="300"/>
        <v>13767.470000000001</v>
      </c>
      <c r="AX104" s="100">
        <f t="shared" si="300"/>
        <v>-95228.200000000012</v>
      </c>
      <c r="AY104" s="100">
        <f t="shared" si="300"/>
        <v>-11807.059999999998</v>
      </c>
      <c r="AZ104" s="100">
        <f t="shared" si="300"/>
        <v>1711.9500000000116</v>
      </c>
      <c r="BA104" s="100">
        <f t="shared" si="300"/>
        <v>-42848.619999999995</v>
      </c>
      <c r="BB104" s="100">
        <f t="shared" si="300"/>
        <v>-77954.359999999986</v>
      </c>
      <c r="BC104" s="100">
        <f t="shared" si="300"/>
        <v>159110.15999999997</v>
      </c>
      <c r="BD104" s="100">
        <f t="shared" si="300"/>
        <v>-92429.770000000019</v>
      </c>
      <c r="BE104" s="100">
        <f t="shared" si="300"/>
        <v>169381.68</v>
      </c>
      <c r="BF104" s="100">
        <f t="shared" si="300"/>
        <v>22826.920000000013</v>
      </c>
      <c r="BG104" s="100">
        <f t="shared" si="301"/>
        <v>-34172.919999999984</v>
      </c>
      <c r="BH104" s="100">
        <f t="shared" si="301"/>
        <v>4892.7799999999988</v>
      </c>
      <c r="BI104" s="100">
        <f t="shared" si="301"/>
        <v>80743.020000000019</v>
      </c>
      <c r="BJ104" s="100">
        <f t="shared" si="301"/>
        <v>75302.800000000017</v>
      </c>
      <c r="BK104" s="100">
        <f t="shared" si="301"/>
        <v>-30090.559999999998</v>
      </c>
      <c r="BL104" s="252">
        <f t="shared" si="301"/>
        <v>65857.169999999984</v>
      </c>
      <c r="BM104" s="252">
        <f t="shared" si="301"/>
        <v>72030.010000000009</v>
      </c>
      <c r="BN104" s="252">
        <f t="shared" si="301"/>
        <v>53171.19</v>
      </c>
      <c r="BO104" s="265">
        <f t="shared" si="301"/>
        <v>-65823.969999999972</v>
      </c>
      <c r="BP104" s="265">
        <f t="shared" si="301"/>
        <v>58409</v>
      </c>
      <c r="BQ104" s="265">
        <f t="shared" si="302"/>
        <v>-68556.969999999972</v>
      </c>
      <c r="BR104" s="265">
        <f t="shared" si="302"/>
        <v>113895.70999999999</v>
      </c>
      <c r="BS104" s="265">
        <f t="shared" si="302"/>
        <v>5691</v>
      </c>
      <c r="BT104" s="265">
        <f t="shared" si="302"/>
        <v>102379</v>
      </c>
      <c r="BU104" s="265">
        <f t="shared" si="302"/>
        <v>3012.3299999999872</v>
      </c>
      <c r="BV104" s="265">
        <f t="shared" si="302"/>
        <v>36312.119999999995</v>
      </c>
      <c r="BW104" s="265">
        <f t="shared" si="302"/>
        <v>16519.410000000003</v>
      </c>
      <c r="BX104" s="265">
        <f t="shared" si="302"/>
        <v>10616.570000000007</v>
      </c>
      <c r="BY104" s="265">
        <f t="shared" si="302"/>
        <v>-73619</v>
      </c>
      <c r="BZ104" s="265">
        <f t="shared" si="302"/>
        <v>77711.219999999972</v>
      </c>
      <c r="CA104" s="354"/>
      <c r="CB104" s="64">
        <f>IF(ISERROR(GETPIVOTDATA("VALUE",'CSS WK pvt'!$I$2,"DT_FILE",CB$8,"CD_CO",CB$6,"TRIM_CAT",TRIM(B104),"TRIM_LINE",A100))=TRUE,0,GETPIVOTDATA("VALUE",'CSS WK pvt'!$I$2,"DT_FILE",CB$8,"CD_CO",CB$6,"TRIM_CAT",TRIM(B104),"TRIM_LINE",A100))</f>
        <v>399876</v>
      </c>
    </row>
    <row r="105" spans="1:80" s="38" customFormat="1" x14ac:dyDescent="0.3">
      <c r="A105" s="147"/>
      <c r="B105" s="39" t="s">
        <v>41</v>
      </c>
      <c r="C105" s="97">
        <v>135616.41</v>
      </c>
      <c r="D105" s="98">
        <v>163867.32</v>
      </c>
      <c r="E105" s="98">
        <v>130816.56</v>
      </c>
      <c r="F105" s="35">
        <v>172463.82</v>
      </c>
      <c r="G105" s="98">
        <v>222150.61</v>
      </c>
      <c r="H105" s="98">
        <v>207858.91</v>
      </c>
      <c r="I105" s="98">
        <v>260371.20000000001</v>
      </c>
      <c r="J105" s="98">
        <v>198609.54</v>
      </c>
      <c r="K105" s="98">
        <v>208002.35</v>
      </c>
      <c r="L105" s="99">
        <v>132519.76</v>
      </c>
      <c r="M105" s="98">
        <v>194699.68</v>
      </c>
      <c r="N105" s="98">
        <v>83122.13</v>
      </c>
      <c r="O105" s="98">
        <v>261700.89</v>
      </c>
      <c r="P105" s="98">
        <v>130069.48</v>
      </c>
      <c r="Q105" s="98">
        <v>152987.25</v>
      </c>
      <c r="R105" s="98">
        <v>139881.79999999999</v>
      </c>
      <c r="S105" s="98">
        <v>260983.63</v>
      </c>
      <c r="T105" s="98">
        <v>208703.03</v>
      </c>
      <c r="U105" s="209">
        <v>254677.55</v>
      </c>
      <c r="V105" s="209">
        <v>214366</v>
      </c>
      <c r="W105" s="209">
        <v>254677.55</v>
      </c>
      <c r="X105" s="99">
        <v>128940.82</v>
      </c>
      <c r="Y105" s="209">
        <v>235857</v>
      </c>
      <c r="Z105" s="209">
        <v>92903</v>
      </c>
      <c r="AA105" s="209">
        <v>202448.72</v>
      </c>
      <c r="AB105" s="209">
        <v>193711.78</v>
      </c>
      <c r="AC105" s="209">
        <v>111373.68</v>
      </c>
      <c r="AD105" s="209">
        <v>217492.75</v>
      </c>
      <c r="AE105" s="209">
        <v>99970</v>
      </c>
      <c r="AF105" s="209">
        <v>267433.3</v>
      </c>
      <c r="AG105" s="209">
        <v>246704</v>
      </c>
      <c r="AH105" s="209">
        <v>97621</v>
      </c>
      <c r="AI105" s="209">
        <v>244062</v>
      </c>
      <c r="AJ105" s="99">
        <v>140546</v>
      </c>
      <c r="AK105" s="301">
        <v>55295</v>
      </c>
      <c r="AL105" s="301">
        <v>272755</v>
      </c>
      <c r="AM105" s="301">
        <v>192193</v>
      </c>
      <c r="AN105" s="301">
        <v>148303</v>
      </c>
      <c r="AO105" s="301">
        <v>275633</v>
      </c>
      <c r="AP105" s="301">
        <v>232655</v>
      </c>
      <c r="AQ105" s="64">
        <v>110841</v>
      </c>
      <c r="AR105" s="301">
        <v>225110</v>
      </c>
      <c r="AS105" s="301"/>
      <c r="AT105" s="301"/>
      <c r="AU105" s="301"/>
      <c r="AV105" s="319"/>
      <c r="AW105" s="35">
        <f t="shared" si="300"/>
        <v>126084.48000000001</v>
      </c>
      <c r="AX105" s="100">
        <f t="shared" si="300"/>
        <v>-33797.840000000011</v>
      </c>
      <c r="AY105" s="100">
        <f t="shared" si="300"/>
        <v>22170.690000000002</v>
      </c>
      <c r="AZ105" s="100">
        <f t="shared" si="300"/>
        <v>-32582.020000000019</v>
      </c>
      <c r="BA105" s="100">
        <f t="shared" si="300"/>
        <v>38833.020000000019</v>
      </c>
      <c r="BB105" s="100">
        <f t="shared" si="300"/>
        <v>844.11999999999534</v>
      </c>
      <c r="BC105" s="100">
        <f t="shared" si="300"/>
        <v>-5693.6500000000233</v>
      </c>
      <c r="BD105" s="100">
        <f t="shared" si="300"/>
        <v>15756.459999999992</v>
      </c>
      <c r="BE105" s="100">
        <f t="shared" si="300"/>
        <v>46675.199999999983</v>
      </c>
      <c r="BF105" s="100">
        <f t="shared" si="300"/>
        <v>-3578.9400000000023</v>
      </c>
      <c r="BG105" s="100">
        <f t="shared" si="301"/>
        <v>41157.320000000007</v>
      </c>
      <c r="BH105" s="100">
        <f t="shared" si="301"/>
        <v>9780.8699999999953</v>
      </c>
      <c r="BI105" s="100">
        <f t="shared" si="301"/>
        <v>-59252.170000000013</v>
      </c>
      <c r="BJ105" s="100">
        <f t="shared" si="301"/>
        <v>63642.3</v>
      </c>
      <c r="BK105" s="100">
        <f t="shared" si="301"/>
        <v>-41613.570000000007</v>
      </c>
      <c r="BL105" s="252">
        <f t="shared" si="301"/>
        <v>77610.950000000012</v>
      </c>
      <c r="BM105" s="252">
        <f t="shared" si="301"/>
        <v>-161013.63</v>
      </c>
      <c r="BN105" s="252">
        <f t="shared" si="301"/>
        <v>58730.26999999999</v>
      </c>
      <c r="BO105" s="265">
        <f t="shared" si="301"/>
        <v>-7973.5499999999884</v>
      </c>
      <c r="BP105" s="265">
        <f t="shared" si="301"/>
        <v>-116745</v>
      </c>
      <c r="BQ105" s="265">
        <f t="shared" si="302"/>
        <v>-10615.549999999988</v>
      </c>
      <c r="BR105" s="265">
        <f t="shared" si="302"/>
        <v>11605.179999999993</v>
      </c>
      <c r="BS105" s="265">
        <f t="shared" si="302"/>
        <v>-180562</v>
      </c>
      <c r="BT105" s="265">
        <f t="shared" si="302"/>
        <v>179852</v>
      </c>
      <c r="BU105" s="265">
        <f t="shared" si="302"/>
        <v>-10255.720000000001</v>
      </c>
      <c r="BV105" s="265">
        <f t="shared" si="302"/>
        <v>-45408.78</v>
      </c>
      <c r="BW105" s="265">
        <f t="shared" si="302"/>
        <v>164259.32</v>
      </c>
      <c r="BX105" s="265">
        <f t="shared" si="302"/>
        <v>15162.25</v>
      </c>
      <c r="BY105" s="265">
        <f t="shared" si="302"/>
        <v>10871</v>
      </c>
      <c r="BZ105" s="265">
        <f t="shared" si="302"/>
        <v>-42323.299999999988</v>
      </c>
      <c r="CA105" s="354"/>
      <c r="CB105" s="64">
        <f>IF(ISERROR(GETPIVOTDATA("VALUE",'CSS WK pvt'!$I$2,"DT_FILE",CB$8,"CD_CO",CB$6,"TRIM_CAT",TRIM(B105),"TRIM_LINE",A100))=TRUE,0,GETPIVOTDATA("VALUE",'CSS WK pvt'!$I$2,"DT_FILE",CB$8,"CD_CO",CB$6,"TRIM_CAT",TRIM(B105),"TRIM_LINE",A100))</f>
        <v>225110</v>
      </c>
    </row>
    <row r="106" spans="1:80" s="131" customFormat="1" x14ac:dyDescent="0.3">
      <c r="A106" s="148"/>
      <c r="B106" s="39" t="s">
        <v>42</v>
      </c>
      <c r="C106" s="132">
        <f>SUM(C101:C105)</f>
        <v>2292913.14</v>
      </c>
      <c r="D106" s="133">
        <f t="shared" ref="D106:AF106" si="303">SUM(D101:D105)</f>
        <v>2470200.59</v>
      </c>
      <c r="E106" s="133">
        <f t="shared" si="303"/>
        <v>2326768.44</v>
      </c>
      <c r="F106" s="134">
        <f t="shared" si="303"/>
        <v>2298113.27</v>
      </c>
      <c r="G106" s="133">
        <f t="shared" si="303"/>
        <v>2941764.9699999997</v>
      </c>
      <c r="H106" s="133">
        <f t="shared" si="303"/>
        <v>4153885.4000000004</v>
      </c>
      <c r="I106" s="133">
        <f t="shared" si="303"/>
        <v>4102854.9600000004</v>
      </c>
      <c r="J106" s="133">
        <f t="shared" si="303"/>
        <v>3356314.06</v>
      </c>
      <c r="K106" s="133">
        <f t="shared" si="303"/>
        <v>2400050.3600000003</v>
      </c>
      <c r="L106" s="135">
        <f t="shared" si="303"/>
        <v>2157399.9000000004</v>
      </c>
      <c r="M106" s="133">
        <f t="shared" si="303"/>
        <v>3066606.46</v>
      </c>
      <c r="N106" s="133">
        <f t="shared" si="303"/>
        <v>2613371.65</v>
      </c>
      <c r="O106" s="133">
        <f t="shared" si="303"/>
        <v>2578747.7400000002</v>
      </c>
      <c r="P106" s="133">
        <f t="shared" si="303"/>
        <v>2245194.83</v>
      </c>
      <c r="Q106" s="133">
        <f t="shared" si="303"/>
        <v>2430557.59</v>
      </c>
      <c r="R106" s="133">
        <f t="shared" si="303"/>
        <v>2569760.16</v>
      </c>
      <c r="S106" s="133">
        <f t="shared" si="303"/>
        <v>3452763.41</v>
      </c>
      <c r="T106" s="133">
        <f t="shared" si="303"/>
        <v>4326547.91</v>
      </c>
      <c r="U106" s="133">
        <f t="shared" si="303"/>
        <v>5246256.68</v>
      </c>
      <c r="V106" s="133">
        <f t="shared" si="303"/>
        <v>3737711</v>
      </c>
      <c r="W106" s="133">
        <f t="shared" si="303"/>
        <v>5246256.68</v>
      </c>
      <c r="X106" s="135">
        <f t="shared" si="303"/>
        <v>2432332.9899999998</v>
      </c>
      <c r="Y106" s="133">
        <f t="shared" si="303"/>
        <v>3124203</v>
      </c>
      <c r="Z106" s="133">
        <f t="shared" si="303"/>
        <v>3083171</v>
      </c>
      <c r="AA106" s="133">
        <f t="shared" si="303"/>
        <v>3468051.57</v>
      </c>
      <c r="AB106" s="133">
        <f t="shared" si="303"/>
        <v>3027501.1999999997</v>
      </c>
      <c r="AC106" s="133">
        <f t="shared" si="303"/>
        <v>2716380.07</v>
      </c>
      <c r="AD106" s="133">
        <f t="shared" si="303"/>
        <v>3087143.3300000005</v>
      </c>
      <c r="AE106" s="133">
        <f t="shared" si="303"/>
        <v>3808823</v>
      </c>
      <c r="AF106" s="133">
        <f t="shared" si="303"/>
        <v>5211222.8600000003</v>
      </c>
      <c r="AG106" s="285">
        <v>5305667</v>
      </c>
      <c r="AH106" s="285">
        <v>4140549</v>
      </c>
      <c r="AI106" s="285">
        <v>3535199</v>
      </c>
      <c r="AJ106" s="135">
        <v>3046000</v>
      </c>
      <c r="AK106" s="302">
        <v>2966989</v>
      </c>
      <c r="AL106" s="302">
        <v>3572984</v>
      </c>
      <c r="AM106" s="302">
        <v>3645160</v>
      </c>
      <c r="AN106" s="302">
        <v>3032985</v>
      </c>
      <c r="AO106" s="302">
        <v>2946877</v>
      </c>
      <c r="AP106" s="302">
        <v>3046218</v>
      </c>
      <c r="AQ106" s="45">
        <v>3522428</v>
      </c>
      <c r="AR106" s="302">
        <v>5366896</v>
      </c>
      <c r="AS106" s="302"/>
      <c r="AT106" s="302"/>
      <c r="AU106" s="302"/>
      <c r="AV106" s="320"/>
      <c r="AW106" s="134">
        <f t="shared" si="267"/>
        <v>285834.59999999998</v>
      </c>
      <c r="AX106" s="136">
        <f t="shared" ref="AX106:AZ106" si="304">SUM(AX101:AX105)</f>
        <v>-225005.75999999983</v>
      </c>
      <c r="AY106" s="136">
        <f t="shared" si="304"/>
        <v>103789.15000000002</v>
      </c>
      <c r="AZ106" s="136">
        <f t="shared" si="304"/>
        <v>271646.88999999996</v>
      </c>
      <c r="BA106" s="136">
        <f t="shared" ref="BA106" si="305">SUM(BA101:BA105)</f>
        <v>510998.44000000018</v>
      </c>
      <c r="BB106" s="136">
        <f t="shared" ref="BB106:BJ106" si="306">SUM(BB101:BB105)</f>
        <v>172662.51000000033</v>
      </c>
      <c r="BC106" s="136">
        <f t="shared" si="306"/>
        <v>1143401.7200000002</v>
      </c>
      <c r="BD106" s="136">
        <f t="shared" si="306"/>
        <v>381396.94000000006</v>
      </c>
      <c r="BE106" s="136">
        <f t="shared" si="306"/>
        <v>2846206.3200000003</v>
      </c>
      <c r="BF106" s="136">
        <f t="shared" si="306"/>
        <v>274933.08999999991</v>
      </c>
      <c r="BG106" s="136">
        <f t="shared" si="306"/>
        <v>57596.540000000066</v>
      </c>
      <c r="BH106" s="136">
        <f t="shared" si="306"/>
        <v>469799.35</v>
      </c>
      <c r="BI106" s="136">
        <f t="shared" si="306"/>
        <v>889303.83000000007</v>
      </c>
      <c r="BJ106" s="136">
        <f t="shared" si="306"/>
        <v>782306.37000000011</v>
      </c>
      <c r="BK106" s="136">
        <f t="shared" ref="BK106:BL106" si="307">SUM(BK101:BK105)</f>
        <v>285822.48000000004</v>
      </c>
      <c r="BL106" s="253">
        <f t="shared" si="307"/>
        <v>517383.16999999993</v>
      </c>
      <c r="BM106" s="253">
        <f t="shared" ref="BM106" si="308">SUM(BM101:BM105)</f>
        <v>356059.58999999979</v>
      </c>
      <c r="BN106" s="253">
        <f t="shared" ref="BN106:BO106" si="309">SUM(BN101:BN105)</f>
        <v>884674.94999999972</v>
      </c>
      <c r="BO106" s="278">
        <f t="shared" si="309"/>
        <v>59410.319999999949</v>
      </c>
      <c r="BP106" s="278">
        <f t="shared" ref="BP106:BQ106" si="310">SUM(BP101:BP105)</f>
        <v>402838</v>
      </c>
      <c r="BQ106" s="278">
        <f t="shared" si="310"/>
        <v>-1711057.6800000002</v>
      </c>
      <c r="BR106" s="278">
        <f t="shared" ref="BR106:BS106" si="311">SUM(BR101:BR105)</f>
        <v>613667.01</v>
      </c>
      <c r="BS106" s="278">
        <f t="shared" si="311"/>
        <v>-157214</v>
      </c>
      <c r="BT106" s="278">
        <f t="shared" ref="BT106" si="312">SUM(BT101:BT105)</f>
        <v>489813</v>
      </c>
      <c r="BU106" s="278">
        <f t="shared" ref="BU106" si="313">SUM(BU101:BU105)</f>
        <v>177108.42999999993</v>
      </c>
      <c r="BV106" s="278">
        <f t="shared" ref="BV106" si="314">SUM(BV101:BV105)</f>
        <v>5483.7999999998428</v>
      </c>
      <c r="BW106" s="278">
        <f t="shared" ref="BW106" si="315">SUM(BW101:BW105)</f>
        <v>230496.93000000005</v>
      </c>
      <c r="BX106" s="278">
        <f t="shared" ref="BX106" si="316">SUM(BX101:BX105)</f>
        <v>-40925.329999999914</v>
      </c>
      <c r="BY106" s="278">
        <f t="shared" ref="BY106:BZ106" si="317">SUM(BY101:BY105)</f>
        <v>-286395</v>
      </c>
      <c r="BZ106" s="278">
        <f t="shared" si="317"/>
        <v>155673.14000000001</v>
      </c>
      <c r="CA106" s="355"/>
      <c r="CB106" s="45">
        <f t="shared" si="267"/>
        <v>5366896</v>
      </c>
    </row>
    <row r="107" spans="1:80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352"/>
      <c r="CB107" s="90"/>
    </row>
    <row r="108" spans="1:80" s="59" customFormat="1" x14ac:dyDescent="0.3">
      <c r="A108" s="147"/>
      <c r="B108" s="60" t="s">
        <v>37</v>
      </c>
      <c r="C108" s="102">
        <v>10613</v>
      </c>
      <c r="D108" s="103">
        <v>11257</v>
      </c>
      <c r="E108" s="103">
        <v>11629</v>
      </c>
      <c r="F108" s="34">
        <v>10705</v>
      </c>
      <c r="G108" s="103">
        <v>11358</v>
      </c>
      <c r="H108" s="103">
        <v>11536</v>
      </c>
      <c r="I108" s="103">
        <v>10763</v>
      </c>
      <c r="J108" s="103">
        <v>12500</v>
      </c>
      <c r="K108" s="103">
        <v>10712</v>
      </c>
      <c r="L108" s="104">
        <v>10994</v>
      </c>
      <c r="M108" s="103">
        <v>12586</v>
      </c>
      <c r="N108" s="103">
        <v>12028</v>
      </c>
      <c r="O108" s="103">
        <v>11694</v>
      </c>
      <c r="P108" s="103">
        <v>11369</v>
      </c>
      <c r="Q108" s="103">
        <v>11298</v>
      </c>
      <c r="R108" s="103">
        <v>12082</v>
      </c>
      <c r="S108" s="103">
        <v>12299</v>
      </c>
      <c r="T108" s="103">
        <v>11329</v>
      </c>
      <c r="U108" s="210">
        <v>12574</v>
      </c>
      <c r="V108" s="210">
        <v>11745</v>
      </c>
      <c r="W108" s="210">
        <v>12574</v>
      </c>
      <c r="X108" s="104">
        <v>10733</v>
      </c>
      <c r="Y108" s="210">
        <v>11408</v>
      </c>
      <c r="Z108" s="210">
        <v>11362</v>
      </c>
      <c r="AA108" s="210">
        <v>12708</v>
      </c>
      <c r="AB108" s="210">
        <v>11633</v>
      </c>
      <c r="AC108" s="210">
        <v>11553</v>
      </c>
      <c r="AD108" s="210">
        <v>12164</v>
      </c>
      <c r="AE108" s="210">
        <v>12071</v>
      </c>
      <c r="AF108" s="210">
        <v>12050</v>
      </c>
      <c r="AG108" s="210">
        <v>11576</v>
      </c>
      <c r="AH108" s="210">
        <v>12601</v>
      </c>
      <c r="AI108" s="210">
        <v>11918</v>
      </c>
      <c r="AJ108" s="104">
        <v>12180</v>
      </c>
      <c r="AK108" s="303">
        <v>11596</v>
      </c>
      <c r="AL108" s="303">
        <v>11714</v>
      </c>
      <c r="AM108" s="303">
        <v>12516</v>
      </c>
      <c r="AN108" s="303">
        <v>11726</v>
      </c>
      <c r="AO108" s="303">
        <v>11836</v>
      </c>
      <c r="AP108" s="303">
        <v>11747</v>
      </c>
      <c r="AQ108" s="64">
        <v>11765</v>
      </c>
      <c r="AR108" s="303">
        <v>12783</v>
      </c>
      <c r="AS108" s="303"/>
      <c r="AT108" s="303"/>
      <c r="AU108" s="303"/>
      <c r="AV108" s="321"/>
      <c r="AW108" s="34">
        <f t="shared" ref="AW108:BF112" si="318">O108-C108</f>
        <v>1081</v>
      </c>
      <c r="AX108" s="105">
        <f t="shared" si="318"/>
        <v>112</v>
      </c>
      <c r="AY108" s="105">
        <f t="shared" si="318"/>
        <v>-331</v>
      </c>
      <c r="AZ108" s="105">
        <f t="shared" si="318"/>
        <v>1377</v>
      </c>
      <c r="BA108" s="105">
        <f t="shared" si="318"/>
        <v>941</v>
      </c>
      <c r="BB108" s="105">
        <f t="shared" si="318"/>
        <v>-207</v>
      </c>
      <c r="BC108" s="105">
        <f t="shared" si="318"/>
        <v>1811</v>
      </c>
      <c r="BD108" s="105">
        <f t="shared" si="318"/>
        <v>-755</v>
      </c>
      <c r="BE108" s="105">
        <f t="shared" si="318"/>
        <v>1862</v>
      </c>
      <c r="BF108" s="105">
        <f t="shared" si="318"/>
        <v>-261</v>
      </c>
      <c r="BG108" s="105">
        <f t="shared" ref="BG108:BP112" si="319">Y108-M108</f>
        <v>-1178</v>
      </c>
      <c r="BH108" s="105">
        <f t="shared" si="319"/>
        <v>-666</v>
      </c>
      <c r="BI108" s="105">
        <f t="shared" si="319"/>
        <v>1014</v>
      </c>
      <c r="BJ108" s="105">
        <f t="shared" si="319"/>
        <v>264</v>
      </c>
      <c r="BK108" s="105">
        <f t="shared" si="319"/>
        <v>255</v>
      </c>
      <c r="BL108" s="254">
        <f t="shared" si="319"/>
        <v>82</v>
      </c>
      <c r="BM108" s="254">
        <f t="shared" si="319"/>
        <v>-228</v>
      </c>
      <c r="BN108" s="254">
        <f t="shared" si="319"/>
        <v>721</v>
      </c>
      <c r="BO108" s="279">
        <f t="shared" si="319"/>
        <v>-998</v>
      </c>
      <c r="BP108" s="279">
        <f t="shared" si="319"/>
        <v>856</v>
      </c>
      <c r="BQ108" s="279">
        <f t="shared" ref="BQ108:BZ112" si="320">AI108-W108</f>
        <v>-656</v>
      </c>
      <c r="BR108" s="279">
        <f t="shared" si="320"/>
        <v>1447</v>
      </c>
      <c r="BS108" s="279">
        <f t="shared" si="320"/>
        <v>188</v>
      </c>
      <c r="BT108" s="279">
        <f t="shared" si="320"/>
        <v>352</v>
      </c>
      <c r="BU108" s="279">
        <f t="shared" si="320"/>
        <v>-192</v>
      </c>
      <c r="BV108" s="279">
        <f t="shared" si="320"/>
        <v>93</v>
      </c>
      <c r="BW108" s="279">
        <f t="shared" si="320"/>
        <v>283</v>
      </c>
      <c r="BX108" s="279">
        <f t="shared" si="320"/>
        <v>-417</v>
      </c>
      <c r="BY108" s="279">
        <f t="shared" si="320"/>
        <v>-306</v>
      </c>
      <c r="BZ108" s="279">
        <f t="shared" si="320"/>
        <v>733</v>
      </c>
      <c r="CA108" s="352"/>
      <c r="CB108" s="64">
        <f>IF(ISERROR(GETPIVOTDATA("VALUE",'CSS WK pvt'!$I$2,"DT_FILE",CB$8,"CD_CO",CB$6,"TRIM_CAT",TRIM(B108),"TRIM_LINE",A107))=TRUE,0,GETPIVOTDATA("VALUE",'CSS WK pvt'!$I$2,"DT_FILE",CB$8,"CD_CO",CB$6,"TRIM_CAT",TRIM(B108),"TRIM_LINE",A107))</f>
        <v>12783</v>
      </c>
    </row>
    <row r="109" spans="1:80" s="59" customFormat="1" x14ac:dyDescent="0.3">
      <c r="A109" s="147"/>
      <c r="B109" s="60" t="s">
        <v>38</v>
      </c>
      <c r="C109" s="102">
        <v>125</v>
      </c>
      <c r="D109" s="103">
        <v>124</v>
      </c>
      <c r="E109" s="103">
        <v>152</v>
      </c>
      <c r="F109" s="34">
        <v>115</v>
      </c>
      <c r="G109" s="103">
        <v>127</v>
      </c>
      <c r="H109" s="103">
        <v>122</v>
      </c>
      <c r="I109" s="103">
        <v>122</v>
      </c>
      <c r="J109" s="103">
        <v>145</v>
      </c>
      <c r="K109" s="103">
        <v>97</v>
      </c>
      <c r="L109" s="104">
        <v>135</v>
      </c>
      <c r="M109" s="103">
        <v>162</v>
      </c>
      <c r="N109" s="103">
        <v>155</v>
      </c>
      <c r="O109" s="103">
        <v>130</v>
      </c>
      <c r="P109" s="103">
        <v>145</v>
      </c>
      <c r="Q109" s="103">
        <v>136</v>
      </c>
      <c r="R109" s="103">
        <v>128</v>
      </c>
      <c r="S109" s="103">
        <v>148</v>
      </c>
      <c r="T109" s="103">
        <v>142</v>
      </c>
      <c r="U109" s="210">
        <v>138</v>
      </c>
      <c r="V109" s="210">
        <v>128</v>
      </c>
      <c r="W109" s="210">
        <v>138</v>
      </c>
      <c r="X109" s="104">
        <v>165</v>
      </c>
      <c r="Y109" s="210">
        <v>165</v>
      </c>
      <c r="Z109" s="210">
        <v>151</v>
      </c>
      <c r="AA109" s="210">
        <v>204</v>
      </c>
      <c r="AB109" s="210">
        <v>197</v>
      </c>
      <c r="AC109" s="210">
        <v>199</v>
      </c>
      <c r="AD109" s="210">
        <v>226</v>
      </c>
      <c r="AE109" s="210">
        <v>183</v>
      </c>
      <c r="AF109" s="210">
        <v>235</v>
      </c>
      <c r="AG109" s="210">
        <v>189</v>
      </c>
      <c r="AH109" s="210">
        <v>194</v>
      </c>
      <c r="AI109" s="210">
        <v>238</v>
      </c>
      <c r="AJ109" s="104">
        <v>198</v>
      </c>
      <c r="AK109" s="303">
        <v>178</v>
      </c>
      <c r="AL109" s="303">
        <v>180</v>
      </c>
      <c r="AM109" s="303">
        <v>200</v>
      </c>
      <c r="AN109" s="303">
        <v>153</v>
      </c>
      <c r="AO109" s="303">
        <v>178</v>
      </c>
      <c r="AP109" s="303">
        <v>194</v>
      </c>
      <c r="AQ109" s="64">
        <v>164</v>
      </c>
      <c r="AR109" s="303">
        <v>189</v>
      </c>
      <c r="AS109" s="303"/>
      <c r="AT109" s="303"/>
      <c r="AU109" s="303"/>
      <c r="AV109" s="321"/>
      <c r="AW109" s="34">
        <f t="shared" si="318"/>
        <v>5</v>
      </c>
      <c r="AX109" s="105">
        <f t="shared" si="318"/>
        <v>21</v>
      </c>
      <c r="AY109" s="105">
        <f t="shared" si="318"/>
        <v>-16</v>
      </c>
      <c r="AZ109" s="105">
        <f t="shared" si="318"/>
        <v>13</v>
      </c>
      <c r="BA109" s="105">
        <f t="shared" si="318"/>
        <v>21</v>
      </c>
      <c r="BB109" s="105">
        <f t="shared" si="318"/>
        <v>20</v>
      </c>
      <c r="BC109" s="105">
        <f t="shared" si="318"/>
        <v>16</v>
      </c>
      <c r="BD109" s="105">
        <f t="shared" si="318"/>
        <v>-17</v>
      </c>
      <c r="BE109" s="105">
        <f t="shared" si="318"/>
        <v>41</v>
      </c>
      <c r="BF109" s="105">
        <f t="shared" si="318"/>
        <v>30</v>
      </c>
      <c r="BG109" s="105">
        <f t="shared" si="319"/>
        <v>3</v>
      </c>
      <c r="BH109" s="105">
        <f t="shared" si="319"/>
        <v>-4</v>
      </c>
      <c r="BI109" s="105">
        <f t="shared" si="319"/>
        <v>74</v>
      </c>
      <c r="BJ109" s="105">
        <f t="shared" si="319"/>
        <v>52</v>
      </c>
      <c r="BK109" s="105">
        <f t="shared" si="319"/>
        <v>63</v>
      </c>
      <c r="BL109" s="254">
        <f t="shared" si="319"/>
        <v>98</v>
      </c>
      <c r="BM109" s="254">
        <f t="shared" si="319"/>
        <v>35</v>
      </c>
      <c r="BN109" s="254">
        <f t="shared" si="319"/>
        <v>93</v>
      </c>
      <c r="BO109" s="279">
        <f t="shared" si="319"/>
        <v>51</v>
      </c>
      <c r="BP109" s="279">
        <f t="shared" si="319"/>
        <v>66</v>
      </c>
      <c r="BQ109" s="279">
        <f t="shared" si="320"/>
        <v>100</v>
      </c>
      <c r="BR109" s="279">
        <f t="shared" si="320"/>
        <v>33</v>
      </c>
      <c r="BS109" s="279">
        <f t="shared" si="320"/>
        <v>13</v>
      </c>
      <c r="BT109" s="279">
        <f t="shared" si="320"/>
        <v>29</v>
      </c>
      <c r="BU109" s="279">
        <f t="shared" si="320"/>
        <v>-4</v>
      </c>
      <c r="BV109" s="279">
        <f t="shared" si="320"/>
        <v>-44</v>
      </c>
      <c r="BW109" s="279">
        <f t="shared" si="320"/>
        <v>-21</v>
      </c>
      <c r="BX109" s="279">
        <f t="shared" si="320"/>
        <v>-32</v>
      </c>
      <c r="BY109" s="279">
        <f t="shared" si="320"/>
        <v>-19</v>
      </c>
      <c r="BZ109" s="279">
        <f t="shared" si="320"/>
        <v>-46</v>
      </c>
      <c r="CA109" s="352"/>
      <c r="CB109" s="64">
        <f>IF(ISERROR(GETPIVOTDATA("VALUE",'CSS WK pvt'!$I$2,"DT_FILE",CB$8,"CD_CO",CB$6,"TRIM_CAT",TRIM(B109),"TRIM_LINE",A107))=TRUE,0,GETPIVOTDATA("VALUE",'CSS WK pvt'!$I$2,"DT_FILE",CB$8,"CD_CO",CB$6,"TRIM_CAT",TRIM(B109),"TRIM_LINE",A107))</f>
        <v>189</v>
      </c>
    </row>
    <row r="110" spans="1:80" s="59" customFormat="1" x14ac:dyDescent="0.3">
      <c r="A110" s="147"/>
      <c r="B110" s="60" t="s">
        <v>39</v>
      </c>
      <c r="C110" s="102">
        <v>1532</v>
      </c>
      <c r="D110" s="103">
        <v>1940</v>
      </c>
      <c r="E110" s="103">
        <v>1785</v>
      </c>
      <c r="F110" s="34">
        <v>1591</v>
      </c>
      <c r="G110" s="103">
        <v>1937</v>
      </c>
      <c r="H110" s="103">
        <v>1677</v>
      </c>
      <c r="I110" s="103">
        <v>1669</v>
      </c>
      <c r="J110" s="103">
        <v>1863</v>
      </c>
      <c r="K110" s="103">
        <v>1681</v>
      </c>
      <c r="L110" s="104">
        <v>1233</v>
      </c>
      <c r="M110" s="103">
        <v>2480</v>
      </c>
      <c r="N110" s="103">
        <v>1849</v>
      </c>
      <c r="O110" s="103">
        <v>1809</v>
      </c>
      <c r="P110" s="103">
        <v>1490</v>
      </c>
      <c r="Q110" s="103">
        <v>1847</v>
      </c>
      <c r="R110" s="103">
        <v>2343</v>
      </c>
      <c r="S110" s="103">
        <v>2011</v>
      </c>
      <c r="T110" s="103">
        <v>1764</v>
      </c>
      <c r="U110" s="210">
        <v>2172</v>
      </c>
      <c r="V110" s="210">
        <v>1805</v>
      </c>
      <c r="W110" s="210">
        <v>2172</v>
      </c>
      <c r="X110" s="104">
        <v>1317</v>
      </c>
      <c r="Y110" s="210">
        <v>2569</v>
      </c>
      <c r="Z110" s="210">
        <v>1858</v>
      </c>
      <c r="AA110" s="210">
        <v>1927</v>
      </c>
      <c r="AB110" s="210">
        <v>1786</v>
      </c>
      <c r="AC110" s="210">
        <v>1823</v>
      </c>
      <c r="AD110" s="210">
        <v>1836</v>
      </c>
      <c r="AE110" s="210">
        <v>2045</v>
      </c>
      <c r="AF110" s="210">
        <v>1841</v>
      </c>
      <c r="AG110" s="210">
        <v>1847</v>
      </c>
      <c r="AH110" s="210">
        <v>1873</v>
      </c>
      <c r="AI110" s="210">
        <v>1894</v>
      </c>
      <c r="AJ110" s="104">
        <v>1749</v>
      </c>
      <c r="AK110" s="303">
        <v>2161</v>
      </c>
      <c r="AL110" s="303">
        <v>1775</v>
      </c>
      <c r="AM110" s="303">
        <v>1891</v>
      </c>
      <c r="AN110" s="303">
        <v>2065</v>
      </c>
      <c r="AO110" s="303">
        <v>1614</v>
      </c>
      <c r="AP110" s="303">
        <v>1555</v>
      </c>
      <c r="AQ110" s="64">
        <v>1582</v>
      </c>
      <c r="AR110" s="303">
        <v>2106</v>
      </c>
      <c r="AS110" s="303"/>
      <c r="AT110" s="303"/>
      <c r="AU110" s="303"/>
      <c r="AV110" s="321"/>
      <c r="AW110" s="34">
        <f t="shared" si="318"/>
        <v>277</v>
      </c>
      <c r="AX110" s="105">
        <f t="shared" si="318"/>
        <v>-450</v>
      </c>
      <c r="AY110" s="105">
        <f t="shared" si="318"/>
        <v>62</v>
      </c>
      <c r="AZ110" s="105">
        <f t="shared" si="318"/>
        <v>752</v>
      </c>
      <c r="BA110" s="105">
        <f t="shared" si="318"/>
        <v>74</v>
      </c>
      <c r="BB110" s="105">
        <f t="shared" si="318"/>
        <v>87</v>
      </c>
      <c r="BC110" s="105">
        <f t="shared" si="318"/>
        <v>503</v>
      </c>
      <c r="BD110" s="105">
        <f t="shared" si="318"/>
        <v>-58</v>
      </c>
      <c r="BE110" s="105">
        <f t="shared" si="318"/>
        <v>491</v>
      </c>
      <c r="BF110" s="105">
        <f t="shared" si="318"/>
        <v>84</v>
      </c>
      <c r="BG110" s="105">
        <f t="shared" si="319"/>
        <v>89</v>
      </c>
      <c r="BH110" s="105">
        <f t="shared" si="319"/>
        <v>9</v>
      </c>
      <c r="BI110" s="105">
        <f t="shared" si="319"/>
        <v>118</v>
      </c>
      <c r="BJ110" s="105">
        <f t="shared" si="319"/>
        <v>296</v>
      </c>
      <c r="BK110" s="105">
        <f t="shared" si="319"/>
        <v>-24</v>
      </c>
      <c r="BL110" s="254">
        <f t="shared" si="319"/>
        <v>-507</v>
      </c>
      <c r="BM110" s="254">
        <f t="shared" si="319"/>
        <v>34</v>
      </c>
      <c r="BN110" s="254">
        <f t="shared" si="319"/>
        <v>77</v>
      </c>
      <c r="BO110" s="279">
        <f t="shared" si="319"/>
        <v>-325</v>
      </c>
      <c r="BP110" s="279">
        <f t="shared" si="319"/>
        <v>68</v>
      </c>
      <c r="BQ110" s="279">
        <f t="shared" si="320"/>
        <v>-278</v>
      </c>
      <c r="BR110" s="279">
        <f t="shared" si="320"/>
        <v>432</v>
      </c>
      <c r="BS110" s="279">
        <f t="shared" si="320"/>
        <v>-408</v>
      </c>
      <c r="BT110" s="279">
        <f t="shared" si="320"/>
        <v>-83</v>
      </c>
      <c r="BU110" s="279">
        <f t="shared" si="320"/>
        <v>-36</v>
      </c>
      <c r="BV110" s="279">
        <f t="shared" si="320"/>
        <v>279</v>
      </c>
      <c r="BW110" s="279">
        <f t="shared" si="320"/>
        <v>-209</v>
      </c>
      <c r="BX110" s="279">
        <f t="shared" si="320"/>
        <v>-281</v>
      </c>
      <c r="BY110" s="279">
        <f t="shared" si="320"/>
        <v>-463</v>
      </c>
      <c r="BZ110" s="279">
        <f t="shared" si="320"/>
        <v>265</v>
      </c>
      <c r="CA110" s="352"/>
      <c r="CB110" s="64">
        <f>IF(ISERROR(GETPIVOTDATA("VALUE",'CSS WK pvt'!$I$2,"DT_FILE",CB$8,"CD_CO",CB$6,"TRIM_CAT",TRIM(B110),"TRIM_LINE",A107))=TRUE,0,GETPIVOTDATA("VALUE",'CSS WK pvt'!$I$2,"DT_FILE",CB$8,"CD_CO",CB$6,"TRIM_CAT",TRIM(B110),"TRIM_LINE",A107))</f>
        <v>2106</v>
      </c>
    </row>
    <row r="111" spans="1:80" s="59" customFormat="1" x14ac:dyDescent="0.3">
      <c r="A111" s="147"/>
      <c r="B111" s="60" t="s">
        <v>40</v>
      </c>
      <c r="C111" s="102">
        <v>147</v>
      </c>
      <c r="D111" s="103">
        <v>136</v>
      </c>
      <c r="E111" s="103">
        <v>169</v>
      </c>
      <c r="F111" s="34">
        <v>194</v>
      </c>
      <c r="G111" s="103">
        <v>163</v>
      </c>
      <c r="H111" s="103">
        <v>157</v>
      </c>
      <c r="I111" s="103">
        <v>164</v>
      </c>
      <c r="J111" s="103">
        <v>145</v>
      </c>
      <c r="K111" s="103">
        <v>179</v>
      </c>
      <c r="L111" s="104">
        <v>53</v>
      </c>
      <c r="M111" s="103">
        <v>181</v>
      </c>
      <c r="N111" s="103">
        <v>245</v>
      </c>
      <c r="O111" s="103">
        <v>169</v>
      </c>
      <c r="P111" s="103">
        <v>57</v>
      </c>
      <c r="Q111" s="103">
        <v>285</v>
      </c>
      <c r="R111" s="103">
        <v>205</v>
      </c>
      <c r="S111" s="103">
        <v>162</v>
      </c>
      <c r="T111" s="103">
        <v>129</v>
      </c>
      <c r="U111" s="210">
        <v>193</v>
      </c>
      <c r="V111" s="210">
        <v>126</v>
      </c>
      <c r="W111" s="210">
        <v>193</v>
      </c>
      <c r="X111" s="104">
        <v>56</v>
      </c>
      <c r="Y111" s="210">
        <v>244</v>
      </c>
      <c r="Z111" s="210">
        <v>157</v>
      </c>
      <c r="AA111" s="210">
        <v>121</v>
      </c>
      <c r="AB111" s="210">
        <v>96</v>
      </c>
      <c r="AC111" s="210">
        <v>125</v>
      </c>
      <c r="AD111" s="210">
        <v>147</v>
      </c>
      <c r="AE111" s="210">
        <v>161</v>
      </c>
      <c r="AF111" s="210">
        <v>168</v>
      </c>
      <c r="AG111" s="210">
        <v>159</v>
      </c>
      <c r="AH111" s="210">
        <v>123</v>
      </c>
      <c r="AI111" s="210">
        <v>184</v>
      </c>
      <c r="AJ111" s="104">
        <v>81</v>
      </c>
      <c r="AK111" s="303">
        <v>155</v>
      </c>
      <c r="AL111" s="303">
        <v>96</v>
      </c>
      <c r="AM111" s="303">
        <v>94</v>
      </c>
      <c r="AN111" s="303">
        <v>83</v>
      </c>
      <c r="AO111" s="303">
        <v>72</v>
      </c>
      <c r="AP111" s="303">
        <v>97</v>
      </c>
      <c r="AQ111" s="64">
        <v>65</v>
      </c>
      <c r="AR111" s="303">
        <v>105</v>
      </c>
      <c r="AS111" s="303"/>
      <c r="AT111" s="303"/>
      <c r="AU111" s="303"/>
      <c r="AV111" s="321"/>
      <c r="AW111" s="34">
        <f t="shared" si="318"/>
        <v>22</v>
      </c>
      <c r="AX111" s="105">
        <f t="shared" si="318"/>
        <v>-79</v>
      </c>
      <c r="AY111" s="105">
        <f t="shared" si="318"/>
        <v>116</v>
      </c>
      <c r="AZ111" s="105">
        <f t="shared" si="318"/>
        <v>11</v>
      </c>
      <c r="BA111" s="105">
        <f t="shared" si="318"/>
        <v>-1</v>
      </c>
      <c r="BB111" s="105">
        <f t="shared" si="318"/>
        <v>-28</v>
      </c>
      <c r="BC111" s="105">
        <f t="shared" si="318"/>
        <v>29</v>
      </c>
      <c r="BD111" s="105">
        <f t="shared" si="318"/>
        <v>-19</v>
      </c>
      <c r="BE111" s="105">
        <f t="shared" si="318"/>
        <v>14</v>
      </c>
      <c r="BF111" s="105">
        <f t="shared" si="318"/>
        <v>3</v>
      </c>
      <c r="BG111" s="105">
        <f t="shared" si="319"/>
        <v>63</v>
      </c>
      <c r="BH111" s="105">
        <f t="shared" si="319"/>
        <v>-88</v>
      </c>
      <c r="BI111" s="105">
        <f t="shared" si="319"/>
        <v>-48</v>
      </c>
      <c r="BJ111" s="105">
        <f t="shared" si="319"/>
        <v>39</v>
      </c>
      <c r="BK111" s="105">
        <f t="shared" si="319"/>
        <v>-160</v>
      </c>
      <c r="BL111" s="254">
        <f t="shared" si="319"/>
        <v>-58</v>
      </c>
      <c r="BM111" s="254">
        <f t="shared" si="319"/>
        <v>-1</v>
      </c>
      <c r="BN111" s="254">
        <f t="shared" si="319"/>
        <v>39</v>
      </c>
      <c r="BO111" s="279">
        <f t="shared" si="319"/>
        <v>-34</v>
      </c>
      <c r="BP111" s="279">
        <f t="shared" si="319"/>
        <v>-3</v>
      </c>
      <c r="BQ111" s="279">
        <f t="shared" si="320"/>
        <v>-9</v>
      </c>
      <c r="BR111" s="279">
        <f t="shared" si="320"/>
        <v>25</v>
      </c>
      <c r="BS111" s="279">
        <f t="shared" si="320"/>
        <v>-89</v>
      </c>
      <c r="BT111" s="279">
        <f t="shared" si="320"/>
        <v>-61</v>
      </c>
      <c r="BU111" s="279">
        <f t="shared" si="320"/>
        <v>-27</v>
      </c>
      <c r="BV111" s="279">
        <f t="shared" si="320"/>
        <v>-13</v>
      </c>
      <c r="BW111" s="279">
        <f t="shared" si="320"/>
        <v>-53</v>
      </c>
      <c r="BX111" s="279">
        <f t="shared" si="320"/>
        <v>-50</v>
      </c>
      <c r="BY111" s="279">
        <f t="shared" si="320"/>
        <v>-96</v>
      </c>
      <c r="BZ111" s="279">
        <f t="shared" si="320"/>
        <v>-63</v>
      </c>
      <c r="CA111" s="352"/>
      <c r="CB111" s="64">
        <f>IF(ISERROR(GETPIVOTDATA("VALUE",'CSS WK pvt'!$I$2,"DT_FILE",CB$8,"CD_CO",CB$6,"TRIM_CAT",TRIM(B111),"TRIM_LINE",A107))=TRUE,0,GETPIVOTDATA("VALUE",'CSS WK pvt'!$I$2,"DT_FILE",CB$8,"CD_CO",CB$6,"TRIM_CAT",TRIM(B111),"TRIM_LINE",A107))</f>
        <v>105</v>
      </c>
    </row>
    <row r="112" spans="1:80" s="59" customFormat="1" x14ac:dyDescent="0.3">
      <c r="A112" s="147"/>
      <c r="B112" s="60" t="s">
        <v>41</v>
      </c>
      <c r="C112" s="102">
        <v>14</v>
      </c>
      <c r="D112" s="103">
        <v>13</v>
      </c>
      <c r="E112" s="103">
        <v>12</v>
      </c>
      <c r="F112" s="34">
        <v>11</v>
      </c>
      <c r="G112" s="103">
        <v>13</v>
      </c>
      <c r="H112" s="103">
        <v>12</v>
      </c>
      <c r="I112" s="103">
        <v>12</v>
      </c>
      <c r="J112" s="103">
        <v>12</v>
      </c>
      <c r="K112" s="103">
        <v>13</v>
      </c>
      <c r="L112" s="104">
        <v>12</v>
      </c>
      <c r="M112" s="103">
        <v>17</v>
      </c>
      <c r="N112" s="103">
        <v>15</v>
      </c>
      <c r="O112" s="103">
        <v>167</v>
      </c>
      <c r="P112" s="103">
        <v>100</v>
      </c>
      <c r="Q112" s="103">
        <v>50</v>
      </c>
      <c r="R112" s="103">
        <v>12</v>
      </c>
      <c r="S112" s="103">
        <v>12</v>
      </c>
      <c r="T112" s="103">
        <v>10</v>
      </c>
      <c r="U112" s="210">
        <v>13</v>
      </c>
      <c r="V112" s="210">
        <v>10</v>
      </c>
      <c r="W112" s="210">
        <v>13</v>
      </c>
      <c r="X112" s="104">
        <v>10</v>
      </c>
      <c r="Y112" s="210">
        <v>17</v>
      </c>
      <c r="Z112" s="210">
        <v>9</v>
      </c>
      <c r="AA112" s="210">
        <v>13</v>
      </c>
      <c r="AB112" s="210">
        <v>13</v>
      </c>
      <c r="AC112" s="210">
        <v>10</v>
      </c>
      <c r="AD112" s="210">
        <v>13</v>
      </c>
      <c r="AE112" s="210">
        <v>10</v>
      </c>
      <c r="AF112" s="210">
        <v>13</v>
      </c>
      <c r="AG112" s="210">
        <v>14</v>
      </c>
      <c r="AH112" s="210">
        <v>10</v>
      </c>
      <c r="AI112" s="210">
        <v>13</v>
      </c>
      <c r="AJ112" s="104">
        <v>28</v>
      </c>
      <c r="AK112" s="303">
        <v>7</v>
      </c>
      <c r="AL112" s="303">
        <v>10</v>
      </c>
      <c r="AM112" s="303">
        <v>11</v>
      </c>
      <c r="AN112" s="303">
        <v>11</v>
      </c>
      <c r="AO112" s="303">
        <v>14</v>
      </c>
      <c r="AP112" s="303">
        <v>12</v>
      </c>
      <c r="AQ112" s="64">
        <v>8</v>
      </c>
      <c r="AR112" s="303">
        <v>16</v>
      </c>
      <c r="AS112" s="303"/>
      <c r="AT112" s="303"/>
      <c r="AU112" s="303"/>
      <c r="AV112" s="321"/>
      <c r="AW112" s="34">
        <f t="shared" si="318"/>
        <v>153</v>
      </c>
      <c r="AX112" s="105">
        <f t="shared" si="318"/>
        <v>87</v>
      </c>
      <c r="AY112" s="105">
        <f t="shared" si="318"/>
        <v>38</v>
      </c>
      <c r="AZ112" s="105">
        <f t="shared" si="318"/>
        <v>1</v>
      </c>
      <c r="BA112" s="105">
        <f t="shared" si="318"/>
        <v>-1</v>
      </c>
      <c r="BB112" s="105">
        <f t="shared" si="318"/>
        <v>-2</v>
      </c>
      <c r="BC112" s="105">
        <f t="shared" si="318"/>
        <v>1</v>
      </c>
      <c r="BD112" s="105">
        <f t="shared" si="318"/>
        <v>-2</v>
      </c>
      <c r="BE112" s="105">
        <f t="shared" si="318"/>
        <v>0</v>
      </c>
      <c r="BF112" s="105">
        <f t="shared" si="318"/>
        <v>-2</v>
      </c>
      <c r="BG112" s="105">
        <f t="shared" si="319"/>
        <v>0</v>
      </c>
      <c r="BH112" s="105">
        <f t="shared" si="319"/>
        <v>-6</v>
      </c>
      <c r="BI112" s="105">
        <f t="shared" si="319"/>
        <v>-154</v>
      </c>
      <c r="BJ112" s="105">
        <f t="shared" si="319"/>
        <v>-87</v>
      </c>
      <c r="BK112" s="105">
        <f t="shared" si="319"/>
        <v>-40</v>
      </c>
      <c r="BL112" s="254">
        <f t="shared" si="319"/>
        <v>1</v>
      </c>
      <c r="BM112" s="254">
        <f t="shared" si="319"/>
        <v>-2</v>
      </c>
      <c r="BN112" s="254">
        <f t="shared" si="319"/>
        <v>3</v>
      </c>
      <c r="BO112" s="279">
        <f t="shared" si="319"/>
        <v>1</v>
      </c>
      <c r="BP112" s="279">
        <f t="shared" si="319"/>
        <v>0</v>
      </c>
      <c r="BQ112" s="279">
        <f t="shared" si="320"/>
        <v>0</v>
      </c>
      <c r="BR112" s="279">
        <f t="shared" si="320"/>
        <v>18</v>
      </c>
      <c r="BS112" s="279">
        <f t="shared" si="320"/>
        <v>-10</v>
      </c>
      <c r="BT112" s="279">
        <f t="shared" si="320"/>
        <v>1</v>
      </c>
      <c r="BU112" s="279">
        <f t="shared" si="320"/>
        <v>-2</v>
      </c>
      <c r="BV112" s="279">
        <f t="shared" si="320"/>
        <v>-2</v>
      </c>
      <c r="BW112" s="279">
        <f t="shared" si="320"/>
        <v>4</v>
      </c>
      <c r="BX112" s="279">
        <f t="shared" si="320"/>
        <v>-1</v>
      </c>
      <c r="BY112" s="279">
        <f t="shared" si="320"/>
        <v>-2</v>
      </c>
      <c r="BZ112" s="279">
        <f t="shared" si="320"/>
        <v>3</v>
      </c>
      <c r="CA112" s="352"/>
      <c r="CB112" s="64">
        <f>IF(ISERROR(GETPIVOTDATA("VALUE",'CSS WK pvt'!$I$2,"DT_FILE",CB$8,"CD_CO",CB$6,"TRIM_CAT",TRIM(B112),"TRIM_LINE",A107))=TRUE,0,GETPIVOTDATA("VALUE",'CSS WK pvt'!$I$2,"DT_FILE",CB$8,"CD_CO",CB$6,"TRIM_CAT",TRIM(B112),"TRIM_LINE",A107))</f>
        <v>16</v>
      </c>
    </row>
    <row r="113" spans="1:80" s="73" customFormat="1" ht="15" thickBot="1" x14ac:dyDescent="0.35">
      <c r="A113" s="148"/>
      <c r="B113" s="67" t="s">
        <v>42</v>
      </c>
      <c r="C113" s="68">
        <f>SUM(C108:C112)</f>
        <v>12431</v>
      </c>
      <c r="D113" s="69">
        <f t="shared" ref="D113:CB120" si="321">SUM(D108:D112)</f>
        <v>13470</v>
      </c>
      <c r="E113" s="69">
        <f t="shared" si="321"/>
        <v>13747</v>
      </c>
      <c r="F113" s="71">
        <f t="shared" si="321"/>
        <v>12616</v>
      </c>
      <c r="G113" s="69">
        <f t="shared" si="321"/>
        <v>13598</v>
      </c>
      <c r="H113" s="69">
        <f t="shared" si="321"/>
        <v>13504</v>
      </c>
      <c r="I113" s="69">
        <f t="shared" si="321"/>
        <v>12730</v>
      </c>
      <c r="J113" s="69">
        <f t="shared" si="321"/>
        <v>14665</v>
      </c>
      <c r="K113" s="69">
        <f t="shared" si="321"/>
        <v>12682</v>
      </c>
      <c r="L113" s="70">
        <f t="shared" si="321"/>
        <v>12427</v>
      </c>
      <c r="M113" s="69">
        <f t="shared" si="321"/>
        <v>15426</v>
      </c>
      <c r="N113" s="69">
        <f t="shared" si="321"/>
        <v>14292</v>
      </c>
      <c r="O113" s="69">
        <f t="shared" si="321"/>
        <v>13969</v>
      </c>
      <c r="P113" s="69">
        <f t="shared" si="321"/>
        <v>13161</v>
      </c>
      <c r="Q113" s="69">
        <f t="shared" si="321"/>
        <v>13616</v>
      </c>
      <c r="R113" s="69">
        <f t="shared" si="321"/>
        <v>14770</v>
      </c>
      <c r="S113" s="69">
        <f t="shared" si="321"/>
        <v>14632</v>
      </c>
      <c r="T113" s="69">
        <f t="shared" si="321"/>
        <v>13374</v>
      </c>
      <c r="U113" s="69">
        <f t="shared" si="321"/>
        <v>15090</v>
      </c>
      <c r="V113" s="69">
        <f t="shared" si="321"/>
        <v>13814</v>
      </c>
      <c r="W113" s="69">
        <f t="shared" si="321"/>
        <v>15090</v>
      </c>
      <c r="X113" s="70">
        <f t="shared" si="321"/>
        <v>12281</v>
      </c>
      <c r="Y113" s="69">
        <f t="shared" si="321"/>
        <v>14403</v>
      </c>
      <c r="Z113" s="69">
        <f t="shared" si="321"/>
        <v>13537</v>
      </c>
      <c r="AA113" s="69">
        <f t="shared" si="321"/>
        <v>14973</v>
      </c>
      <c r="AB113" s="69">
        <f t="shared" si="321"/>
        <v>13725</v>
      </c>
      <c r="AC113" s="69">
        <f t="shared" si="321"/>
        <v>13710</v>
      </c>
      <c r="AD113" s="69">
        <f t="shared" si="321"/>
        <v>14386</v>
      </c>
      <c r="AE113" s="69">
        <f t="shared" si="321"/>
        <v>14470</v>
      </c>
      <c r="AF113" s="69">
        <f t="shared" si="321"/>
        <v>14307</v>
      </c>
      <c r="AG113" s="199">
        <v>13785</v>
      </c>
      <c r="AH113" s="199">
        <v>14801</v>
      </c>
      <c r="AI113" s="199">
        <v>14247</v>
      </c>
      <c r="AJ113" s="70">
        <v>14236</v>
      </c>
      <c r="AK113" s="292">
        <v>14097</v>
      </c>
      <c r="AL113" s="292">
        <v>13775</v>
      </c>
      <c r="AM113" s="292">
        <v>14712</v>
      </c>
      <c r="AN113" s="292">
        <v>14038</v>
      </c>
      <c r="AO113" s="292">
        <v>13714</v>
      </c>
      <c r="AP113" s="292">
        <v>13605</v>
      </c>
      <c r="AQ113" s="71">
        <v>13584</v>
      </c>
      <c r="AR113" s="292">
        <v>15199</v>
      </c>
      <c r="AS113" s="292"/>
      <c r="AT113" s="292"/>
      <c r="AU113" s="292"/>
      <c r="AV113" s="309"/>
      <c r="AW113" s="71">
        <f t="shared" si="321"/>
        <v>1538</v>
      </c>
      <c r="AX113" s="72">
        <f t="shared" ref="AX113:AZ113" si="322">SUM(AX108:AX112)</f>
        <v>-309</v>
      </c>
      <c r="AY113" s="72">
        <f t="shared" si="322"/>
        <v>-131</v>
      </c>
      <c r="AZ113" s="72">
        <f t="shared" si="322"/>
        <v>2154</v>
      </c>
      <c r="BA113" s="72">
        <f t="shared" ref="BA113" si="323">SUM(BA108:BA112)</f>
        <v>1034</v>
      </c>
      <c r="BB113" s="72">
        <f t="shared" ref="BB113:BJ113" si="324">SUM(BB108:BB112)</f>
        <v>-130</v>
      </c>
      <c r="BC113" s="72">
        <f t="shared" si="324"/>
        <v>2360</v>
      </c>
      <c r="BD113" s="72">
        <f t="shared" si="324"/>
        <v>-851</v>
      </c>
      <c r="BE113" s="72">
        <f t="shared" si="324"/>
        <v>2408</v>
      </c>
      <c r="BF113" s="72">
        <f t="shared" si="324"/>
        <v>-146</v>
      </c>
      <c r="BG113" s="72">
        <f t="shared" si="324"/>
        <v>-1023</v>
      </c>
      <c r="BH113" s="72">
        <f t="shared" si="324"/>
        <v>-755</v>
      </c>
      <c r="BI113" s="72">
        <f t="shared" si="324"/>
        <v>1004</v>
      </c>
      <c r="BJ113" s="72">
        <f t="shared" si="324"/>
        <v>564</v>
      </c>
      <c r="BK113" s="72">
        <f t="shared" ref="BK113:BL113" si="325">SUM(BK108:BK112)</f>
        <v>94</v>
      </c>
      <c r="BL113" s="242">
        <f t="shared" si="325"/>
        <v>-384</v>
      </c>
      <c r="BM113" s="242">
        <f t="shared" ref="BM113" si="326">SUM(BM108:BM112)</f>
        <v>-162</v>
      </c>
      <c r="BN113" s="242">
        <f t="shared" ref="BN113:BO113" si="327">SUM(BN108:BN112)</f>
        <v>933</v>
      </c>
      <c r="BO113" s="268">
        <f t="shared" si="327"/>
        <v>-1305</v>
      </c>
      <c r="BP113" s="268">
        <f t="shared" ref="BP113:BQ113" si="328">SUM(BP108:BP112)</f>
        <v>987</v>
      </c>
      <c r="BQ113" s="268">
        <f t="shared" si="328"/>
        <v>-843</v>
      </c>
      <c r="BR113" s="268">
        <f t="shared" ref="BR113:BS113" si="329">SUM(BR108:BR112)</f>
        <v>1955</v>
      </c>
      <c r="BS113" s="268">
        <f t="shared" si="329"/>
        <v>-306</v>
      </c>
      <c r="BT113" s="268">
        <f t="shared" ref="BT113" si="330">SUM(BT108:BT112)</f>
        <v>238</v>
      </c>
      <c r="BU113" s="268">
        <f t="shared" ref="BU113" si="331">SUM(BU108:BU112)</f>
        <v>-261</v>
      </c>
      <c r="BV113" s="268">
        <f t="shared" ref="BV113" si="332">SUM(BV108:BV112)</f>
        <v>313</v>
      </c>
      <c r="BW113" s="268">
        <f t="shared" ref="BW113" si="333">SUM(BW108:BW112)</f>
        <v>4</v>
      </c>
      <c r="BX113" s="268">
        <f t="shared" ref="BX113" si="334">SUM(BX108:BX112)</f>
        <v>-781</v>
      </c>
      <c r="BY113" s="268">
        <f t="shared" ref="BY113:BZ113" si="335">SUM(BY108:BY112)</f>
        <v>-886</v>
      </c>
      <c r="BZ113" s="268">
        <f t="shared" si="335"/>
        <v>892</v>
      </c>
      <c r="CA113" s="353"/>
      <c r="CB113" s="71">
        <f t="shared" si="321"/>
        <v>15199</v>
      </c>
    </row>
    <row r="114" spans="1:80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73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354"/>
      <c r="CB114" s="95"/>
    </row>
    <row r="115" spans="1:80" s="38" customFormat="1" x14ac:dyDescent="0.3">
      <c r="A115" s="147"/>
      <c r="B115" s="39" t="s">
        <v>37</v>
      </c>
      <c r="C115" s="97">
        <f t="shared" ref="C115:W115" si="336">C94-C101</f>
        <v>-10855.629999999888</v>
      </c>
      <c r="D115" s="98">
        <f t="shared" si="336"/>
        <v>-162230.8899999999</v>
      </c>
      <c r="E115" s="98">
        <f t="shared" si="336"/>
        <v>18449.320000000065</v>
      </c>
      <c r="F115" s="35">
        <f t="shared" si="336"/>
        <v>-130593.39000000013</v>
      </c>
      <c r="G115" s="98">
        <f t="shared" si="336"/>
        <v>501463.33000000007</v>
      </c>
      <c r="H115" s="98">
        <f t="shared" si="336"/>
        <v>114479.81000000006</v>
      </c>
      <c r="I115" s="98">
        <f t="shared" si="336"/>
        <v>-179095.68999999994</v>
      </c>
      <c r="J115" s="98">
        <f t="shared" si="336"/>
        <v>-211101.23999999976</v>
      </c>
      <c r="K115" s="98">
        <f t="shared" si="336"/>
        <v>-432908.44000000018</v>
      </c>
      <c r="L115" s="99">
        <f t="shared" si="336"/>
        <v>331441.0299999998</v>
      </c>
      <c r="M115" s="98">
        <f t="shared" si="336"/>
        <v>196765.12999999989</v>
      </c>
      <c r="N115" s="98">
        <f t="shared" si="336"/>
        <v>-138530</v>
      </c>
      <c r="O115" s="98">
        <f t="shared" si="336"/>
        <v>53632.670000000158</v>
      </c>
      <c r="P115" s="98">
        <f t="shared" si="336"/>
        <v>152236.64999999991</v>
      </c>
      <c r="Q115" s="98">
        <f t="shared" si="336"/>
        <v>-29776.35999999987</v>
      </c>
      <c r="R115" s="98">
        <f t="shared" si="336"/>
        <v>161560.24</v>
      </c>
      <c r="S115" s="98">
        <f t="shared" si="336"/>
        <v>383983.36999999965</v>
      </c>
      <c r="T115" s="98">
        <f t="shared" si="336"/>
        <v>1284411.2699999996</v>
      </c>
      <c r="U115" s="98">
        <f t="shared" si="336"/>
        <v>-525459.81000000006</v>
      </c>
      <c r="V115" s="98">
        <f t="shared" si="336"/>
        <v>-633445</v>
      </c>
      <c r="W115" s="98">
        <f t="shared" si="336"/>
        <v>-525459.81000000006</v>
      </c>
      <c r="X115" s="99">
        <f t="shared" ref="X115:AB115" si="337">X94-X101</f>
        <v>331966.9600000002</v>
      </c>
      <c r="Y115" s="98">
        <f t="shared" si="337"/>
        <v>-42879</v>
      </c>
      <c r="Z115" s="98">
        <f t="shared" si="337"/>
        <v>151277</v>
      </c>
      <c r="AA115" s="98">
        <f t="shared" si="337"/>
        <v>-163006.93999999994</v>
      </c>
      <c r="AB115" s="98">
        <f t="shared" si="337"/>
        <v>-94952.810000000056</v>
      </c>
      <c r="AC115" s="98">
        <f t="shared" ref="AC115:AF115" si="338">AC94-AC101</f>
        <v>-39282.459999999963</v>
      </c>
      <c r="AD115" s="98">
        <f t="shared" si="338"/>
        <v>205870.93000000017</v>
      </c>
      <c r="AE115" s="98">
        <f t="shared" si="338"/>
        <v>500186</v>
      </c>
      <c r="AF115" s="98">
        <f t="shared" si="338"/>
        <v>75106.669999999925</v>
      </c>
      <c r="AG115" s="209">
        <v>280188</v>
      </c>
      <c r="AH115" s="209">
        <v>-827234</v>
      </c>
      <c r="AI115" s="209">
        <v>-429735</v>
      </c>
      <c r="AJ115" s="99">
        <v>353553</v>
      </c>
      <c r="AK115" s="301">
        <v>278424</v>
      </c>
      <c r="AL115" s="301">
        <v>63269</v>
      </c>
      <c r="AM115" s="301">
        <v>-615391</v>
      </c>
      <c r="AN115" s="301">
        <v>-55315</v>
      </c>
      <c r="AO115" s="301">
        <v>-113716</v>
      </c>
      <c r="AP115" s="301">
        <v>623163</v>
      </c>
      <c r="AQ115" s="35">
        <v>-85731</v>
      </c>
      <c r="AR115" s="301">
        <v>1151815</v>
      </c>
      <c r="AS115" s="301"/>
      <c r="AT115" s="301"/>
      <c r="AU115" s="301"/>
      <c r="AV115" s="319"/>
      <c r="AW115" s="35">
        <f t="shared" ref="AW115:BF119" si="339">O115-C115</f>
        <v>64488.300000000047</v>
      </c>
      <c r="AX115" s="100">
        <f t="shared" si="339"/>
        <v>314467.5399999998</v>
      </c>
      <c r="AY115" s="100">
        <f t="shared" si="339"/>
        <v>-48225.679999999935</v>
      </c>
      <c r="AZ115" s="100">
        <f t="shared" si="339"/>
        <v>292153.63000000012</v>
      </c>
      <c r="BA115" s="100">
        <f t="shared" si="339"/>
        <v>-117479.96000000043</v>
      </c>
      <c r="BB115" s="100">
        <f t="shared" si="339"/>
        <v>1169931.4599999995</v>
      </c>
      <c r="BC115" s="100">
        <f t="shared" si="339"/>
        <v>-346364.12000000011</v>
      </c>
      <c r="BD115" s="100">
        <f t="shared" si="339"/>
        <v>-422343.76000000024</v>
      </c>
      <c r="BE115" s="100">
        <f t="shared" si="339"/>
        <v>-92551.369999999879</v>
      </c>
      <c r="BF115" s="100">
        <f t="shared" si="339"/>
        <v>525.93000000040047</v>
      </c>
      <c r="BG115" s="100">
        <f t="shared" ref="BG115:BP119" si="340">Y115-M115</f>
        <v>-239644.12999999989</v>
      </c>
      <c r="BH115" s="100">
        <f t="shared" si="340"/>
        <v>289807</v>
      </c>
      <c r="BI115" s="100">
        <f t="shared" si="340"/>
        <v>-216639.6100000001</v>
      </c>
      <c r="BJ115" s="100">
        <f t="shared" si="340"/>
        <v>-247189.45999999996</v>
      </c>
      <c r="BK115" s="100">
        <f t="shared" si="340"/>
        <v>-9506.1000000000931</v>
      </c>
      <c r="BL115" s="252">
        <f t="shared" si="340"/>
        <v>44310.690000000177</v>
      </c>
      <c r="BM115" s="252">
        <f t="shared" si="340"/>
        <v>116202.63000000035</v>
      </c>
      <c r="BN115" s="252">
        <f t="shared" si="340"/>
        <v>-1209304.5999999996</v>
      </c>
      <c r="BO115" s="265">
        <f t="shared" si="340"/>
        <v>805647.81</v>
      </c>
      <c r="BP115" s="265">
        <f t="shared" si="340"/>
        <v>-193789</v>
      </c>
      <c r="BQ115" s="265">
        <f t="shared" ref="BQ115:BZ119" si="341">AI115-W115</f>
        <v>95724.810000000056</v>
      </c>
      <c r="BR115" s="265">
        <f t="shared" si="341"/>
        <v>21586.039999999804</v>
      </c>
      <c r="BS115" s="265">
        <f t="shared" si="341"/>
        <v>321303</v>
      </c>
      <c r="BT115" s="265">
        <f t="shared" si="341"/>
        <v>-88008</v>
      </c>
      <c r="BU115" s="265">
        <f t="shared" si="341"/>
        <v>-452384.06000000006</v>
      </c>
      <c r="BV115" s="265">
        <f t="shared" si="341"/>
        <v>39637.810000000056</v>
      </c>
      <c r="BW115" s="265">
        <f t="shared" si="341"/>
        <v>-74433.540000000037</v>
      </c>
      <c r="BX115" s="265">
        <f t="shared" si="341"/>
        <v>417292.06999999983</v>
      </c>
      <c r="BY115" s="265">
        <f t="shared" si="341"/>
        <v>-585917</v>
      </c>
      <c r="BZ115" s="265">
        <f t="shared" si="341"/>
        <v>1076708.33</v>
      </c>
      <c r="CA115" s="354"/>
      <c r="CB115" s="35">
        <f>CB94-CB101</f>
        <v>1151815</v>
      </c>
    </row>
    <row r="116" spans="1:80" s="38" customFormat="1" x14ac:dyDescent="0.3">
      <c r="A116" s="147"/>
      <c r="B116" s="39" t="s">
        <v>38</v>
      </c>
      <c r="C116" s="97">
        <f t="shared" ref="C116:W116" si="342">C95-C102</f>
        <v>-267.79000000000087</v>
      </c>
      <c r="D116" s="98">
        <f t="shared" si="342"/>
        <v>-1732.58</v>
      </c>
      <c r="E116" s="98">
        <f t="shared" si="342"/>
        <v>-3802.3099999999977</v>
      </c>
      <c r="F116" s="35">
        <f t="shared" si="342"/>
        <v>-2823.6299999999992</v>
      </c>
      <c r="G116" s="98">
        <f t="shared" si="342"/>
        <v>222.75</v>
      </c>
      <c r="H116" s="98">
        <f t="shared" si="342"/>
        <v>1481.3400000000001</v>
      </c>
      <c r="I116" s="98">
        <f t="shared" si="342"/>
        <v>372.54000000000087</v>
      </c>
      <c r="J116" s="98">
        <f t="shared" si="342"/>
        <v>-1492.3199999999997</v>
      </c>
      <c r="K116" s="98">
        <f t="shared" si="342"/>
        <v>999.36000000000058</v>
      </c>
      <c r="L116" s="99">
        <f t="shared" si="342"/>
        <v>4380.3799999999992</v>
      </c>
      <c r="M116" s="98">
        <f t="shared" si="342"/>
        <v>-756.75</v>
      </c>
      <c r="N116" s="98">
        <f t="shared" si="342"/>
        <v>1355.5999999999985</v>
      </c>
      <c r="O116" s="98">
        <f t="shared" si="342"/>
        <v>5523.8599999999988</v>
      </c>
      <c r="P116" s="98">
        <f t="shared" si="342"/>
        <v>1016.7400000000016</v>
      </c>
      <c r="Q116" s="98">
        <f t="shared" si="342"/>
        <v>-1283.5200000000004</v>
      </c>
      <c r="R116" s="98">
        <f t="shared" si="342"/>
        <v>-1650.67</v>
      </c>
      <c r="S116" s="98">
        <f t="shared" si="342"/>
        <v>479.79999999999927</v>
      </c>
      <c r="T116" s="98">
        <f t="shared" si="342"/>
        <v>2010.1100000000006</v>
      </c>
      <c r="U116" s="98">
        <f t="shared" si="342"/>
        <v>472.32999999999811</v>
      </c>
      <c r="V116" s="98">
        <f t="shared" si="342"/>
        <v>-2352</v>
      </c>
      <c r="W116" s="98">
        <f t="shared" si="342"/>
        <v>472.32999999999811</v>
      </c>
      <c r="X116" s="99">
        <f t="shared" ref="X116:AB116" si="343">X95-X102</f>
        <v>1493.3100000000013</v>
      </c>
      <c r="Y116" s="98">
        <f t="shared" si="343"/>
        <v>2610</v>
      </c>
      <c r="Z116" s="98">
        <f t="shared" si="343"/>
        <v>16485</v>
      </c>
      <c r="AA116" s="98">
        <f t="shared" si="343"/>
        <v>-4837.6700000000019</v>
      </c>
      <c r="AB116" s="98">
        <f t="shared" si="343"/>
        <v>-1253.7999999999993</v>
      </c>
      <c r="AC116" s="98">
        <f t="shared" ref="AC116:AF116" si="344">AC95-AC102</f>
        <v>-1.5099999999983993</v>
      </c>
      <c r="AD116" s="98">
        <f t="shared" si="344"/>
        <v>-1268.2300000000032</v>
      </c>
      <c r="AE116" s="98">
        <f t="shared" si="344"/>
        <v>2316</v>
      </c>
      <c r="AF116" s="98">
        <f t="shared" si="344"/>
        <v>-4281.3899999999994</v>
      </c>
      <c r="AG116" s="209">
        <v>-3391</v>
      </c>
      <c r="AH116" s="209">
        <v>-904</v>
      </c>
      <c r="AI116" s="209">
        <v>-30972</v>
      </c>
      <c r="AJ116" s="99">
        <v>3739</v>
      </c>
      <c r="AK116" s="301">
        <v>4118</v>
      </c>
      <c r="AL116" s="301">
        <v>6177</v>
      </c>
      <c r="AM116" s="301">
        <v>2998</v>
      </c>
      <c r="AN116" s="301">
        <v>905</v>
      </c>
      <c r="AO116" s="301">
        <v>-3357</v>
      </c>
      <c r="AP116" s="301">
        <v>-5481</v>
      </c>
      <c r="AQ116" s="35">
        <v>-2368</v>
      </c>
      <c r="AR116" s="301">
        <v>709</v>
      </c>
      <c r="AS116" s="301"/>
      <c r="AT116" s="301"/>
      <c r="AU116" s="301"/>
      <c r="AV116" s="319"/>
      <c r="AW116" s="35">
        <f t="shared" si="339"/>
        <v>5791.65</v>
      </c>
      <c r="AX116" s="100">
        <f t="shared" si="339"/>
        <v>2749.3200000000015</v>
      </c>
      <c r="AY116" s="100">
        <f t="shared" si="339"/>
        <v>2518.7899999999972</v>
      </c>
      <c r="AZ116" s="100">
        <f t="shared" si="339"/>
        <v>1172.9599999999991</v>
      </c>
      <c r="BA116" s="100">
        <f t="shared" si="339"/>
        <v>257.04999999999927</v>
      </c>
      <c r="BB116" s="100">
        <f t="shared" si="339"/>
        <v>528.77000000000044</v>
      </c>
      <c r="BC116" s="100">
        <f t="shared" si="339"/>
        <v>99.789999999997235</v>
      </c>
      <c r="BD116" s="100">
        <f t="shared" si="339"/>
        <v>-859.68000000000029</v>
      </c>
      <c r="BE116" s="100">
        <f t="shared" si="339"/>
        <v>-527.03000000000247</v>
      </c>
      <c r="BF116" s="100">
        <f t="shared" si="339"/>
        <v>-2887.0699999999979</v>
      </c>
      <c r="BG116" s="100">
        <f t="shared" si="340"/>
        <v>3366.75</v>
      </c>
      <c r="BH116" s="100">
        <f t="shared" si="340"/>
        <v>15129.400000000001</v>
      </c>
      <c r="BI116" s="100">
        <f t="shared" si="340"/>
        <v>-10361.530000000001</v>
      </c>
      <c r="BJ116" s="100">
        <f t="shared" si="340"/>
        <v>-2270.5400000000009</v>
      </c>
      <c r="BK116" s="100">
        <f t="shared" si="340"/>
        <v>1282.010000000002</v>
      </c>
      <c r="BL116" s="252">
        <f t="shared" si="340"/>
        <v>382.43999999999687</v>
      </c>
      <c r="BM116" s="252">
        <f t="shared" si="340"/>
        <v>1836.2000000000007</v>
      </c>
      <c r="BN116" s="252">
        <f t="shared" si="340"/>
        <v>-6291.5</v>
      </c>
      <c r="BO116" s="265">
        <f t="shared" si="340"/>
        <v>-3863.3299999999981</v>
      </c>
      <c r="BP116" s="265">
        <f t="shared" si="340"/>
        <v>1448</v>
      </c>
      <c r="BQ116" s="265">
        <f t="shared" si="341"/>
        <v>-31444.329999999998</v>
      </c>
      <c r="BR116" s="265">
        <f t="shared" si="341"/>
        <v>2245.6899999999987</v>
      </c>
      <c r="BS116" s="265">
        <f t="shared" si="341"/>
        <v>1508</v>
      </c>
      <c r="BT116" s="265">
        <f t="shared" si="341"/>
        <v>-10308</v>
      </c>
      <c r="BU116" s="265">
        <f t="shared" si="341"/>
        <v>7835.6700000000019</v>
      </c>
      <c r="BV116" s="265">
        <f t="shared" si="341"/>
        <v>2158.7999999999993</v>
      </c>
      <c r="BW116" s="265">
        <f t="shared" si="341"/>
        <v>-3355.4900000000016</v>
      </c>
      <c r="BX116" s="265">
        <f t="shared" si="341"/>
        <v>-4212.7699999999968</v>
      </c>
      <c r="BY116" s="265">
        <f t="shared" si="341"/>
        <v>-4684</v>
      </c>
      <c r="BZ116" s="265">
        <f t="shared" si="341"/>
        <v>4990.3899999999994</v>
      </c>
      <c r="CA116" s="354"/>
      <c r="CB116" s="35">
        <f>CB95-CB102</f>
        <v>709</v>
      </c>
    </row>
    <row r="117" spans="1:80" s="38" customFormat="1" x14ac:dyDescent="0.3">
      <c r="A117" s="147"/>
      <c r="B117" s="39" t="s">
        <v>39</v>
      </c>
      <c r="C117" s="97">
        <f t="shared" ref="C117:O117" si="345">C96-C103</f>
        <v>52837.010000000009</v>
      </c>
      <c r="D117" s="98">
        <f t="shared" si="345"/>
        <v>-24195.72000000003</v>
      </c>
      <c r="E117" s="98">
        <f t="shared" si="345"/>
        <v>99032.239999999991</v>
      </c>
      <c r="F117" s="35">
        <f t="shared" si="345"/>
        <v>-59013.340000000026</v>
      </c>
      <c r="G117" s="98">
        <f t="shared" si="345"/>
        <v>13101.049999999988</v>
      </c>
      <c r="H117" s="98">
        <f t="shared" si="345"/>
        <v>123294.87</v>
      </c>
      <c r="I117" s="98">
        <f t="shared" si="345"/>
        <v>73704.849999999977</v>
      </c>
      <c r="J117" s="98">
        <f t="shared" si="345"/>
        <v>154205.41999999993</v>
      </c>
      <c r="K117" s="98">
        <f t="shared" si="345"/>
        <v>-202834.04000000004</v>
      </c>
      <c r="L117" s="99">
        <f t="shared" si="345"/>
        <v>122672.44</v>
      </c>
      <c r="M117" s="98">
        <f t="shared" si="345"/>
        <v>54615.460000000021</v>
      </c>
      <c r="N117" s="98">
        <f t="shared" si="345"/>
        <v>-42891.630000000005</v>
      </c>
      <c r="O117" s="98">
        <f t="shared" si="345"/>
        <v>69423.090000000026</v>
      </c>
      <c r="P117" s="98">
        <f t="shared" ref="P117:R117" si="346">P96-P103</f>
        <v>57973</v>
      </c>
      <c r="Q117" s="98">
        <f t="shared" si="346"/>
        <v>20888</v>
      </c>
      <c r="R117" s="98">
        <f t="shared" si="346"/>
        <v>-20791.659999999974</v>
      </c>
      <c r="S117" s="98">
        <f t="shared" ref="S117:T117" si="347">S96-S103</f>
        <v>1384.210000000021</v>
      </c>
      <c r="T117" s="98">
        <f t="shared" si="347"/>
        <v>332314.46999999997</v>
      </c>
      <c r="U117" s="98">
        <f t="shared" ref="U117:W117" si="348">U96-U103</f>
        <v>48441.710000000079</v>
      </c>
      <c r="V117" s="98">
        <f t="shared" si="348"/>
        <v>-43443</v>
      </c>
      <c r="W117" s="98">
        <f t="shared" si="348"/>
        <v>48441.710000000079</v>
      </c>
      <c r="X117" s="99">
        <f t="shared" ref="X117:AB117" si="349">X96-X103</f>
        <v>114265.98000000004</v>
      </c>
      <c r="Y117" s="98">
        <f t="shared" si="349"/>
        <v>-15702</v>
      </c>
      <c r="Z117" s="98">
        <f t="shared" si="349"/>
        <v>34448</v>
      </c>
      <c r="AA117" s="98">
        <f t="shared" si="349"/>
        <v>-33534.080000000016</v>
      </c>
      <c r="AB117" s="98">
        <f t="shared" si="349"/>
        <v>23213.380000000005</v>
      </c>
      <c r="AC117" s="98">
        <f t="shared" ref="AC117:AF117" si="350">AC96-AC103</f>
        <v>23761.169999999984</v>
      </c>
      <c r="AD117" s="98">
        <f t="shared" si="350"/>
        <v>17769.150000000023</v>
      </c>
      <c r="AE117" s="98">
        <f t="shared" si="350"/>
        <v>81860</v>
      </c>
      <c r="AF117" s="98">
        <f t="shared" si="350"/>
        <v>125539.25</v>
      </c>
      <c r="AG117" s="209">
        <v>209013</v>
      </c>
      <c r="AH117" s="209">
        <v>-63511</v>
      </c>
      <c r="AI117" s="209">
        <v>-31657</v>
      </c>
      <c r="AJ117" s="99">
        <v>51301</v>
      </c>
      <c r="AK117" s="301">
        <v>79282</v>
      </c>
      <c r="AL117" s="301">
        <v>105694</v>
      </c>
      <c r="AM117" s="301">
        <v>-165959</v>
      </c>
      <c r="AN117" s="301">
        <v>3090</v>
      </c>
      <c r="AO117" s="301">
        <v>24948</v>
      </c>
      <c r="AP117" s="301">
        <v>213235</v>
      </c>
      <c r="AQ117" s="35">
        <v>-95062</v>
      </c>
      <c r="AR117" s="301">
        <v>249086</v>
      </c>
      <c r="AS117" s="301"/>
      <c r="AT117" s="301"/>
      <c r="AU117" s="301"/>
      <c r="AV117" s="319"/>
      <c r="AW117" s="35">
        <f t="shared" si="339"/>
        <v>16586.080000000016</v>
      </c>
      <c r="AX117" s="100">
        <f t="shared" si="339"/>
        <v>82168.72000000003</v>
      </c>
      <c r="AY117" s="100">
        <f t="shared" si="339"/>
        <v>-78144.239999999991</v>
      </c>
      <c r="AZ117" s="100">
        <f t="shared" si="339"/>
        <v>38221.680000000051</v>
      </c>
      <c r="BA117" s="100">
        <f t="shared" si="339"/>
        <v>-11716.839999999967</v>
      </c>
      <c r="BB117" s="100">
        <f t="shared" si="339"/>
        <v>209019.59999999998</v>
      </c>
      <c r="BC117" s="100">
        <f t="shared" si="339"/>
        <v>-25263.139999999898</v>
      </c>
      <c r="BD117" s="100">
        <f t="shared" si="339"/>
        <v>-197648.41999999993</v>
      </c>
      <c r="BE117" s="100">
        <f t="shared" si="339"/>
        <v>251275.75000000012</v>
      </c>
      <c r="BF117" s="100">
        <f t="shared" si="339"/>
        <v>-8406.4599999999627</v>
      </c>
      <c r="BG117" s="100">
        <f t="shared" si="340"/>
        <v>-70317.460000000021</v>
      </c>
      <c r="BH117" s="100">
        <f t="shared" si="340"/>
        <v>77339.63</v>
      </c>
      <c r="BI117" s="100">
        <f t="shared" si="340"/>
        <v>-102957.17000000004</v>
      </c>
      <c r="BJ117" s="100">
        <f t="shared" si="340"/>
        <v>-34759.619999999995</v>
      </c>
      <c r="BK117" s="100">
        <f t="shared" si="340"/>
        <v>2873.1699999999837</v>
      </c>
      <c r="BL117" s="252">
        <f t="shared" si="340"/>
        <v>38560.81</v>
      </c>
      <c r="BM117" s="252">
        <f t="shared" si="340"/>
        <v>80475.789999999979</v>
      </c>
      <c r="BN117" s="252">
        <f t="shared" si="340"/>
        <v>-206775.21999999997</v>
      </c>
      <c r="BO117" s="265">
        <f t="shared" si="340"/>
        <v>160571.28999999992</v>
      </c>
      <c r="BP117" s="265">
        <f t="shared" si="340"/>
        <v>-20068</v>
      </c>
      <c r="BQ117" s="265">
        <f t="shared" si="341"/>
        <v>-80098.710000000079</v>
      </c>
      <c r="BR117" s="265">
        <f t="shared" si="341"/>
        <v>-62964.98000000004</v>
      </c>
      <c r="BS117" s="265">
        <f t="shared" si="341"/>
        <v>94984</v>
      </c>
      <c r="BT117" s="265">
        <f t="shared" si="341"/>
        <v>71246</v>
      </c>
      <c r="BU117" s="265">
        <f t="shared" si="341"/>
        <v>-132424.91999999998</v>
      </c>
      <c r="BV117" s="265">
        <f t="shared" si="341"/>
        <v>-20123.380000000005</v>
      </c>
      <c r="BW117" s="265">
        <f t="shared" si="341"/>
        <v>1186.8300000000163</v>
      </c>
      <c r="BX117" s="265">
        <f t="shared" si="341"/>
        <v>195465.84999999998</v>
      </c>
      <c r="BY117" s="265">
        <f t="shared" si="341"/>
        <v>-176922</v>
      </c>
      <c r="BZ117" s="265">
        <f t="shared" si="341"/>
        <v>123546.75</v>
      </c>
      <c r="CA117" s="354"/>
      <c r="CB117" s="35">
        <f t="shared" ref="CB117:CB119" si="351">CB96-CB103</f>
        <v>249086</v>
      </c>
    </row>
    <row r="118" spans="1:80" s="38" customFormat="1" x14ac:dyDescent="0.3">
      <c r="A118" s="147"/>
      <c r="B118" s="39" t="s">
        <v>40</v>
      </c>
      <c r="C118" s="97">
        <f t="shared" ref="C118:O118" si="352">C97-C104</f>
        <v>108352.18</v>
      </c>
      <c r="D118" s="98">
        <f t="shared" si="352"/>
        <v>29723.750000000029</v>
      </c>
      <c r="E118" s="98">
        <f t="shared" si="352"/>
        <v>134202.32999999999</v>
      </c>
      <c r="F118" s="35">
        <f t="shared" si="352"/>
        <v>-35182.669999999984</v>
      </c>
      <c r="G118" s="98">
        <f t="shared" si="352"/>
        <v>85764.94</v>
      </c>
      <c r="H118" s="98">
        <f t="shared" si="352"/>
        <v>126109.63</v>
      </c>
      <c r="I118" s="98">
        <f t="shared" si="352"/>
        <v>185691.3</v>
      </c>
      <c r="J118" s="98">
        <f t="shared" si="352"/>
        <v>200152.61</v>
      </c>
      <c r="K118" s="98">
        <f t="shared" si="352"/>
        <v>-117237.50999999998</v>
      </c>
      <c r="L118" s="99">
        <f t="shared" si="352"/>
        <v>141514.90000000002</v>
      </c>
      <c r="M118" s="98">
        <f t="shared" si="352"/>
        <v>104437.54000000004</v>
      </c>
      <c r="N118" s="98">
        <f t="shared" si="352"/>
        <v>-61410.44</v>
      </c>
      <c r="O118" s="98">
        <f t="shared" si="352"/>
        <v>87957.75</v>
      </c>
      <c r="P118" s="98">
        <f t="shared" ref="P118:R118" si="353">P97-P104</f>
        <v>136728.06000000003</v>
      </c>
      <c r="Q118" s="98">
        <f t="shared" si="353"/>
        <v>36472.500000000029</v>
      </c>
      <c r="R118" s="98">
        <f t="shared" si="353"/>
        <v>-3177.8399999999965</v>
      </c>
      <c r="S118" s="98">
        <f t="shared" ref="S118:T118" si="354">S97-S104</f>
        <v>73541.010000000009</v>
      </c>
      <c r="T118" s="98">
        <f t="shared" si="354"/>
        <v>397859.59</v>
      </c>
      <c r="U118" s="98">
        <f t="shared" ref="U118:W118" si="355">U97-U104</f>
        <v>14055.900000000023</v>
      </c>
      <c r="V118" s="98">
        <f t="shared" si="355"/>
        <v>162405</v>
      </c>
      <c r="W118" s="98">
        <f t="shared" si="355"/>
        <v>14055.900000000023</v>
      </c>
      <c r="X118" s="99">
        <f t="shared" ref="X118:AB118" si="356">X97-X104</f>
        <v>129969.74000000002</v>
      </c>
      <c r="Y118" s="98">
        <f t="shared" si="356"/>
        <v>-90106</v>
      </c>
      <c r="Z118" s="98">
        <f t="shared" si="356"/>
        <v>46667</v>
      </c>
      <c r="AA118" s="98">
        <f t="shared" si="356"/>
        <v>24487.959999999992</v>
      </c>
      <c r="AB118" s="98">
        <f t="shared" si="356"/>
        <v>26424.940000000002</v>
      </c>
      <c r="AC118" s="98">
        <f t="shared" ref="AC118:AF118" si="357">AC97-AC104</f>
        <v>172434.41</v>
      </c>
      <c r="AD118" s="98">
        <f t="shared" si="357"/>
        <v>37918.630000000005</v>
      </c>
      <c r="AE118" s="98">
        <f t="shared" si="357"/>
        <v>99239</v>
      </c>
      <c r="AF118" s="98">
        <f t="shared" si="357"/>
        <v>224146.28000000003</v>
      </c>
      <c r="AG118" s="209">
        <v>321242</v>
      </c>
      <c r="AH118" s="209">
        <v>64912</v>
      </c>
      <c r="AI118" s="209">
        <v>73030</v>
      </c>
      <c r="AJ118" s="99">
        <v>261842</v>
      </c>
      <c r="AK118" s="301">
        <v>36398</v>
      </c>
      <c r="AL118" s="301">
        <v>-29108</v>
      </c>
      <c r="AM118" s="301">
        <v>-44927</v>
      </c>
      <c r="AN118" s="301">
        <v>45390</v>
      </c>
      <c r="AO118" s="301">
        <v>109460</v>
      </c>
      <c r="AP118" s="301">
        <v>150569</v>
      </c>
      <c r="AQ118" s="35">
        <v>31964</v>
      </c>
      <c r="AR118" s="301">
        <v>393668</v>
      </c>
      <c r="AS118" s="301"/>
      <c r="AT118" s="301"/>
      <c r="AU118" s="301"/>
      <c r="AV118" s="319"/>
      <c r="AW118" s="35">
        <f t="shared" si="339"/>
        <v>-20394.429999999993</v>
      </c>
      <c r="AX118" s="100">
        <f t="shared" si="339"/>
        <v>107004.31</v>
      </c>
      <c r="AY118" s="100">
        <f t="shared" si="339"/>
        <v>-97729.829999999958</v>
      </c>
      <c r="AZ118" s="100">
        <f t="shared" si="339"/>
        <v>32004.829999999987</v>
      </c>
      <c r="BA118" s="100">
        <f t="shared" si="339"/>
        <v>-12223.929999999993</v>
      </c>
      <c r="BB118" s="100">
        <f t="shared" si="339"/>
        <v>271749.96000000002</v>
      </c>
      <c r="BC118" s="100">
        <f t="shared" si="339"/>
        <v>-171635.39999999997</v>
      </c>
      <c r="BD118" s="100">
        <f t="shared" si="339"/>
        <v>-37747.609999999986</v>
      </c>
      <c r="BE118" s="100">
        <f t="shared" si="339"/>
        <v>131293.41</v>
      </c>
      <c r="BF118" s="100">
        <f t="shared" si="339"/>
        <v>-11545.160000000003</v>
      </c>
      <c r="BG118" s="100">
        <f t="shared" si="340"/>
        <v>-194543.54000000004</v>
      </c>
      <c r="BH118" s="100">
        <f t="shared" si="340"/>
        <v>108077.44</v>
      </c>
      <c r="BI118" s="100">
        <f t="shared" si="340"/>
        <v>-63469.790000000008</v>
      </c>
      <c r="BJ118" s="100">
        <f t="shared" si="340"/>
        <v>-110303.12000000002</v>
      </c>
      <c r="BK118" s="100">
        <f t="shared" si="340"/>
        <v>135961.90999999997</v>
      </c>
      <c r="BL118" s="252">
        <f t="shared" si="340"/>
        <v>41096.47</v>
      </c>
      <c r="BM118" s="252">
        <f t="shared" si="340"/>
        <v>25697.989999999991</v>
      </c>
      <c r="BN118" s="252">
        <f t="shared" si="340"/>
        <v>-173713.31</v>
      </c>
      <c r="BO118" s="265">
        <f t="shared" si="340"/>
        <v>307186.09999999998</v>
      </c>
      <c r="BP118" s="265">
        <f t="shared" si="340"/>
        <v>-97493</v>
      </c>
      <c r="BQ118" s="265">
        <f t="shared" si="341"/>
        <v>58974.099999999977</v>
      </c>
      <c r="BR118" s="265">
        <f t="shared" si="341"/>
        <v>131872.25999999998</v>
      </c>
      <c r="BS118" s="265">
        <f t="shared" si="341"/>
        <v>126504</v>
      </c>
      <c r="BT118" s="265">
        <f t="shared" si="341"/>
        <v>-75775</v>
      </c>
      <c r="BU118" s="265">
        <f t="shared" si="341"/>
        <v>-69414.959999999992</v>
      </c>
      <c r="BV118" s="265">
        <f t="shared" si="341"/>
        <v>18965.059999999998</v>
      </c>
      <c r="BW118" s="265">
        <f t="shared" si="341"/>
        <v>-62974.41</v>
      </c>
      <c r="BX118" s="265">
        <f t="shared" si="341"/>
        <v>112650.37</v>
      </c>
      <c r="BY118" s="265">
        <f t="shared" si="341"/>
        <v>-67275</v>
      </c>
      <c r="BZ118" s="265">
        <f t="shared" si="341"/>
        <v>169521.71999999997</v>
      </c>
      <c r="CA118" s="354"/>
      <c r="CB118" s="35">
        <f t="shared" si="351"/>
        <v>393668</v>
      </c>
    </row>
    <row r="119" spans="1:80" s="38" customFormat="1" x14ac:dyDescent="0.3">
      <c r="A119" s="147"/>
      <c r="B119" s="39" t="s">
        <v>41</v>
      </c>
      <c r="C119" s="97">
        <f t="shared" ref="C119:O119" si="358">C98-C105</f>
        <v>1361.1499999999942</v>
      </c>
      <c r="D119" s="98">
        <f t="shared" si="358"/>
        <v>40403.479999999981</v>
      </c>
      <c r="E119" s="98">
        <f t="shared" si="358"/>
        <v>56773.860000000015</v>
      </c>
      <c r="F119" s="35">
        <f t="shared" si="358"/>
        <v>92886.849999999977</v>
      </c>
      <c r="G119" s="98">
        <f t="shared" si="358"/>
        <v>109562.45000000001</v>
      </c>
      <c r="H119" s="98">
        <f t="shared" si="358"/>
        <v>19120.859999999986</v>
      </c>
      <c r="I119" s="98">
        <f t="shared" si="358"/>
        <v>80385.69</v>
      </c>
      <c r="J119" s="98">
        <f t="shared" si="358"/>
        <v>99141.309999999969</v>
      </c>
      <c r="K119" s="98">
        <f t="shared" si="358"/>
        <v>23413.820000000007</v>
      </c>
      <c r="L119" s="99">
        <f t="shared" si="358"/>
        <v>34783.819999999978</v>
      </c>
      <c r="M119" s="98">
        <f t="shared" si="358"/>
        <v>53100.640000000014</v>
      </c>
      <c r="N119" s="98">
        <f t="shared" si="358"/>
        <v>223986.75</v>
      </c>
      <c r="O119" s="98">
        <f t="shared" si="358"/>
        <v>-91256.25</v>
      </c>
      <c r="P119" s="98">
        <f t="shared" ref="P119:R119" si="359">P98-P105</f>
        <v>204608.57</v>
      </c>
      <c r="Q119" s="98">
        <f t="shared" si="359"/>
        <v>217217.99</v>
      </c>
      <c r="R119" s="98">
        <f t="shared" si="359"/>
        <v>141338.03000000003</v>
      </c>
      <c r="S119" s="98">
        <f t="shared" ref="S119:T119" si="360">S98-S105</f>
        <v>15180.229999999981</v>
      </c>
      <c r="T119" s="98">
        <f t="shared" si="360"/>
        <v>121569.63999999998</v>
      </c>
      <c r="U119" s="98">
        <f t="shared" ref="U119:W119" si="361">U98-U105</f>
        <v>61306.040000000037</v>
      </c>
      <c r="V119" s="98">
        <f t="shared" si="361"/>
        <v>78540</v>
      </c>
      <c r="W119" s="98">
        <f t="shared" si="361"/>
        <v>61306.040000000037</v>
      </c>
      <c r="X119" s="99">
        <f t="shared" ref="X119:AB119" si="362">X98-X105</f>
        <v>97615.88</v>
      </c>
      <c r="Y119" s="98">
        <f t="shared" si="362"/>
        <v>-28622</v>
      </c>
      <c r="Z119" s="98">
        <f t="shared" si="362"/>
        <v>193700</v>
      </c>
      <c r="AA119" s="98">
        <f t="shared" si="362"/>
        <v>28882.420000000013</v>
      </c>
      <c r="AB119" s="98">
        <f t="shared" si="362"/>
        <v>17304.760000000009</v>
      </c>
      <c r="AC119" s="98">
        <f t="shared" ref="AC119:AF119" si="363">AC98-AC105</f>
        <v>107545.32</v>
      </c>
      <c r="AD119" s="98">
        <f t="shared" si="363"/>
        <v>-16412.72</v>
      </c>
      <c r="AE119" s="98">
        <f t="shared" si="363"/>
        <v>288609</v>
      </c>
      <c r="AF119" s="98">
        <f t="shared" si="363"/>
        <v>42427.530000000028</v>
      </c>
      <c r="AG119" s="209">
        <v>-39716</v>
      </c>
      <c r="AH119" s="209">
        <v>145620</v>
      </c>
      <c r="AI119" s="209">
        <v>-33388</v>
      </c>
      <c r="AJ119" s="99">
        <v>152600</v>
      </c>
      <c r="AK119" s="301">
        <v>216717</v>
      </c>
      <c r="AL119" s="301">
        <v>-72161</v>
      </c>
      <c r="AM119" s="301">
        <v>263718</v>
      </c>
      <c r="AN119" s="301">
        <v>55173</v>
      </c>
      <c r="AO119" s="301">
        <v>-80691</v>
      </c>
      <c r="AP119" s="301">
        <v>25388</v>
      </c>
      <c r="AQ119" s="35">
        <v>81160</v>
      </c>
      <c r="AR119" s="301">
        <v>76797</v>
      </c>
      <c r="AS119" s="301"/>
      <c r="AT119" s="301"/>
      <c r="AU119" s="301"/>
      <c r="AV119" s="319"/>
      <c r="AW119" s="35">
        <f t="shared" si="339"/>
        <v>-92617.4</v>
      </c>
      <c r="AX119" s="100">
        <f t="shared" si="339"/>
        <v>164205.09000000003</v>
      </c>
      <c r="AY119" s="100">
        <f t="shared" si="339"/>
        <v>160444.12999999998</v>
      </c>
      <c r="AZ119" s="100">
        <f t="shared" si="339"/>
        <v>48451.180000000051</v>
      </c>
      <c r="BA119" s="100">
        <f t="shared" si="339"/>
        <v>-94382.22000000003</v>
      </c>
      <c r="BB119" s="100">
        <f t="shared" si="339"/>
        <v>102448.78</v>
      </c>
      <c r="BC119" s="100">
        <f t="shared" si="339"/>
        <v>-19079.649999999965</v>
      </c>
      <c r="BD119" s="100">
        <f t="shared" si="339"/>
        <v>-20601.309999999969</v>
      </c>
      <c r="BE119" s="100">
        <f t="shared" si="339"/>
        <v>37892.22000000003</v>
      </c>
      <c r="BF119" s="100">
        <f t="shared" si="339"/>
        <v>62832.060000000027</v>
      </c>
      <c r="BG119" s="100">
        <f t="shared" si="340"/>
        <v>-81722.640000000014</v>
      </c>
      <c r="BH119" s="100">
        <f t="shared" si="340"/>
        <v>-30286.75</v>
      </c>
      <c r="BI119" s="100">
        <f t="shared" si="340"/>
        <v>120138.67000000001</v>
      </c>
      <c r="BJ119" s="100">
        <f t="shared" si="340"/>
        <v>-187303.81</v>
      </c>
      <c r="BK119" s="100">
        <f t="shared" si="340"/>
        <v>-109672.66999999998</v>
      </c>
      <c r="BL119" s="252">
        <f t="shared" si="340"/>
        <v>-157750.75000000003</v>
      </c>
      <c r="BM119" s="252">
        <f t="shared" si="340"/>
        <v>273428.77</v>
      </c>
      <c r="BN119" s="252">
        <f t="shared" si="340"/>
        <v>-79142.109999999957</v>
      </c>
      <c r="BO119" s="265">
        <f t="shared" si="340"/>
        <v>-101022.04000000004</v>
      </c>
      <c r="BP119" s="265">
        <f t="shared" si="340"/>
        <v>67080</v>
      </c>
      <c r="BQ119" s="265">
        <f t="shared" si="341"/>
        <v>-94694.040000000037</v>
      </c>
      <c r="BR119" s="265">
        <f t="shared" si="341"/>
        <v>54984.119999999995</v>
      </c>
      <c r="BS119" s="265">
        <f t="shared" si="341"/>
        <v>245339</v>
      </c>
      <c r="BT119" s="265">
        <f t="shared" si="341"/>
        <v>-265861</v>
      </c>
      <c r="BU119" s="265">
        <f t="shared" si="341"/>
        <v>234835.58</v>
      </c>
      <c r="BV119" s="265">
        <f t="shared" si="341"/>
        <v>37868.239999999991</v>
      </c>
      <c r="BW119" s="265">
        <f t="shared" si="341"/>
        <v>-188236.32</v>
      </c>
      <c r="BX119" s="265">
        <f t="shared" si="341"/>
        <v>41800.720000000001</v>
      </c>
      <c r="BY119" s="265">
        <f t="shared" si="341"/>
        <v>-207449</v>
      </c>
      <c r="BZ119" s="265">
        <f t="shared" si="341"/>
        <v>34369.469999999972</v>
      </c>
      <c r="CA119" s="354"/>
      <c r="CB119" s="35">
        <f t="shared" si="351"/>
        <v>76797</v>
      </c>
    </row>
    <row r="120" spans="1:80" s="131" customFormat="1" ht="15" thickBot="1" x14ac:dyDescent="0.35">
      <c r="A120" s="148"/>
      <c r="B120" s="52" t="s">
        <v>42</v>
      </c>
      <c r="C120" s="127">
        <f>SUM(C115:C119)</f>
        <v>151426.9200000001</v>
      </c>
      <c r="D120" s="128">
        <f t="shared" ref="D120:O120" si="364">SUM(D115:D119)</f>
        <v>-118031.9599999999</v>
      </c>
      <c r="E120" s="128">
        <f t="shared" si="364"/>
        <v>304655.44000000006</v>
      </c>
      <c r="F120" s="36">
        <f t="shared" si="364"/>
        <v>-134726.18000000017</v>
      </c>
      <c r="G120" s="128">
        <f t="shared" si="364"/>
        <v>710114.52</v>
      </c>
      <c r="H120" s="128">
        <f t="shared" si="364"/>
        <v>384486.51</v>
      </c>
      <c r="I120" s="128">
        <f t="shared" si="364"/>
        <v>161058.69000000003</v>
      </c>
      <c r="J120" s="128">
        <f t="shared" si="364"/>
        <v>240905.78000000012</v>
      </c>
      <c r="K120" s="128">
        <f t="shared" si="364"/>
        <v>-728566.81000000029</v>
      </c>
      <c r="L120" s="129">
        <f t="shared" si="364"/>
        <v>634792.56999999972</v>
      </c>
      <c r="M120" s="128">
        <f t="shared" si="364"/>
        <v>408162.01999999996</v>
      </c>
      <c r="N120" s="128">
        <f t="shared" si="364"/>
        <v>-17489.72</v>
      </c>
      <c r="O120" s="128">
        <f t="shared" si="364"/>
        <v>125281.12000000017</v>
      </c>
      <c r="P120" s="128">
        <f t="shared" ref="P120:R120" si="365">SUM(P115:P119)</f>
        <v>552563.02</v>
      </c>
      <c r="Q120" s="128">
        <f t="shared" si="365"/>
        <v>243518.61000000016</v>
      </c>
      <c r="R120" s="128">
        <f t="shared" si="365"/>
        <v>277278.10000000003</v>
      </c>
      <c r="S120" s="128">
        <f t="shared" ref="S120:T120" si="366">SUM(S115:S119)</f>
        <v>474568.61999999965</v>
      </c>
      <c r="T120" s="128">
        <f t="shared" si="366"/>
        <v>2138165.0799999996</v>
      </c>
      <c r="U120" s="128">
        <f t="shared" ref="U120:W120" si="367">SUM(U115:U119)</f>
        <v>-401183.82999999996</v>
      </c>
      <c r="V120" s="128">
        <f t="shared" si="367"/>
        <v>-438295</v>
      </c>
      <c r="W120" s="128">
        <f t="shared" si="367"/>
        <v>-401183.82999999996</v>
      </c>
      <c r="X120" s="129">
        <f t="shared" ref="X120:AB120" si="368">SUM(X115:X119)</f>
        <v>675311.87000000023</v>
      </c>
      <c r="Y120" s="128">
        <f t="shared" si="368"/>
        <v>-174699</v>
      </c>
      <c r="Z120" s="128">
        <f t="shared" si="368"/>
        <v>442577</v>
      </c>
      <c r="AA120" s="128">
        <f t="shared" si="368"/>
        <v>-148008.30999999997</v>
      </c>
      <c r="AB120" s="128">
        <f t="shared" si="368"/>
        <v>-29263.530000000042</v>
      </c>
      <c r="AC120" s="128">
        <f t="shared" ref="AC120:AF120" si="369">SUM(AC115:AC119)</f>
        <v>264456.93000000005</v>
      </c>
      <c r="AD120" s="128">
        <f t="shared" si="369"/>
        <v>243877.76000000018</v>
      </c>
      <c r="AE120" s="128">
        <f t="shared" si="369"/>
        <v>972210</v>
      </c>
      <c r="AF120" s="128">
        <f t="shared" si="369"/>
        <v>462938.33999999997</v>
      </c>
      <c r="AG120" s="208">
        <v>767336</v>
      </c>
      <c r="AH120" s="208">
        <v>-681117</v>
      </c>
      <c r="AI120" s="208">
        <v>-452722</v>
      </c>
      <c r="AJ120" s="129">
        <v>823035</v>
      </c>
      <c r="AK120" s="219">
        <v>614939</v>
      </c>
      <c r="AL120" s="219">
        <v>73871</v>
      </c>
      <c r="AM120" s="219">
        <v>-559561</v>
      </c>
      <c r="AN120" s="219">
        <v>49243</v>
      </c>
      <c r="AO120" s="219">
        <v>-63356</v>
      </c>
      <c r="AP120" s="219">
        <v>1006874</v>
      </c>
      <c r="AQ120" s="36">
        <v>-70037</v>
      </c>
      <c r="AR120" s="219">
        <v>1872075</v>
      </c>
      <c r="AS120" s="219"/>
      <c r="AT120" s="219"/>
      <c r="AU120" s="219"/>
      <c r="AV120" s="318"/>
      <c r="AW120" s="36">
        <f t="shared" si="321"/>
        <v>-26145.79999999993</v>
      </c>
      <c r="AX120" s="130">
        <f t="shared" ref="AX120:AZ120" si="370">SUM(AX115:AX119)</f>
        <v>670594.97999999986</v>
      </c>
      <c r="AY120" s="130">
        <f t="shared" si="370"/>
        <v>-61136.829999999929</v>
      </c>
      <c r="AZ120" s="130">
        <f t="shared" si="370"/>
        <v>412004.28000000026</v>
      </c>
      <c r="BA120" s="130">
        <f t="shared" ref="BA120" si="371">SUM(BA115:BA119)</f>
        <v>-235545.90000000043</v>
      </c>
      <c r="BB120" s="130">
        <f t="shared" ref="BB120:BJ120" si="372">SUM(BB115:BB119)</f>
        <v>1753678.5699999996</v>
      </c>
      <c r="BC120" s="130">
        <f t="shared" si="372"/>
        <v>-562242.52</v>
      </c>
      <c r="BD120" s="130">
        <f t="shared" si="372"/>
        <v>-679200.78</v>
      </c>
      <c r="BE120" s="130">
        <f t="shared" si="372"/>
        <v>327382.98000000027</v>
      </c>
      <c r="BF120" s="130">
        <f t="shared" si="372"/>
        <v>40519.300000000461</v>
      </c>
      <c r="BG120" s="130">
        <f t="shared" si="372"/>
        <v>-582861.02</v>
      </c>
      <c r="BH120" s="130">
        <f t="shared" si="372"/>
        <v>460066.72000000003</v>
      </c>
      <c r="BI120" s="130">
        <f t="shared" si="372"/>
        <v>-273289.43000000017</v>
      </c>
      <c r="BJ120" s="130">
        <f t="shared" si="372"/>
        <v>-581826.55000000005</v>
      </c>
      <c r="BK120" s="130">
        <f t="shared" ref="BK120:BL120" si="373">SUM(BK115:BK119)</f>
        <v>20938.319999999891</v>
      </c>
      <c r="BL120" s="251">
        <f t="shared" si="373"/>
        <v>-33400.339999999851</v>
      </c>
      <c r="BM120" s="251">
        <f t="shared" ref="BM120" si="374">SUM(BM115:BM119)</f>
        <v>497641.38000000035</v>
      </c>
      <c r="BN120" s="251">
        <f t="shared" ref="BN120:BO120" si="375">SUM(BN115:BN119)</f>
        <v>-1675226.7399999995</v>
      </c>
      <c r="BO120" s="277">
        <f t="shared" si="375"/>
        <v>1168519.83</v>
      </c>
      <c r="BP120" s="277">
        <f t="shared" ref="BP120:BQ120" si="376">SUM(BP115:BP119)</f>
        <v>-242822</v>
      </c>
      <c r="BQ120" s="277">
        <f t="shared" si="376"/>
        <v>-51538.170000000086</v>
      </c>
      <c r="BR120" s="277">
        <f t="shared" ref="BR120:BS120" si="377">SUM(BR115:BR119)</f>
        <v>147723.12999999974</v>
      </c>
      <c r="BS120" s="277">
        <f t="shared" si="377"/>
        <v>789638</v>
      </c>
      <c r="BT120" s="277">
        <f t="shared" ref="BT120" si="378">SUM(BT115:BT119)</f>
        <v>-368706</v>
      </c>
      <c r="BU120" s="277">
        <f t="shared" ref="BU120" si="379">SUM(BU115:BU119)</f>
        <v>-411552.69000000006</v>
      </c>
      <c r="BV120" s="277">
        <f t="shared" ref="BV120" si="380">SUM(BV115:BV119)</f>
        <v>78506.530000000042</v>
      </c>
      <c r="BW120" s="277">
        <f t="shared" ref="BW120" si="381">SUM(BW115:BW119)</f>
        <v>-327812.93000000005</v>
      </c>
      <c r="BX120" s="277">
        <f t="shared" ref="BX120" si="382">SUM(BX115:BX119)</f>
        <v>762996.23999999976</v>
      </c>
      <c r="BY120" s="277">
        <f t="shared" ref="BY120:BZ120" si="383">SUM(BY115:BY119)</f>
        <v>-1042247</v>
      </c>
      <c r="BZ120" s="277">
        <f t="shared" si="383"/>
        <v>1409136.66</v>
      </c>
      <c r="CA120" s="355"/>
      <c r="CB120" s="36">
        <f t="shared" si="321"/>
        <v>1872075</v>
      </c>
    </row>
    <row r="121" spans="1:80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352"/>
      <c r="CB121" s="78"/>
    </row>
    <row r="122" spans="1:80" s="59" customFormat="1" x14ac:dyDescent="0.3">
      <c r="A122" s="147"/>
      <c r="B122" s="60" t="s">
        <v>37</v>
      </c>
      <c r="C122" s="61">
        <v>4</v>
      </c>
      <c r="D122" s="62">
        <v>4</v>
      </c>
      <c r="E122" s="62">
        <v>4</v>
      </c>
      <c r="F122" s="64">
        <v>5</v>
      </c>
      <c r="G122" s="62">
        <v>3</v>
      </c>
      <c r="H122" s="64">
        <v>3</v>
      </c>
      <c r="I122" s="62">
        <v>3</v>
      </c>
      <c r="J122" s="64">
        <v>2</v>
      </c>
      <c r="K122" s="62">
        <v>3</v>
      </c>
      <c r="L122" s="107">
        <v>3</v>
      </c>
      <c r="M122" s="64">
        <v>3</v>
      </c>
      <c r="N122" s="64">
        <v>2</v>
      </c>
      <c r="O122" s="62">
        <v>2</v>
      </c>
      <c r="P122" s="64">
        <v>2</v>
      </c>
      <c r="Q122" s="62">
        <v>1</v>
      </c>
      <c r="R122" s="64">
        <v>1</v>
      </c>
      <c r="S122" s="62">
        <v>1</v>
      </c>
      <c r="T122" s="64">
        <v>1</v>
      </c>
      <c r="U122" s="211">
        <v>1</v>
      </c>
      <c r="V122" s="211">
        <v>2</v>
      </c>
      <c r="W122" s="211">
        <v>1</v>
      </c>
      <c r="X122" s="107">
        <v>0</v>
      </c>
      <c r="Y122" s="211">
        <v>0</v>
      </c>
      <c r="Z122" s="211">
        <v>1</v>
      </c>
      <c r="AA122" s="211">
        <v>0</v>
      </c>
      <c r="AB122" s="211">
        <v>0</v>
      </c>
      <c r="AC122" s="211">
        <v>0</v>
      </c>
      <c r="AD122" s="211">
        <v>0</v>
      </c>
      <c r="AE122" s="211">
        <v>1</v>
      </c>
      <c r="AF122" s="211">
        <v>2</v>
      </c>
      <c r="AG122" s="211">
        <v>3</v>
      </c>
      <c r="AH122" s="211">
        <v>3</v>
      </c>
      <c r="AI122" s="211">
        <v>4</v>
      </c>
      <c r="AJ122" s="107">
        <v>5</v>
      </c>
      <c r="AK122" s="211">
        <v>4</v>
      </c>
      <c r="AL122" s="211">
        <v>7</v>
      </c>
      <c r="AM122" s="211">
        <v>4</v>
      </c>
      <c r="AN122" s="211">
        <v>4</v>
      </c>
      <c r="AO122" s="211">
        <v>5</v>
      </c>
      <c r="AP122" s="211">
        <v>1</v>
      </c>
      <c r="AQ122" s="64">
        <v>5</v>
      </c>
      <c r="AR122" s="211">
        <v>8</v>
      </c>
      <c r="AS122" s="211"/>
      <c r="AT122" s="211"/>
      <c r="AU122" s="211"/>
      <c r="AV122" s="107"/>
      <c r="AW122" s="64">
        <f t="shared" ref="AW122:BF126" si="384">O122-C122</f>
        <v>-2</v>
      </c>
      <c r="AX122" s="108">
        <f t="shared" si="384"/>
        <v>-2</v>
      </c>
      <c r="AY122" s="108">
        <f t="shared" si="384"/>
        <v>-3</v>
      </c>
      <c r="AZ122" s="108">
        <f t="shared" si="384"/>
        <v>-4</v>
      </c>
      <c r="BA122" s="108">
        <f t="shared" si="384"/>
        <v>-2</v>
      </c>
      <c r="BB122" s="108">
        <f t="shared" si="384"/>
        <v>-2</v>
      </c>
      <c r="BC122" s="108">
        <f t="shared" si="384"/>
        <v>-2</v>
      </c>
      <c r="BD122" s="108">
        <f t="shared" si="384"/>
        <v>0</v>
      </c>
      <c r="BE122" s="108">
        <f t="shared" si="384"/>
        <v>-2</v>
      </c>
      <c r="BF122" s="108">
        <f t="shared" si="384"/>
        <v>-3</v>
      </c>
      <c r="BG122" s="108">
        <f t="shared" ref="BG122:BP126" si="385">Y122-M122</f>
        <v>-3</v>
      </c>
      <c r="BH122" s="108">
        <f t="shared" si="385"/>
        <v>-1</v>
      </c>
      <c r="BI122" s="108">
        <f t="shared" si="385"/>
        <v>-2</v>
      </c>
      <c r="BJ122" s="108">
        <f t="shared" si="385"/>
        <v>-2</v>
      </c>
      <c r="BK122" s="108">
        <f t="shared" si="385"/>
        <v>-1</v>
      </c>
      <c r="BL122" s="255">
        <f t="shared" si="385"/>
        <v>-1</v>
      </c>
      <c r="BM122" s="255">
        <f t="shared" si="385"/>
        <v>0</v>
      </c>
      <c r="BN122" s="255">
        <f t="shared" si="385"/>
        <v>1</v>
      </c>
      <c r="BO122" s="213">
        <f t="shared" si="385"/>
        <v>2</v>
      </c>
      <c r="BP122" s="213">
        <f t="shared" si="385"/>
        <v>1</v>
      </c>
      <c r="BQ122" s="213">
        <f t="shared" ref="BQ122:BZ126" si="386">AI122-W122</f>
        <v>3</v>
      </c>
      <c r="BR122" s="213">
        <f t="shared" si="386"/>
        <v>5</v>
      </c>
      <c r="BS122" s="213">
        <f t="shared" si="386"/>
        <v>4</v>
      </c>
      <c r="BT122" s="213">
        <f t="shared" si="386"/>
        <v>6</v>
      </c>
      <c r="BU122" s="213">
        <f t="shared" si="386"/>
        <v>4</v>
      </c>
      <c r="BV122" s="213">
        <f t="shared" si="386"/>
        <v>4</v>
      </c>
      <c r="BW122" s="213">
        <f t="shared" si="386"/>
        <v>5</v>
      </c>
      <c r="BX122" s="213">
        <f t="shared" si="386"/>
        <v>1</v>
      </c>
      <c r="BY122" s="213">
        <f t="shared" si="386"/>
        <v>4</v>
      </c>
      <c r="BZ122" s="213">
        <f t="shared" si="386"/>
        <v>6</v>
      </c>
      <c r="CA122" s="352"/>
      <c r="CB122" s="64">
        <f>IF(ISERROR(GETPIVOTDATA("VALUE",'CSS WK pvt'!$I$2,"DT_FILE",CB$8,"CD_CO",CB$6,"TRIM_CAT",TRIM(B122),"TRIM_LINE",A121))=TRUE,0,GETPIVOTDATA("VALUE",'CSS WK pvt'!$I$2,"DT_FILE",CB$8,"CD_CO",CB$6,"TRIM_CAT",TRIM(B122),"TRIM_LINE",A121))</f>
        <v>8</v>
      </c>
    </row>
    <row r="123" spans="1:80" s="59" customFormat="1" x14ac:dyDescent="0.3">
      <c r="A123" s="147"/>
      <c r="B123" s="60" t="s">
        <v>38</v>
      </c>
      <c r="C123" s="61">
        <v>4</v>
      </c>
      <c r="D123" s="62">
        <v>3</v>
      </c>
      <c r="E123" s="62">
        <v>3</v>
      </c>
      <c r="F123" s="64">
        <v>4</v>
      </c>
      <c r="G123" s="62">
        <v>4</v>
      </c>
      <c r="H123" s="64">
        <v>5</v>
      </c>
      <c r="I123" s="62">
        <v>6</v>
      </c>
      <c r="J123" s="64">
        <v>6</v>
      </c>
      <c r="K123" s="62">
        <v>6</v>
      </c>
      <c r="L123" s="107">
        <v>6</v>
      </c>
      <c r="M123" s="64">
        <v>6</v>
      </c>
      <c r="N123" s="64">
        <v>6</v>
      </c>
      <c r="O123" s="62">
        <v>6</v>
      </c>
      <c r="P123" s="64">
        <v>6</v>
      </c>
      <c r="Q123" s="62">
        <v>4</v>
      </c>
      <c r="R123" s="64">
        <v>6</v>
      </c>
      <c r="S123" s="62">
        <v>7</v>
      </c>
      <c r="T123" s="64">
        <v>7</v>
      </c>
      <c r="U123" s="211">
        <v>8</v>
      </c>
      <c r="V123" s="211">
        <v>9</v>
      </c>
      <c r="W123" s="211">
        <v>10</v>
      </c>
      <c r="X123" s="107">
        <v>12</v>
      </c>
      <c r="Y123" s="211">
        <v>14</v>
      </c>
      <c r="Z123" s="211">
        <v>14</v>
      </c>
      <c r="AA123" s="211">
        <v>15</v>
      </c>
      <c r="AB123" s="211">
        <v>28</v>
      </c>
      <c r="AC123" s="211">
        <v>30</v>
      </c>
      <c r="AD123" s="211">
        <v>29</v>
      </c>
      <c r="AE123" s="211">
        <v>26</v>
      </c>
      <c r="AF123" s="211">
        <v>24</v>
      </c>
      <c r="AG123" s="211">
        <v>26</v>
      </c>
      <c r="AH123" s="211">
        <v>24</v>
      </c>
      <c r="AI123" s="211">
        <v>23</v>
      </c>
      <c r="AJ123" s="107">
        <v>23</v>
      </c>
      <c r="AK123" s="211">
        <v>22</v>
      </c>
      <c r="AL123" s="211">
        <v>18</v>
      </c>
      <c r="AM123" s="211">
        <v>18</v>
      </c>
      <c r="AN123" s="211">
        <v>14</v>
      </c>
      <c r="AO123" s="211">
        <v>18</v>
      </c>
      <c r="AP123" s="211">
        <v>19</v>
      </c>
      <c r="AQ123" s="64">
        <v>15</v>
      </c>
      <c r="AR123" s="211">
        <v>12</v>
      </c>
      <c r="AS123" s="211"/>
      <c r="AT123" s="211"/>
      <c r="AU123" s="211"/>
      <c r="AV123" s="107"/>
      <c r="AW123" s="64">
        <f t="shared" si="384"/>
        <v>2</v>
      </c>
      <c r="AX123" s="108">
        <f t="shared" si="384"/>
        <v>3</v>
      </c>
      <c r="AY123" s="108">
        <f t="shared" si="384"/>
        <v>1</v>
      </c>
      <c r="AZ123" s="108">
        <f t="shared" si="384"/>
        <v>2</v>
      </c>
      <c r="BA123" s="108">
        <f t="shared" si="384"/>
        <v>3</v>
      </c>
      <c r="BB123" s="108">
        <f t="shared" si="384"/>
        <v>2</v>
      </c>
      <c r="BC123" s="108">
        <f t="shared" si="384"/>
        <v>2</v>
      </c>
      <c r="BD123" s="108">
        <f t="shared" si="384"/>
        <v>3</v>
      </c>
      <c r="BE123" s="108">
        <f t="shared" si="384"/>
        <v>4</v>
      </c>
      <c r="BF123" s="108">
        <f t="shared" si="384"/>
        <v>6</v>
      </c>
      <c r="BG123" s="108">
        <f t="shared" si="385"/>
        <v>8</v>
      </c>
      <c r="BH123" s="108">
        <f t="shared" si="385"/>
        <v>8</v>
      </c>
      <c r="BI123" s="108">
        <f t="shared" si="385"/>
        <v>9</v>
      </c>
      <c r="BJ123" s="108">
        <f t="shared" si="385"/>
        <v>22</v>
      </c>
      <c r="BK123" s="108">
        <f t="shared" si="385"/>
        <v>26</v>
      </c>
      <c r="BL123" s="255">
        <f t="shared" si="385"/>
        <v>23</v>
      </c>
      <c r="BM123" s="255">
        <f t="shared" si="385"/>
        <v>19</v>
      </c>
      <c r="BN123" s="255">
        <f t="shared" si="385"/>
        <v>17</v>
      </c>
      <c r="BO123" s="213">
        <f t="shared" si="385"/>
        <v>18</v>
      </c>
      <c r="BP123" s="213">
        <f t="shared" si="385"/>
        <v>15</v>
      </c>
      <c r="BQ123" s="213">
        <f t="shared" si="386"/>
        <v>13</v>
      </c>
      <c r="BR123" s="213">
        <f t="shared" si="386"/>
        <v>11</v>
      </c>
      <c r="BS123" s="213">
        <f t="shared" si="386"/>
        <v>8</v>
      </c>
      <c r="BT123" s="213">
        <f t="shared" si="386"/>
        <v>4</v>
      </c>
      <c r="BU123" s="213">
        <f t="shared" si="386"/>
        <v>3</v>
      </c>
      <c r="BV123" s="213">
        <f t="shared" si="386"/>
        <v>-14</v>
      </c>
      <c r="BW123" s="213">
        <f t="shared" si="386"/>
        <v>-12</v>
      </c>
      <c r="BX123" s="213">
        <f t="shared" si="386"/>
        <v>-10</v>
      </c>
      <c r="BY123" s="213">
        <f t="shared" si="386"/>
        <v>-11</v>
      </c>
      <c r="BZ123" s="213">
        <f t="shared" si="386"/>
        <v>-12</v>
      </c>
      <c r="CA123" s="352"/>
      <c r="CB123" s="64">
        <f>IF(ISERROR(GETPIVOTDATA("VALUE",'CSS WK pvt'!$I$2,"DT_FILE",CB$8,"CD_CO",CB$6,"TRIM_CAT",TRIM(B123),"TRIM_LINE",A121))=TRUE,0,GETPIVOTDATA("VALUE",'CSS WK pvt'!$I$2,"DT_FILE",CB$8,"CD_CO",CB$6,"TRIM_CAT",TRIM(B123),"TRIM_LINE",A121))</f>
        <v>12</v>
      </c>
    </row>
    <row r="124" spans="1:80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/>
      <c r="AT124" s="211"/>
      <c r="AU124" s="211"/>
      <c r="AV124" s="107"/>
      <c r="AW124" s="64">
        <f t="shared" si="384"/>
        <v>0</v>
      </c>
      <c r="AX124" s="108">
        <f t="shared" si="384"/>
        <v>0</v>
      </c>
      <c r="AY124" s="108">
        <f t="shared" si="384"/>
        <v>0</v>
      </c>
      <c r="AZ124" s="108">
        <f t="shared" si="384"/>
        <v>0</v>
      </c>
      <c r="BA124" s="108">
        <f t="shared" si="384"/>
        <v>0</v>
      </c>
      <c r="BB124" s="108">
        <f t="shared" si="384"/>
        <v>0</v>
      </c>
      <c r="BC124" s="108">
        <f t="shared" si="384"/>
        <v>0</v>
      </c>
      <c r="BD124" s="108">
        <f t="shared" si="384"/>
        <v>0</v>
      </c>
      <c r="BE124" s="108">
        <f t="shared" si="384"/>
        <v>0</v>
      </c>
      <c r="BF124" s="108">
        <f t="shared" si="384"/>
        <v>0</v>
      </c>
      <c r="BG124" s="108">
        <f t="shared" si="385"/>
        <v>0</v>
      </c>
      <c r="BH124" s="108">
        <f t="shared" si="385"/>
        <v>0</v>
      </c>
      <c r="BI124" s="108">
        <f t="shared" si="385"/>
        <v>0</v>
      </c>
      <c r="BJ124" s="108">
        <f t="shared" si="385"/>
        <v>0</v>
      </c>
      <c r="BK124" s="108">
        <f t="shared" si="385"/>
        <v>0</v>
      </c>
      <c r="BL124" s="255">
        <f t="shared" si="385"/>
        <v>0</v>
      </c>
      <c r="BM124" s="255">
        <f t="shared" si="385"/>
        <v>0</v>
      </c>
      <c r="BN124" s="255">
        <f t="shared" si="385"/>
        <v>0</v>
      </c>
      <c r="BO124" s="213">
        <f t="shared" si="385"/>
        <v>0</v>
      </c>
      <c r="BP124" s="213">
        <f t="shared" si="385"/>
        <v>0</v>
      </c>
      <c r="BQ124" s="213">
        <f t="shared" si="386"/>
        <v>0</v>
      </c>
      <c r="BR124" s="213">
        <f t="shared" si="386"/>
        <v>0</v>
      </c>
      <c r="BS124" s="213">
        <f t="shared" si="386"/>
        <v>0</v>
      </c>
      <c r="BT124" s="213">
        <f t="shared" si="386"/>
        <v>0</v>
      </c>
      <c r="BU124" s="213">
        <f t="shared" si="386"/>
        <v>0</v>
      </c>
      <c r="BV124" s="213">
        <f t="shared" si="386"/>
        <v>0</v>
      </c>
      <c r="BW124" s="213">
        <f t="shared" si="386"/>
        <v>0</v>
      </c>
      <c r="BX124" s="213">
        <f t="shared" si="386"/>
        <v>0</v>
      </c>
      <c r="BY124" s="213">
        <f t="shared" si="386"/>
        <v>0</v>
      </c>
      <c r="BZ124" s="213">
        <f t="shared" si="386"/>
        <v>0</v>
      </c>
      <c r="CA124" s="352"/>
      <c r="CB124" s="64">
        <f>IF(ISERROR(GETPIVOTDATA("VALUE",'CSS WK pvt'!$I$2,"DT_FILE",CB$8,"CD_CO",CB$6,"TRIM_CAT",TRIM(B124),"TRIM_LINE",A121))=TRUE,0,GETPIVOTDATA("VALUE",'CSS WK pvt'!$I$2,"DT_FILE",CB$8,"CD_CO",CB$6,"TRIM_CAT",TRIM(B124),"TRIM_LINE",A121))</f>
        <v>0</v>
      </c>
    </row>
    <row r="125" spans="1:80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/>
      <c r="AT125" s="211"/>
      <c r="AU125" s="211"/>
      <c r="AV125" s="107"/>
      <c r="AW125" s="64">
        <f t="shared" si="384"/>
        <v>0</v>
      </c>
      <c r="AX125" s="108">
        <f t="shared" si="384"/>
        <v>0</v>
      </c>
      <c r="AY125" s="108">
        <f t="shared" si="384"/>
        <v>0</v>
      </c>
      <c r="AZ125" s="108">
        <f t="shared" si="384"/>
        <v>0</v>
      </c>
      <c r="BA125" s="108">
        <f t="shared" si="384"/>
        <v>0</v>
      </c>
      <c r="BB125" s="108">
        <f t="shared" si="384"/>
        <v>0</v>
      </c>
      <c r="BC125" s="108">
        <f t="shared" si="384"/>
        <v>0</v>
      </c>
      <c r="BD125" s="108">
        <f t="shared" si="384"/>
        <v>0</v>
      </c>
      <c r="BE125" s="108">
        <f t="shared" si="384"/>
        <v>0</v>
      </c>
      <c r="BF125" s="108">
        <f t="shared" si="384"/>
        <v>0</v>
      </c>
      <c r="BG125" s="108">
        <f t="shared" si="385"/>
        <v>0</v>
      </c>
      <c r="BH125" s="108">
        <f t="shared" si="385"/>
        <v>0</v>
      </c>
      <c r="BI125" s="108">
        <f t="shared" si="385"/>
        <v>0</v>
      </c>
      <c r="BJ125" s="108">
        <f t="shared" si="385"/>
        <v>0</v>
      </c>
      <c r="BK125" s="108">
        <f t="shared" si="385"/>
        <v>0</v>
      </c>
      <c r="BL125" s="255">
        <f t="shared" si="385"/>
        <v>0</v>
      </c>
      <c r="BM125" s="255">
        <f t="shared" si="385"/>
        <v>0</v>
      </c>
      <c r="BN125" s="255">
        <f t="shared" si="385"/>
        <v>0</v>
      </c>
      <c r="BO125" s="213">
        <f t="shared" si="385"/>
        <v>0</v>
      </c>
      <c r="BP125" s="213">
        <f t="shared" si="385"/>
        <v>0</v>
      </c>
      <c r="BQ125" s="213">
        <f t="shared" si="386"/>
        <v>0</v>
      </c>
      <c r="BR125" s="213">
        <f t="shared" si="386"/>
        <v>0</v>
      </c>
      <c r="BS125" s="213">
        <f t="shared" si="386"/>
        <v>0</v>
      </c>
      <c r="BT125" s="213">
        <f t="shared" si="386"/>
        <v>0</v>
      </c>
      <c r="BU125" s="213">
        <f t="shared" si="386"/>
        <v>0</v>
      </c>
      <c r="BV125" s="213">
        <f t="shared" si="386"/>
        <v>0</v>
      </c>
      <c r="BW125" s="213">
        <f t="shared" si="386"/>
        <v>0</v>
      </c>
      <c r="BX125" s="213">
        <f t="shared" si="386"/>
        <v>0</v>
      </c>
      <c r="BY125" s="213">
        <f t="shared" si="386"/>
        <v>0</v>
      </c>
      <c r="BZ125" s="213">
        <f t="shared" si="386"/>
        <v>0</v>
      </c>
      <c r="CA125" s="352"/>
      <c r="CB125" s="64">
        <f>IF(ISERROR(GETPIVOTDATA("VALUE",'CSS WK pvt'!$I$2,"DT_FILE",CB$8,"CD_CO",CB$6,"TRIM_CAT",TRIM(B125),"TRIM_LINE",A121))=TRUE,0,GETPIVOTDATA("VALUE",'CSS WK pvt'!$I$2,"DT_FILE",CB$8,"CD_CO",CB$6,"TRIM_CAT",TRIM(B125),"TRIM_LINE",A121))</f>
        <v>0</v>
      </c>
    </row>
    <row r="126" spans="1:80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/>
      <c r="AT126" s="211"/>
      <c r="AU126" s="211"/>
      <c r="AV126" s="107"/>
      <c r="AW126" s="64">
        <f t="shared" si="384"/>
        <v>0</v>
      </c>
      <c r="AX126" s="108">
        <f t="shared" si="384"/>
        <v>0</v>
      </c>
      <c r="AY126" s="108">
        <f t="shared" si="384"/>
        <v>0</v>
      </c>
      <c r="AZ126" s="108">
        <f t="shared" si="384"/>
        <v>0</v>
      </c>
      <c r="BA126" s="108">
        <f t="shared" si="384"/>
        <v>0</v>
      </c>
      <c r="BB126" s="108">
        <f t="shared" si="384"/>
        <v>0</v>
      </c>
      <c r="BC126" s="108">
        <f t="shared" si="384"/>
        <v>0</v>
      </c>
      <c r="BD126" s="108">
        <f t="shared" si="384"/>
        <v>0</v>
      </c>
      <c r="BE126" s="108">
        <f t="shared" si="384"/>
        <v>0</v>
      </c>
      <c r="BF126" s="108">
        <f t="shared" si="384"/>
        <v>0</v>
      </c>
      <c r="BG126" s="108">
        <f t="shared" si="385"/>
        <v>0</v>
      </c>
      <c r="BH126" s="108">
        <f t="shared" si="385"/>
        <v>0</v>
      </c>
      <c r="BI126" s="108">
        <f t="shared" si="385"/>
        <v>0</v>
      </c>
      <c r="BJ126" s="108">
        <f t="shared" si="385"/>
        <v>0</v>
      </c>
      <c r="BK126" s="108">
        <f t="shared" si="385"/>
        <v>0</v>
      </c>
      <c r="BL126" s="255">
        <f t="shared" si="385"/>
        <v>0</v>
      </c>
      <c r="BM126" s="255">
        <f t="shared" si="385"/>
        <v>0</v>
      </c>
      <c r="BN126" s="255">
        <f t="shared" si="385"/>
        <v>0</v>
      </c>
      <c r="BO126" s="213">
        <f t="shared" si="385"/>
        <v>0</v>
      </c>
      <c r="BP126" s="213">
        <f t="shared" si="385"/>
        <v>0</v>
      </c>
      <c r="BQ126" s="213">
        <f t="shared" si="386"/>
        <v>0</v>
      </c>
      <c r="BR126" s="213">
        <f t="shared" si="386"/>
        <v>0</v>
      </c>
      <c r="BS126" s="213">
        <f t="shared" si="386"/>
        <v>0</v>
      </c>
      <c r="BT126" s="213">
        <f t="shared" si="386"/>
        <v>0</v>
      </c>
      <c r="BU126" s="213">
        <f t="shared" si="386"/>
        <v>0</v>
      </c>
      <c r="BV126" s="213">
        <f t="shared" si="386"/>
        <v>0</v>
      </c>
      <c r="BW126" s="213">
        <f t="shared" si="386"/>
        <v>0</v>
      </c>
      <c r="BX126" s="213">
        <f t="shared" si="386"/>
        <v>0</v>
      </c>
      <c r="BY126" s="213">
        <f t="shared" si="386"/>
        <v>0</v>
      </c>
      <c r="BZ126" s="213">
        <f t="shared" si="386"/>
        <v>0</v>
      </c>
      <c r="CA126" s="352"/>
      <c r="CB126" s="64">
        <f>IF(ISERROR(GETPIVOTDATA("VALUE",'CSS WK pvt'!$I$2,"DT_FILE",CB$8,"CD_CO",CB$6,"TRIM_CAT",TRIM(B126),"TRIM_LINE",A121))=TRUE,0,GETPIVOTDATA("VALUE",'CSS WK pvt'!$I$2,"DT_FILE",CB$8,"CD_CO",CB$6,"TRIM_CAT",TRIM(B126),"TRIM_LINE",A121))</f>
        <v>0</v>
      </c>
    </row>
    <row r="127" spans="1:80" s="73" customFormat="1" x14ac:dyDescent="0.3">
      <c r="A127" s="148"/>
      <c r="B127" s="60" t="s">
        <v>42</v>
      </c>
      <c r="C127" s="122">
        <f t="shared" ref="C127:Q127" si="387">SUM(C122:C126)</f>
        <v>8</v>
      </c>
      <c r="D127" s="123">
        <f t="shared" si="387"/>
        <v>7</v>
      </c>
      <c r="E127" s="123">
        <f t="shared" si="387"/>
        <v>7</v>
      </c>
      <c r="F127" s="124">
        <f t="shared" si="387"/>
        <v>9</v>
      </c>
      <c r="G127" s="123">
        <f t="shared" si="387"/>
        <v>7</v>
      </c>
      <c r="H127" s="124">
        <f t="shared" si="387"/>
        <v>8</v>
      </c>
      <c r="I127" s="123">
        <f t="shared" si="387"/>
        <v>9</v>
      </c>
      <c r="J127" s="124">
        <f t="shared" si="387"/>
        <v>8</v>
      </c>
      <c r="K127" s="123">
        <f t="shared" si="387"/>
        <v>9</v>
      </c>
      <c r="L127" s="125">
        <f t="shared" si="387"/>
        <v>9</v>
      </c>
      <c r="M127" s="124">
        <f t="shared" si="387"/>
        <v>9</v>
      </c>
      <c r="N127" s="124">
        <f t="shared" si="387"/>
        <v>8</v>
      </c>
      <c r="O127" s="124">
        <f t="shared" si="387"/>
        <v>8</v>
      </c>
      <c r="P127" s="124">
        <f t="shared" si="387"/>
        <v>8</v>
      </c>
      <c r="Q127" s="124">
        <f t="shared" si="387"/>
        <v>5</v>
      </c>
      <c r="R127" s="124">
        <v>7</v>
      </c>
      <c r="S127" s="123">
        <v>8</v>
      </c>
      <c r="T127" s="124">
        <v>8</v>
      </c>
      <c r="U127" s="212">
        <v>9</v>
      </c>
      <c r="V127" s="212">
        <v>11</v>
      </c>
      <c r="W127" s="212">
        <f>SUM(W122+W123+W124+W125+W126)</f>
        <v>11</v>
      </c>
      <c r="X127" s="125">
        <f>SUM(X122+X123+X124+X125+X126)</f>
        <v>12</v>
      </c>
      <c r="Y127" s="212">
        <v>14</v>
      </c>
      <c r="Z127" s="212">
        <v>15</v>
      </c>
      <c r="AA127" s="212">
        <v>15</v>
      </c>
      <c r="AB127" s="212">
        <v>28</v>
      </c>
      <c r="AC127" s="212">
        <v>30</v>
      </c>
      <c r="AD127" s="212">
        <v>29</v>
      </c>
      <c r="AE127" s="212">
        <v>27</v>
      </c>
      <c r="AF127" s="212">
        <v>26</v>
      </c>
      <c r="AG127" s="212">
        <v>29</v>
      </c>
      <c r="AH127" s="212">
        <v>27</v>
      </c>
      <c r="AI127" s="212">
        <v>27</v>
      </c>
      <c r="AJ127" s="125">
        <v>28</v>
      </c>
      <c r="AK127" s="212">
        <v>26</v>
      </c>
      <c r="AL127" s="212">
        <v>25</v>
      </c>
      <c r="AM127" s="212">
        <v>22</v>
      </c>
      <c r="AN127" s="212">
        <v>18</v>
      </c>
      <c r="AO127" s="212">
        <v>23</v>
      </c>
      <c r="AP127" s="212">
        <v>20</v>
      </c>
      <c r="AQ127" s="85">
        <v>20</v>
      </c>
      <c r="AR127" s="212">
        <v>20</v>
      </c>
      <c r="AS127" s="212"/>
      <c r="AT127" s="212"/>
      <c r="AU127" s="212"/>
      <c r="AV127" s="125"/>
      <c r="AW127" s="124">
        <f t="shared" ref="AW127:BA127" si="388">SUM(AW122:AW126)</f>
        <v>0</v>
      </c>
      <c r="AX127" s="126">
        <f t="shared" si="388"/>
        <v>1</v>
      </c>
      <c r="AY127" s="126">
        <f t="shared" si="388"/>
        <v>-2</v>
      </c>
      <c r="AZ127" s="126">
        <f t="shared" si="388"/>
        <v>-2</v>
      </c>
      <c r="BA127" s="126">
        <f t="shared" si="388"/>
        <v>1</v>
      </c>
      <c r="BB127" s="126">
        <f t="shared" ref="BB127:BJ127" si="389">SUM(BB122:BB126)</f>
        <v>0</v>
      </c>
      <c r="BC127" s="126">
        <f t="shared" si="389"/>
        <v>0</v>
      </c>
      <c r="BD127" s="126">
        <f t="shared" si="389"/>
        <v>3</v>
      </c>
      <c r="BE127" s="126">
        <f t="shared" si="389"/>
        <v>2</v>
      </c>
      <c r="BF127" s="126">
        <f t="shared" si="389"/>
        <v>3</v>
      </c>
      <c r="BG127" s="126">
        <f t="shared" si="389"/>
        <v>5</v>
      </c>
      <c r="BH127" s="126">
        <f t="shared" si="389"/>
        <v>7</v>
      </c>
      <c r="BI127" s="126">
        <f t="shared" si="389"/>
        <v>7</v>
      </c>
      <c r="BJ127" s="126">
        <f t="shared" si="389"/>
        <v>20</v>
      </c>
      <c r="BK127" s="126">
        <f t="shared" ref="BK127:BL127" si="390">SUM(BK122:BK126)</f>
        <v>25</v>
      </c>
      <c r="BL127" s="256">
        <f t="shared" si="390"/>
        <v>22</v>
      </c>
      <c r="BM127" s="256">
        <f t="shared" ref="BM127" si="391">SUM(BM122:BM126)</f>
        <v>19</v>
      </c>
      <c r="BN127" s="256">
        <f t="shared" ref="BN127:BO127" si="392">SUM(BN122:BN126)</f>
        <v>18</v>
      </c>
      <c r="BO127" s="214">
        <f t="shared" si="392"/>
        <v>20</v>
      </c>
      <c r="BP127" s="214">
        <f t="shared" ref="BP127:BQ127" si="393">SUM(BP122:BP126)</f>
        <v>16</v>
      </c>
      <c r="BQ127" s="214">
        <f t="shared" si="393"/>
        <v>16</v>
      </c>
      <c r="BR127" s="214">
        <f t="shared" ref="BR127:BS127" si="394">SUM(BR122:BR126)</f>
        <v>16</v>
      </c>
      <c r="BS127" s="214">
        <f t="shared" si="394"/>
        <v>12</v>
      </c>
      <c r="BT127" s="214">
        <f t="shared" ref="BT127" si="395">SUM(BT122:BT126)</f>
        <v>10</v>
      </c>
      <c r="BU127" s="214">
        <f t="shared" ref="BU127" si="396">SUM(BU122:BU126)</f>
        <v>7</v>
      </c>
      <c r="BV127" s="214">
        <f t="shared" ref="BV127" si="397">SUM(BV122:BV126)</f>
        <v>-10</v>
      </c>
      <c r="BW127" s="214">
        <f t="shared" ref="BW127" si="398">SUM(BW122:BW126)</f>
        <v>-7</v>
      </c>
      <c r="BX127" s="214">
        <f t="shared" ref="BX127" si="399">SUM(BX122:BX126)</f>
        <v>-9</v>
      </c>
      <c r="BY127" s="214">
        <f t="shared" ref="BY127:BZ127" si="400">SUM(BY122:BY126)</f>
        <v>-7</v>
      </c>
      <c r="BZ127" s="214">
        <f t="shared" si="400"/>
        <v>-6</v>
      </c>
      <c r="CA127" s="353"/>
      <c r="CB127" s="85">
        <f>SUM(CB122:CB126)</f>
        <v>20</v>
      </c>
    </row>
    <row r="128" spans="1:80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72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352"/>
      <c r="CB128" s="90"/>
    </row>
    <row r="129" spans="1:80" s="59" customFormat="1" x14ac:dyDescent="0.3">
      <c r="A129" s="147"/>
      <c r="B129" s="60" t="s">
        <v>37</v>
      </c>
      <c r="C129" s="112"/>
      <c r="D129" s="66">
        <v>1</v>
      </c>
      <c r="E129" s="66">
        <v>1</v>
      </c>
      <c r="F129" s="66">
        <v>4</v>
      </c>
      <c r="G129" s="66"/>
      <c r="H129" s="109">
        <v>6</v>
      </c>
      <c r="I129" s="66">
        <v>6</v>
      </c>
      <c r="J129" s="109">
        <v>1</v>
      </c>
      <c r="K129" s="66"/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0</v>
      </c>
      <c r="AF129" s="213">
        <v>10</v>
      </c>
      <c r="AG129" s="213">
        <v>8</v>
      </c>
      <c r="AH129" s="213">
        <v>3</v>
      </c>
      <c r="AI129" s="213">
        <v>3</v>
      </c>
      <c r="AJ129" s="110">
        <v>3</v>
      </c>
      <c r="AK129" s="213">
        <v>0</v>
      </c>
      <c r="AL129" s="213">
        <v>0</v>
      </c>
      <c r="AM129" s="213">
        <v>0</v>
      </c>
      <c r="AN129" s="213">
        <v>9</v>
      </c>
      <c r="AO129" s="213">
        <v>2</v>
      </c>
      <c r="AP129" s="213">
        <v>8</v>
      </c>
      <c r="AQ129" s="64">
        <v>4</v>
      </c>
      <c r="AR129" s="213">
        <v>0</v>
      </c>
      <c r="AS129" s="213"/>
      <c r="AT129" s="213"/>
      <c r="AU129" s="213"/>
      <c r="AV129" s="110"/>
      <c r="AW129" s="112">
        <f t="shared" ref="AW129:BF133" si="401">O129-C129</f>
        <v>0</v>
      </c>
      <c r="AX129" s="109">
        <f t="shared" si="401"/>
        <v>-1</v>
      </c>
      <c r="AY129" s="109">
        <f t="shared" si="401"/>
        <v>-1</v>
      </c>
      <c r="AZ129" s="109">
        <f t="shared" si="401"/>
        <v>-4</v>
      </c>
      <c r="BA129" s="109">
        <f t="shared" si="401"/>
        <v>0</v>
      </c>
      <c r="BB129" s="109">
        <f t="shared" si="401"/>
        <v>-6</v>
      </c>
      <c r="BC129" s="109">
        <f t="shared" si="401"/>
        <v>-6</v>
      </c>
      <c r="BD129" s="109">
        <f t="shared" si="401"/>
        <v>-1</v>
      </c>
      <c r="BE129" s="109">
        <f t="shared" si="401"/>
        <v>0</v>
      </c>
      <c r="BF129" s="109">
        <f t="shared" si="401"/>
        <v>0</v>
      </c>
      <c r="BG129" s="109">
        <f t="shared" ref="BG129:BP133" si="402">Y129-M129</f>
        <v>0</v>
      </c>
      <c r="BH129" s="109">
        <f t="shared" si="402"/>
        <v>0</v>
      </c>
      <c r="BI129" s="109">
        <f t="shared" si="402"/>
        <v>0</v>
      </c>
      <c r="BJ129" s="109">
        <f t="shared" si="402"/>
        <v>0</v>
      </c>
      <c r="BK129" s="109">
        <f t="shared" si="402"/>
        <v>0</v>
      </c>
      <c r="BL129" s="213">
        <f t="shared" si="402"/>
        <v>0</v>
      </c>
      <c r="BM129" s="213">
        <f t="shared" si="402"/>
        <v>0</v>
      </c>
      <c r="BN129" s="213">
        <f t="shared" si="402"/>
        <v>10</v>
      </c>
      <c r="BO129" s="213">
        <f t="shared" si="402"/>
        <v>8</v>
      </c>
      <c r="BP129" s="213">
        <f t="shared" si="402"/>
        <v>3</v>
      </c>
      <c r="BQ129" s="213">
        <f t="shared" ref="BQ129:BZ133" si="403">AI129-W129</f>
        <v>3</v>
      </c>
      <c r="BR129" s="213">
        <f t="shared" si="403"/>
        <v>3</v>
      </c>
      <c r="BS129" s="213">
        <f t="shared" si="403"/>
        <v>0</v>
      </c>
      <c r="BT129" s="213">
        <f t="shared" si="403"/>
        <v>0</v>
      </c>
      <c r="BU129" s="213">
        <f t="shared" si="403"/>
        <v>0</v>
      </c>
      <c r="BV129" s="213">
        <f t="shared" si="403"/>
        <v>9</v>
      </c>
      <c r="BW129" s="213">
        <f t="shared" si="403"/>
        <v>2</v>
      </c>
      <c r="BX129" s="213">
        <f t="shared" si="403"/>
        <v>8</v>
      </c>
      <c r="BY129" s="213">
        <f t="shared" si="403"/>
        <v>4</v>
      </c>
      <c r="BZ129" s="213">
        <f t="shared" si="403"/>
        <v>-10</v>
      </c>
      <c r="CA129" s="352"/>
      <c r="CB129" s="64">
        <f>IF(ISERROR(GETPIVOTDATA("VALUE",'CSS WK pvt'!$I$2,"DT_FILE",CB$8,"CD_CO",CB$6,"TRIM_CAT",TRIM(B129),"TRIM_LINE",A128))=TRUE,0,GETPIVOTDATA("VALUE",'CSS WK pvt'!$I$2,"DT_FILE",CB$8,"CD_CO",CB$6,"TRIM_CAT",TRIM(B129),"TRIM_LINE",A128))</f>
        <v>0</v>
      </c>
    </row>
    <row r="130" spans="1:80" s="59" customFormat="1" x14ac:dyDescent="0.3">
      <c r="A130" s="147"/>
      <c r="B130" s="60" t="s">
        <v>38</v>
      </c>
      <c r="C130" s="112"/>
      <c r="D130" s="66"/>
      <c r="E130" s="66"/>
      <c r="F130" s="66"/>
      <c r="G130" s="66"/>
      <c r="H130" s="109"/>
      <c r="I130" s="66"/>
      <c r="J130" s="109"/>
      <c r="K130" s="66"/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0</v>
      </c>
      <c r="AF130" s="213">
        <v>1</v>
      </c>
      <c r="AG130" s="213">
        <v>2</v>
      </c>
      <c r="AH130" s="213">
        <v>0</v>
      </c>
      <c r="AI130" s="213">
        <v>0</v>
      </c>
      <c r="AJ130" s="110">
        <v>0</v>
      </c>
      <c r="AK130" s="213">
        <v>0</v>
      </c>
      <c r="AL130" s="213">
        <v>0</v>
      </c>
      <c r="AM130" s="213">
        <v>0</v>
      </c>
      <c r="AN130" s="213">
        <v>0</v>
      </c>
      <c r="AO130" s="213">
        <v>1</v>
      </c>
      <c r="AP130" s="213">
        <v>0</v>
      </c>
      <c r="AQ130" s="64">
        <v>0</v>
      </c>
      <c r="AR130" s="213">
        <v>0</v>
      </c>
      <c r="AS130" s="213"/>
      <c r="AT130" s="213"/>
      <c r="AU130" s="213"/>
      <c r="AV130" s="110"/>
      <c r="AW130" s="112">
        <f t="shared" si="401"/>
        <v>0</v>
      </c>
      <c r="AX130" s="109">
        <f t="shared" si="401"/>
        <v>0</v>
      </c>
      <c r="AY130" s="109">
        <f t="shared" si="401"/>
        <v>0</v>
      </c>
      <c r="AZ130" s="109">
        <f t="shared" si="401"/>
        <v>0</v>
      </c>
      <c r="BA130" s="109">
        <f t="shared" si="401"/>
        <v>0</v>
      </c>
      <c r="BB130" s="109">
        <f t="shared" si="401"/>
        <v>0</v>
      </c>
      <c r="BC130" s="109">
        <f t="shared" si="401"/>
        <v>0</v>
      </c>
      <c r="BD130" s="109">
        <f t="shared" si="401"/>
        <v>0</v>
      </c>
      <c r="BE130" s="109">
        <f t="shared" si="401"/>
        <v>0</v>
      </c>
      <c r="BF130" s="109">
        <f t="shared" si="401"/>
        <v>0</v>
      </c>
      <c r="BG130" s="109">
        <f t="shared" si="402"/>
        <v>0</v>
      </c>
      <c r="BH130" s="109">
        <f t="shared" si="402"/>
        <v>0</v>
      </c>
      <c r="BI130" s="109">
        <f t="shared" si="402"/>
        <v>0</v>
      </c>
      <c r="BJ130" s="109">
        <f t="shared" si="402"/>
        <v>0</v>
      </c>
      <c r="BK130" s="109">
        <f t="shared" si="402"/>
        <v>0</v>
      </c>
      <c r="BL130" s="213">
        <f t="shared" si="402"/>
        <v>0</v>
      </c>
      <c r="BM130" s="213">
        <f t="shared" si="402"/>
        <v>0</v>
      </c>
      <c r="BN130" s="213">
        <f t="shared" si="402"/>
        <v>1</v>
      </c>
      <c r="BO130" s="213">
        <f t="shared" si="402"/>
        <v>2</v>
      </c>
      <c r="BP130" s="213">
        <f t="shared" si="402"/>
        <v>0</v>
      </c>
      <c r="BQ130" s="213">
        <f t="shared" si="403"/>
        <v>0</v>
      </c>
      <c r="BR130" s="213">
        <f t="shared" si="403"/>
        <v>0</v>
      </c>
      <c r="BS130" s="213">
        <f t="shared" si="403"/>
        <v>0</v>
      </c>
      <c r="BT130" s="213">
        <f t="shared" si="403"/>
        <v>0</v>
      </c>
      <c r="BU130" s="213">
        <f t="shared" si="403"/>
        <v>0</v>
      </c>
      <c r="BV130" s="213">
        <f t="shared" si="403"/>
        <v>0</v>
      </c>
      <c r="BW130" s="213">
        <f t="shared" si="403"/>
        <v>1</v>
      </c>
      <c r="BX130" s="213">
        <f t="shared" si="403"/>
        <v>0</v>
      </c>
      <c r="BY130" s="213">
        <f t="shared" si="403"/>
        <v>0</v>
      </c>
      <c r="BZ130" s="213">
        <f t="shared" si="403"/>
        <v>-1</v>
      </c>
      <c r="CA130" s="352"/>
      <c r="CB130" s="64">
        <f>IF(ISERROR(GETPIVOTDATA("VALUE",'CSS WK pvt'!$I$2,"DT_FILE",CB$8,"CD_CO",CB$6,"TRIM_CAT",TRIM(B130),"TRIM_LINE",A128))=TRUE,0,GETPIVOTDATA("VALUE",'CSS WK pvt'!$I$2,"DT_FILE",CB$8,"CD_CO",CB$6,"TRIM_CAT",TRIM(B130),"TRIM_LINE",A128))</f>
        <v>0</v>
      </c>
    </row>
    <row r="131" spans="1:80" s="59" customFormat="1" x14ac:dyDescent="0.3">
      <c r="A131" s="147"/>
      <c r="B131" s="60" t="s">
        <v>39</v>
      </c>
      <c r="C131" s="112">
        <v>2</v>
      </c>
      <c r="D131" s="66"/>
      <c r="E131" s="66"/>
      <c r="F131" s="66">
        <v>1</v>
      </c>
      <c r="G131" s="66"/>
      <c r="H131" s="109"/>
      <c r="I131" s="66">
        <v>2</v>
      </c>
      <c r="J131" s="109"/>
      <c r="K131" s="66"/>
      <c r="L131" s="110"/>
      <c r="M131" s="109">
        <v>1</v>
      </c>
      <c r="N131" s="109">
        <v>2</v>
      </c>
      <c r="O131" s="66">
        <v>1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0</v>
      </c>
      <c r="W131" s="213">
        <v>0</v>
      </c>
      <c r="X131" s="110">
        <v>0</v>
      </c>
      <c r="Y131" s="213">
        <v>0</v>
      </c>
      <c r="Z131" s="213">
        <v>0</v>
      </c>
      <c r="AA131" s="213">
        <v>0</v>
      </c>
      <c r="AB131" s="213">
        <v>1</v>
      </c>
      <c r="AC131" s="213">
        <v>1</v>
      </c>
      <c r="AD131" s="213">
        <v>1</v>
      </c>
      <c r="AE131" s="213">
        <v>0</v>
      </c>
      <c r="AF131" s="213">
        <v>1</v>
      </c>
      <c r="AG131" s="213">
        <v>0</v>
      </c>
      <c r="AH131" s="213">
        <v>1</v>
      </c>
      <c r="AI131" s="213">
        <v>1</v>
      </c>
      <c r="AJ131" s="110">
        <v>1</v>
      </c>
      <c r="AK131" s="213">
        <v>0</v>
      </c>
      <c r="AL131" s="213">
        <v>0</v>
      </c>
      <c r="AM131" s="213">
        <v>4</v>
      </c>
      <c r="AN131" s="213">
        <v>2</v>
      </c>
      <c r="AO131" s="213">
        <v>0</v>
      </c>
      <c r="AP131" s="213">
        <v>1</v>
      </c>
      <c r="AQ131" s="64">
        <v>0</v>
      </c>
      <c r="AR131" s="213">
        <v>0</v>
      </c>
      <c r="AS131" s="213"/>
      <c r="AT131" s="213"/>
      <c r="AU131" s="213"/>
      <c r="AV131" s="110"/>
      <c r="AW131" s="112">
        <f t="shared" si="401"/>
        <v>-1</v>
      </c>
      <c r="AX131" s="109">
        <f t="shared" si="401"/>
        <v>0</v>
      </c>
      <c r="AY131" s="109">
        <f t="shared" si="401"/>
        <v>0</v>
      </c>
      <c r="AZ131" s="109">
        <f t="shared" si="401"/>
        <v>-1</v>
      </c>
      <c r="BA131" s="109">
        <f t="shared" si="401"/>
        <v>0</v>
      </c>
      <c r="BB131" s="109">
        <f t="shared" si="401"/>
        <v>0</v>
      </c>
      <c r="BC131" s="109">
        <f t="shared" si="401"/>
        <v>-2</v>
      </c>
      <c r="BD131" s="109">
        <f t="shared" si="401"/>
        <v>0</v>
      </c>
      <c r="BE131" s="109">
        <f t="shared" si="401"/>
        <v>0</v>
      </c>
      <c r="BF131" s="109">
        <f t="shared" si="401"/>
        <v>0</v>
      </c>
      <c r="BG131" s="109">
        <f t="shared" si="402"/>
        <v>-1</v>
      </c>
      <c r="BH131" s="109">
        <f t="shared" si="402"/>
        <v>-2</v>
      </c>
      <c r="BI131" s="109">
        <f t="shared" si="402"/>
        <v>-1</v>
      </c>
      <c r="BJ131" s="109">
        <f t="shared" si="402"/>
        <v>1</v>
      </c>
      <c r="BK131" s="109">
        <f t="shared" si="402"/>
        <v>1</v>
      </c>
      <c r="BL131" s="213">
        <f t="shared" si="402"/>
        <v>1</v>
      </c>
      <c r="BM131" s="213">
        <f t="shared" si="402"/>
        <v>0</v>
      </c>
      <c r="BN131" s="213">
        <f t="shared" si="402"/>
        <v>1</v>
      </c>
      <c r="BO131" s="213">
        <f t="shared" si="402"/>
        <v>0</v>
      </c>
      <c r="BP131" s="213">
        <f t="shared" si="402"/>
        <v>1</v>
      </c>
      <c r="BQ131" s="213">
        <f t="shared" si="403"/>
        <v>1</v>
      </c>
      <c r="BR131" s="213">
        <f t="shared" si="403"/>
        <v>1</v>
      </c>
      <c r="BS131" s="213">
        <f t="shared" si="403"/>
        <v>0</v>
      </c>
      <c r="BT131" s="213">
        <f t="shared" si="403"/>
        <v>0</v>
      </c>
      <c r="BU131" s="213">
        <f t="shared" si="403"/>
        <v>4</v>
      </c>
      <c r="BV131" s="213">
        <f t="shared" si="403"/>
        <v>1</v>
      </c>
      <c r="BW131" s="213">
        <f t="shared" si="403"/>
        <v>-1</v>
      </c>
      <c r="BX131" s="213">
        <f t="shared" si="403"/>
        <v>0</v>
      </c>
      <c r="BY131" s="213">
        <f t="shared" si="403"/>
        <v>0</v>
      </c>
      <c r="BZ131" s="213">
        <f t="shared" si="403"/>
        <v>-1</v>
      </c>
      <c r="CA131" s="352"/>
      <c r="CB131" s="64">
        <f>IF(ISERROR(GETPIVOTDATA("VALUE",'CSS WK pvt'!$I$2,"DT_FILE",CB$8,"CD_CO",CB$6,"TRIM_CAT",TRIM(B131),"TRIM_LINE",A128))=TRUE,0,GETPIVOTDATA("VALUE",'CSS WK pvt'!$I$2,"DT_FILE",CB$8,"CD_CO",CB$6,"TRIM_CAT",TRIM(B131),"TRIM_LINE",A128))</f>
        <v>0</v>
      </c>
    </row>
    <row r="132" spans="1:80" s="59" customFormat="1" x14ac:dyDescent="0.3">
      <c r="A132" s="147"/>
      <c r="B132" s="60" t="s">
        <v>40</v>
      </c>
      <c r="C132" s="112"/>
      <c r="D132" s="66"/>
      <c r="E132" s="66"/>
      <c r="F132" s="66"/>
      <c r="G132" s="66"/>
      <c r="H132" s="109"/>
      <c r="I132" s="66"/>
      <c r="J132" s="109"/>
      <c r="K132" s="66"/>
      <c r="L132" s="110"/>
      <c r="M132" s="109"/>
      <c r="N132" s="109"/>
      <c r="O132" s="66"/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0</v>
      </c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0</v>
      </c>
      <c r="AH132" s="213">
        <v>0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0</v>
      </c>
      <c r="AP132" s="213">
        <v>0</v>
      </c>
      <c r="AQ132" s="64">
        <v>0</v>
      </c>
      <c r="AR132" s="213">
        <v>0</v>
      </c>
      <c r="AS132" s="213"/>
      <c r="AT132" s="213"/>
      <c r="AU132" s="213"/>
      <c r="AV132" s="110"/>
      <c r="AW132" s="112">
        <f t="shared" si="401"/>
        <v>0</v>
      </c>
      <c r="AX132" s="109">
        <f t="shared" si="401"/>
        <v>0</v>
      </c>
      <c r="AY132" s="109">
        <f t="shared" si="401"/>
        <v>0</v>
      </c>
      <c r="AZ132" s="109">
        <f t="shared" si="401"/>
        <v>0</v>
      </c>
      <c r="BA132" s="109">
        <f t="shared" si="401"/>
        <v>0</v>
      </c>
      <c r="BB132" s="109">
        <f t="shared" si="401"/>
        <v>0</v>
      </c>
      <c r="BC132" s="109">
        <f t="shared" si="401"/>
        <v>0</v>
      </c>
      <c r="BD132" s="109">
        <f t="shared" si="401"/>
        <v>0</v>
      </c>
      <c r="BE132" s="109">
        <f t="shared" si="401"/>
        <v>0</v>
      </c>
      <c r="BF132" s="109">
        <f t="shared" si="401"/>
        <v>0</v>
      </c>
      <c r="BG132" s="109">
        <f t="shared" si="402"/>
        <v>0</v>
      </c>
      <c r="BH132" s="109">
        <f t="shared" si="402"/>
        <v>0</v>
      </c>
      <c r="BI132" s="109">
        <f t="shared" si="402"/>
        <v>0</v>
      </c>
      <c r="BJ132" s="109">
        <f t="shared" si="402"/>
        <v>0</v>
      </c>
      <c r="BK132" s="109">
        <f t="shared" si="402"/>
        <v>0</v>
      </c>
      <c r="BL132" s="213">
        <f t="shared" si="402"/>
        <v>0</v>
      </c>
      <c r="BM132" s="213">
        <f t="shared" si="402"/>
        <v>0</v>
      </c>
      <c r="BN132" s="213">
        <f t="shared" si="402"/>
        <v>0</v>
      </c>
      <c r="BO132" s="213">
        <f t="shared" si="402"/>
        <v>0</v>
      </c>
      <c r="BP132" s="213">
        <f t="shared" si="402"/>
        <v>0</v>
      </c>
      <c r="BQ132" s="213">
        <f t="shared" si="403"/>
        <v>0</v>
      </c>
      <c r="BR132" s="213">
        <f t="shared" si="403"/>
        <v>0</v>
      </c>
      <c r="BS132" s="213">
        <f t="shared" si="403"/>
        <v>0</v>
      </c>
      <c r="BT132" s="213">
        <f t="shared" si="403"/>
        <v>0</v>
      </c>
      <c r="BU132" s="213">
        <f t="shared" si="403"/>
        <v>0</v>
      </c>
      <c r="BV132" s="213">
        <f t="shared" si="403"/>
        <v>0</v>
      </c>
      <c r="BW132" s="213">
        <f t="shared" si="403"/>
        <v>0</v>
      </c>
      <c r="BX132" s="213">
        <f t="shared" si="403"/>
        <v>0</v>
      </c>
      <c r="BY132" s="213">
        <f t="shared" si="403"/>
        <v>0</v>
      </c>
      <c r="BZ132" s="213">
        <f t="shared" si="403"/>
        <v>0</v>
      </c>
      <c r="CA132" s="352"/>
      <c r="CB132" s="64">
        <f>IF(ISERROR(GETPIVOTDATA("VALUE",'CSS WK pvt'!$I$2,"DT_FILE",CB$8,"CD_CO",CB$6,"TRIM_CAT",TRIM(B132),"TRIM_LINE",A128))=TRUE,0,GETPIVOTDATA("VALUE",'CSS WK pvt'!$I$2,"DT_FILE",CB$8,"CD_CO",CB$6,"TRIM_CAT",TRIM(B132),"TRIM_LINE",A128))</f>
        <v>0</v>
      </c>
    </row>
    <row r="133" spans="1:80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/>
      <c r="AT133" s="213"/>
      <c r="AU133" s="213"/>
      <c r="AV133" s="110"/>
      <c r="AW133" s="112">
        <f t="shared" si="401"/>
        <v>0</v>
      </c>
      <c r="AX133" s="109">
        <f t="shared" si="401"/>
        <v>0</v>
      </c>
      <c r="AY133" s="109">
        <f t="shared" si="401"/>
        <v>0</v>
      </c>
      <c r="AZ133" s="109">
        <f t="shared" si="401"/>
        <v>0</v>
      </c>
      <c r="BA133" s="109">
        <f t="shared" si="401"/>
        <v>0</v>
      </c>
      <c r="BB133" s="109">
        <f t="shared" si="401"/>
        <v>0</v>
      </c>
      <c r="BC133" s="109">
        <f t="shared" si="401"/>
        <v>0</v>
      </c>
      <c r="BD133" s="109">
        <f t="shared" si="401"/>
        <v>0</v>
      </c>
      <c r="BE133" s="109">
        <f t="shared" si="401"/>
        <v>0</v>
      </c>
      <c r="BF133" s="109">
        <f t="shared" si="401"/>
        <v>0</v>
      </c>
      <c r="BG133" s="109">
        <f t="shared" si="402"/>
        <v>0</v>
      </c>
      <c r="BH133" s="109">
        <f t="shared" si="402"/>
        <v>0</v>
      </c>
      <c r="BI133" s="109">
        <f t="shared" si="402"/>
        <v>0</v>
      </c>
      <c r="BJ133" s="109">
        <f t="shared" si="402"/>
        <v>0</v>
      </c>
      <c r="BK133" s="109">
        <f t="shared" si="402"/>
        <v>0</v>
      </c>
      <c r="BL133" s="213">
        <f t="shared" si="402"/>
        <v>0</v>
      </c>
      <c r="BM133" s="213">
        <f t="shared" si="402"/>
        <v>0</v>
      </c>
      <c r="BN133" s="213">
        <f t="shared" si="402"/>
        <v>0</v>
      </c>
      <c r="BO133" s="213">
        <f t="shared" si="402"/>
        <v>0</v>
      </c>
      <c r="BP133" s="213">
        <f t="shared" si="402"/>
        <v>0</v>
      </c>
      <c r="BQ133" s="213">
        <f t="shared" si="403"/>
        <v>0</v>
      </c>
      <c r="BR133" s="213">
        <f t="shared" si="403"/>
        <v>0</v>
      </c>
      <c r="BS133" s="213">
        <f t="shared" si="403"/>
        <v>0</v>
      </c>
      <c r="BT133" s="213">
        <f t="shared" si="403"/>
        <v>0</v>
      </c>
      <c r="BU133" s="213">
        <f t="shared" si="403"/>
        <v>0</v>
      </c>
      <c r="BV133" s="213">
        <f t="shared" si="403"/>
        <v>0</v>
      </c>
      <c r="BW133" s="213">
        <f t="shared" si="403"/>
        <v>0</v>
      </c>
      <c r="BX133" s="213">
        <f t="shared" si="403"/>
        <v>0</v>
      </c>
      <c r="BY133" s="213">
        <f t="shared" si="403"/>
        <v>0</v>
      </c>
      <c r="BZ133" s="213">
        <f t="shared" si="403"/>
        <v>0</v>
      </c>
      <c r="CA133" s="352"/>
      <c r="CB133" s="64">
        <f>IF(ISERROR(GETPIVOTDATA("VALUE",'CSS WK pvt'!$I$2,"DT_FILE",CB$8,"CD_CO",CB$6,"TRIM_CAT",TRIM(B133),"TRIM_LINE",A128))=TRUE,0,GETPIVOTDATA("VALUE",'CSS WK pvt'!$I$2,"DT_FILE",CB$8,"CD_CO",CB$6,"TRIM_CAT",TRIM(B133),"TRIM_LINE",A128))</f>
        <v>0</v>
      </c>
    </row>
    <row r="134" spans="1:80" s="73" customFormat="1" x14ac:dyDescent="0.3">
      <c r="A134" s="148"/>
      <c r="B134" s="60" t="s">
        <v>42</v>
      </c>
      <c r="C134" s="118">
        <f t="shared" ref="C134:Q134" si="404">SUM(C129:C133)</f>
        <v>2</v>
      </c>
      <c r="D134" s="119">
        <f t="shared" si="404"/>
        <v>1</v>
      </c>
      <c r="E134" s="119">
        <f t="shared" si="404"/>
        <v>1</v>
      </c>
      <c r="F134" s="119">
        <f t="shared" si="404"/>
        <v>5</v>
      </c>
      <c r="G134" s="119">
        <f t="shared" si="404"/>
        <v>0</v>
      </c>
      <c r="H134" s="120">
        <f t="shared" si="404"/>
        <v>6</v>
      </c>
      <c r="I134" s="119">
        <f t="shared" si="404"/>
        <v>8</v>
      </c>
      <c r="J134" s="120">
        <f t="shared" si="404"/>
        <v>1</v>
      </c>
      <c r="K134" s="119">
        <f t="shared" si="404"/>
        <v>0</v>
      </c>
      <c r="L134" s="121">
        <f t="shared" si="404"/>
        <v>0</v>
      </c>
      <c r="M134" s="120">
        <f t="shared" si="404"/>
        <v>1</v>
      </c>
      <c r="N134" s="120">
        <f t="shared" si="404"/>
        <v>2</v>
      </c>
      <c r="O134" s="120">
        <f t="shared" si="404"/>
        <v>1</v>
      </c>
      <c r="P134" s="120">
        <f t="shared" si="404"/>
        <v>0</v>
      </c>
      <c r="Q134" s="120">
        <f t="shared" si="404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0</v>
      </c>
      <c r="W134" s="214">
        <f>SUM(W129+W130+W131+W132+W133)</f>
        <v>0</v>
      </c>
      <c r="X134" s="121">
        <f>SUM(X129+X130+X131+X132+X133)</f>
        <v>0</v>
      </c>
      <c r="Y134" s="214">
        <v>0</v>
      </c>
      <c r="Z134" s="214">
        <v>0</v>
      </c>
      <c r="AA134" s="214">
        <v>0</v>
      </c>
      <c r="AB134" s="214">
        <v>0</v>
      </c>
      <c r="AC134" s="214">
        <v>1</v>
      </c>
      <c r="AD134" s="214">
        <v>1</v>
      </c>
      <c r="AE134" s="214">
        <v>0</v>
      </c>
      <c r="AF134" s="214">
        <f>SUM(AF129:AF133)</f>
        <v>12</v>
      </c>
      <c r="AG134" s="214">
        <v>10</v>
      </c>
      <c r="AH134" s="214">
        <v>4</v>
      </c>
      <c r="AI134" s="214">
        <v>4</v>
      </c>
      <c r="AJ134" s="121">
        <v>4</v>
      </c>
      <c r="AK134" s="214">
        <v>0</v>
      </c>
      <c r="AL134" s="214">
        <v>0</v>
      </c>
      <c r="AM134" s="214">
        <v>4</v>
      </c>
      <c r="AN134" s="214">
        <v>11</v>
      </c>
      <c r="AO134" s="214">
        <v>3</v>
      </c>
      <c r="AP134" s="214">
        <v>9</v>
      </c>
      <c r="AQ134" s="85">
        <v>4</v>
      </c>
      <c r="AR134" s="214">
        <v>0</v>
      </c>
      <c r="AS134" s="214"/>
      <c r="AT134" s="214"/>
      <c r="AU134" s="214"/>
      <c r="AV134" s="121"/>
      <c r="AW134" s="118">
        <f t="shared" ref="AW134:BA134" si="405">SUM(AW129:AW133)</f>
        <v>-1</v>
      </c>
      <c r="AX134" s="120">
        <f t="shared" si="405"/>
        <v>-1</v>
      </c>
      <c r="AY134" s="120">
        <f t="shared" si="405"/>
        <v>-1</v>
      </c>
      <c r="AZ134" s="120">
        <f t="shared" si="405"/>
        <v>-5</v>
      </c>
      <c r="BA134" s="120">
        <f t="shared" si="405"/>
        <v>0</v>
      </c>
      <c r="BB134" s="120">
        <f t="shared" ref="BB134:BJ134" si="406">SUM(BB129:BB133)</f>
        <v>-6</v>
      </c>
      <c r="BC134" s="120">
        <f t="shared" si="406"/>
        <v>-8</v>
      </c>
      <c r="BD134" s="120">
        <f t="shared" si="406"/>
        <v>-1</v>
      </c>
      <c r="BE134" s="120">
        <f t="shared" si="406"/>
        <v>0</v>
      </c>
      <c r="BF134" s="120">
        <f t="shared" si="406"/>
        <v>0</v>
      </c>
      <c r="BG134" s="120">
        <f t="shared" si="406"/>
        <v>-1</v>
      </c>
      <c r="BH134" s="120">
        <f t="shared" si="406"/>
        <v>-2</v>
      </c>
      <c r="BI134" s="120">
        <f t="shared" si="406"/>
        <v>-1</v>
      </c>
      <c r="BJ134" s="120">
        <f t="shared" si="406"/>
        <v>1</v>
      </c>
      <c r="BK134" s="120">
        <f t="shared" ref="BK134:BL134" si="407">SUM(BK129:BK133)</f>
        <v>1</v>
      </c>
      <c r="BL134" s="214">
        <f t="shared" si="407"/>
        <v>1</v>
      </c>
      <c r="BM134" s="214">
        <f t="shared" ref="BM134" si="408">SUM(BM129:BM133)</f>
        <v>0</v>
      </c>
      <c r="BN134" s="214">
        <f t="shared" ref="BN134:BO134" si="409">SUM(BN129:BN133)</f>
        <v>12</v>
      </c>
      <c r="BO134" s="214">
        <f t="shared" si="409"/>
        <v>10</v>
      </c>
      <c r="BP134" s="214">
        <f t="shared" ref="BP134:BQ134" si="410">SUM(BP129:BP133)</f>
        <v>4</v>
      </c>
      <c r="BQ134" s="214">
        <f t="shared" si="410"/>
        <v>4</v>
      </c>
      <c r="BR134" s="214">
        <f t="shared" ref="BR134:BS134" si="411">SUM(BR129:BR133)</f>
        <v>4</v>
      </c>
      <c r="BS134" s="214">
        <f t="shared" si="411"/>
        <v>0</v>
      </c>
      <c r="BT134" s="214">
        <f t="shared" ref="BT134" si="412">SUM(BT129:BT133)</f>
        <v>0</v>
      </c>
      <c r="BU134" s="214">
        <f t="shared" ref="BU134" si="413">SUM(BU129:BU133)</f>
        <v>4</v>
      </c>
      <c r="BV134" s="214">
        <f t="shared" ref="BV134" si="414">SUM(BV129:BV133)</f>
        <v>10</v>
      </c>
      <c r="BW134" s="214">
        <f t="shared" ref="BW134" si="415">SUM(BW129:BW133)</f>
        <v>2</v>
      </c>
      <c r="BX134" s="214">
        <f t="shared" ref="BX134" si="416">SUM(BX129:BX133)</f>
        <v>8</v>
      </c>
      <c r="BY134" s="214">
        <f t="shared" ref="BY134:BZ134" si="417">SUM(BY129:BY133)</f>
        <v>4</v>
      </c>
      <c r="BZ134" s="214">
        <f t="shared" si="417"/>
        <v>-12</v>
      </c>
      <c r="CA134" s="353"/>
      <c r="CB134" s="85">
        <f>SUM(CB129:CB133)</f>
        <v>0</v>
      </c>
    </row>
    <row r="135" spans="1:80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352"/>
      <c r="CB135" s="90"/>
    </row>
    <row r="136" spans="1:80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8</v>
      </c>
      <c r="AG136" s="213">
        <v>9</v>
      </c>
      <c r="AH136" s="213">
        <v>3</v>
      </c>
      <c r="AI136" s="213">
        <v>3</v>
      </c>
      <c r="AJ136" s="121">
        <v>2</v>
      </c>
      <c r="AK136" s="214">
        <v>0</v>
      </c>
      <c r="AL136" s="214">
        <v>0</v>
      </c>
      <c r="AM136" s="214">
        <v>0</v>
      </c>
      <c r="AN136" s="214">
        <v>5</v>
      </c>
      <c r="AO136" s="214">
        <v>2</v>
      </c>
      <c r="AP136" s="214">
        <v>12</v>
      </c>
      <c r="AQ136" s="64">
        <v>3</v>
      </c>
      <c r="AR136" s="214">
        <v>0</v>
      </c>
      <c r="AS136" s="214"/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353"/>
      <c r="CB136" s="64">
        <f>IF(ISERROR(GETPIVOTDATA("VALUE",'CSS WK pvt'!$I$2,"DT_FILE",CB$8,"CD_CO",CB$6,"TRIM_CAT",TRIM(B136),"TRIM_LINE","99"))=TRUE,0,GETPIVOTDATA("VALUE",'CSS WK pvt'!$I$2,"DT_FILE",CB$8,"CD_CO",CB$6,"TRIM_CAT",TRIM(B136),"TRIM_LINE","99"))</f>
        <v>0</v>
      </c>
    </row>
    <row r="137" spans="1:80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</v>
      </c>
      <c r="AG137" s="213">
        <v>2</v>
      </c>
      <c r="AH137" s="213">
        <v>0</v>
      </c>
      <c r="AI137" s="213">
        <v>0</v>
      </c>
      <c r="AJ137" s="121">
        <v>0</v>
      </c>
      <c r="AK137" s="214">
        <v>0</v>
      </c>
      <c r="AL137" s="214">
        <v>0</v>
      </c>
      <c r="AM137" s="214">
        <v>0</v>
      </c>
      <c r="AN137" s="214">
        <v>0</v>
      </c>
      <c r="AO137" s="214">
        <v>0</v>
      </c>
      <c r="AP137" s="214">
        <v>0</v>
      </c>
      <c r="AQ137" s="64">
        <v>0</v>
      </c>
      <c r="AR137" s="214">
        <v>0</v>
      </c>
      <c r="AS137" s="214"/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353"/>
      <c r="CB137" s="64">
        <f>IF(ISERROR(GETPIVOTDATA("VALUE",'CSS WK pvt'!$I$2,"DT_FILE",CB$8,"CD_CO",CB$6,"TRIM_CAT",TRIM(B137),"TRIM_LINE","99"))=TRUE,0,GETPIVOTDATA("VALUE",'CSS WK pvt'!$I$2,"DT_FILE",CB$8,"CD_CO",CB$6,"TRIM_CAT",TRIM(B137),"TRIM_LINE","99"))</f>
        <v>0</v>
      </c>
    </row>
    <row r="138" spans="1:80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1</v>
      </c>
      <c r="AG138" s="213">
        <v>0</v>
      </c>
      <c r="AH138" s="213">
        <v>0</v>
      </c>
      <c r="AI138" s="213">
        <v>2</v>
      </c>
      <c r="AJ138" s="121">
        <v>1</v>
      </c>
      <c r="AK138" s="214">
        <v>0</v>
      </c>
      <c r="AL138" s="214">
        <v>0</v>
      </c>
      <c r="AM138" s="214">
        <v>3</v>
      </c>
      <c r="AN138" s="214">
        <v>0</v>
      </c>
      <c r="AO138" s="214">
        <v>1</v>
      </c>
      <c r="AP138" s="214">
        <v>1</v>
      </c>
      <c r="AQ138" s="64">
        <v>0</v>
      </c>
      <c r="AR138" s="214">
        <v>0</v>
      </c>
      <c r="AS138" s="214"/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353"/>
      <c r="CB138" s="64">
        <f>IF(ISERROR(GETPIVOTDATA("VALUE",'CSS WK pvt'!$I$2,"DT_FILE",CB$8,"CD_CO",CB$6,"TRIM_CAT",TRIM(B138),"TRIM_LINE","99"))=TRUE,0,GETPIVOTDATA("VALUE",'CSS WK pvt'!$I$2,"DT_FILE",CB$8,"CD_CO",CB$6,"TRIM_CAT",TRIM(B138),"TRIM_LINE","99"))</f>
        <v>0</v>
      </c>
    </row>
    <row r="139" spans="1:80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0</v>
      </c>
      <c r="AG139" s="213">
        <v>0</v>
      </c>
      <c r="AH139" s="213">
        <v>0</v>
      </c>
      <c r="AI139" s="213">
        <v>0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0</v>
      </c>
      <c r="AP139" s="214">
        <v>0</v>
      </c>
      <c r="AQ139" s="64">
        <v>0</v>
      </c>
      <c r="AR139" s="214">
        <v>0</v>
      </c>
      <c r="AS139" s="214"/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353"/>
      <c r="CB139" s="64">
        <f>IF(ISERROR(GETPIVOTDATA("VALUE",'CSS WK pvt'!$I$2,"DT_FILE",CB$8,"CD_CO",CB$6,"TRIM_CAT",TRIM(B139),"TRIM_LINE","99"))=TRUE,0,GETPIVOTDATA("VALUE",'CSS WK pvt'!$I$2,"DT_FILE",CB$8,"CD_CO",CB$6,"TRIM_CAT",TRIM(B139),"TRIM_LINE","99"))</f>
        <v>0</v>
      </c>
    </row>
    <row r="140" spans="1:80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0</v>
      </c>
      <c r="AG140" s="213">
        <v>0</v>
      </c>
      <c r="AH140" s="213">
        <v>0</v>
      </c>
      <c r="AI140" s="213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/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353"/>
      <c r="CB140" s="64">
        <f>IF(ISERROR(GETPIVOTDATA("VALUE",'CSS WK pvt'!$I$2,"DT_FILE",CB$8,"CD_CO",CB$6,"TRIM_CAT",TRIM(B140),"TRIM_LINE","99"))=TRUE,0,GETPIVOTDATA("VALUE",'CSS WK pvt'!$I$2,"DT_FILE",CB$8,"CD_CO",CB$6,"TRIM_CAT",TRIM(B140),"TRIM_LINE","99"))</f>
        <v>0</v>
      </c>
    </row>
    <row r="141" spans="1:80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>SUM(AF136:AF140)</f>
        <v>10</v>
      </c>
      <c r="AG141" s="214">
        <v>11</v>
      </c>
      <c r="AH141" s="214">
        <v>3</v>
      </c>
      <c r="AI141" s="214">
        <v>5</v>
      </c>
      <c r="AJ141" s="121">
        <v>3</v>
      </c>
      <c r="AK141" s="214">
        <v>0</v>
      </c>
      <c r="AL141" s="214">
        <v>0</v>
      </c>
      <c r="AM141" s="214">
        <v>3</v>
      </c>
      <c r="AN141" s="214">
        <v>5</v>
      </c>
      <c r="AO141" s="214">
        <v>3</v>
      </c>
      <c r="AP141" s="214">
        <v>13</v>
      </c>
      <c r="AQ141" s="85">
        <v>3</v>
      </c>
      <c r="AR141" s="214">
        <v>0</v>
      </c>
      <c r="AS141" s="214"/>
      <c r="AT141" s="214"/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353"/>
      <c r="CB141" s="85">
        <f>SUM(CB136:CB140)</f>
        <v>0</v>
      </c>
    </row>
    <row r="142" spans="1:80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72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352"/>
      <c r="CB142" s="90"/>
    </row>
    <row r="143" spans="1:80" s="59" customFormat="1" x14ac:dyDescent="0.3">
      <c r="A143" s="147"/>
      <c r="B143" s="60" t="s">
        <v>37</v>
      </c>
      <c r="C143" s="112">
        <v>38</v>
      </c>
      <c r="D143" s="66">
        <v>36</v>
      </c>
      <c r="E143" s="66">
        <v>48</v>
      </c>
      <c r="F143" s="66">
        <v>48</v>
      </c>
      <c r="G143" s="66">
        <v>47</v>
      </c>
      <c r="H143" s="109">
        <v>55</v>
      </c>
      <c r="I143" s="66">
        <v>43</v>
      </c>
      <c r="J143" s="109">
        <v>41</v>
      </c>
      <c r="K143" s="66">
        <v>31</v>
      </c>
      <c r="L143" s="110">
        <v>34</v>
      </c>
      <c r="M143" s="109">
        <v>32</v>
      </c>
      <c r="N143" s="109">
        <v>30</v>
      </c>
      <c r="O143" s="66">
        <v>32</v>
      </c>
      <c r="P143" s="109">
        <v>21</v>
      </c>
      <c r="Q143" s="66">
        <v>15</v>
      </c>
      <c r="R143" s="109">
        <v>19</v>
      </c>
      <c r="S143" s="66">
        <v>18</v>
      </c>
      <c r="T143" s="109">
        <v>19</v>
      </c>
      <c r="U143" s="213">
        <v>22</v>
      </c>
      <c r="V143" s="213">
        <v>33</v>
      </c>
      <c r="W143" s="213">
        <v>37</v>
      </c>
      <c r="X143" s="110">
        <v>36</v>
      </c>
      <c r="Y143" s="213">
        <v>28</v>
      </c>
      <c r="Z143" s="213">
        <v>30</v>
      </c>
      <c r="AA143" s="213">
        <v>38</v>
      </c>
      <c r="AB143" s="213">
        <v>59</v>
      </c>
      <c r="AC143" s="213">
        <v>71</v>
      </c>
      <c r="AD143" s="213">
        <v>71</v>
      </c>
      <c r="AE143" s="213">
        <v>95</v>
      </c>
      <c r="AF143" s="213">
        <v>92</v>
      </c>
      <c r="AG143" s="213">
        <v>93</v>
      </c>
      <c r="AH143" s="213">
        <v>89</v>
      </c>
      <c r="AI143" s="213">
        <v>97</v>
      </c>
      <c r="AJ143" s="110">
        <v>88</v>
      </c>
      <c r="AK143" s="213">
        <v>84</v>
      </c>
      <c r="AL143" s="213">
        <v>84</v>
      </c>
      <c r="AM143" s="213">
        <v>78</v>
      </c>
      <c r="AN143" s="213">
        <v>82</v>
      </c>
      <c r="AO143" s="213">
        <v>72</v>
      </c>
      <c r="AP143" s="213">
        <v>79</v>
      </c>
      <c r="AQ143" s="64">
        <v>82</v>
      </c>
      <c r="AR143" s="213">
        <v>73</v>
      </c>
      <c r="AS143" s="213"/>
      <c r="AT143" s="213"/>
      <c r="AU143" s="213"/>
      <c r="AV143" s="110"/>
      <c r="AW143" s="112">
        <f t="shared" ref="AW143:BF147" si="418">O143-C143</f>
        <v>-6</v>
      </c>
      <c r="AX143" s="109">
        <f t="shared" si="418"/>
        <v>-15</v>
      </c>
      <c r="AY143" s="109">
        <f t="shared" si="418"/>
        <v>-33</v>
      </c>
      <c r="AZ143" s="109">
        <f t="shared" si="418"/>
        <v>-29</v>
      </c>
      <c r="BA143" s="109">
        <f t="shared" si="418"/>
        <v>-29</v>
      </c>
      <c r="BB143" s="109">
        <f t="shared" si="418"/>
        <v>-36</v>
      </c>
      <c r="BC143" s="109">
        <f t="shared" si="418"/>
        <v>-21</v>
      </c>
      <c r="BD143" s="109">
        <f t="shared" si="418"/>
        <v>-8</v>
      </c>
      <c r="BE143" s="109">
        <f t="shared" si="418"/>
        <v>6</v>
      </c>
      <c r="BF143" s="109">
        <f t="shared" si="418"/>
        <v>2</v>
      </c>
      <c r="BG143" s="109">
        <f t="shared" ref="BG143:BP147" si="419">Y143-M143</f>
        <v>-4</v>
      </c>
      <c r="BH143" s="109">
        <f t="shared" si="419"/>
        <v>0</v>
      </c>
      <c r="BI143" s="109">
        <f t="shared" si="419"/>
        <v>6</v>
      </c>
      <c r="BJ143" s="109">
        <f t="shared" si="419"/>
        <v>38</v>
      </c>
      <c r="BK143" s="109">
        <f t="shared" si="419"/>
        <v>56</v>
      </c>
      <c r="BL143" s="213">
        <f t="shared" si="419"/>
        <v>52</v>
      </c>
      <c r="BM143" s="213">
        <f t="shared" si="419"/>
        <v>77</v>
      </c>
      <c r="BN143" s="213">
        <f t="shared" si="419"/>
        <v>73</v>
      </c>
      <c r="BO143" s="213">
        <f t="shared" si="419"/>
        <v>71</v>
      </c>
      <c r="BP143" s="213">
        <f t="shared" si="419"/>
        <v>56</v>
      </c>
      <c r="BQ143" s="213">
        <f t="shared" ref="BQ143:BZ147" si="420">AI143-W143</f>
        <v>60</v>
      </c>
      <c r="BR143" s="213">
        <f t="shared" si="420"/>
        <v>52</v>
      </c>
      <c r="BS143" s="213">
        <f t="shared" si="420"/>
        <v>56</v>
      </c>
      <c r="BT143" s="213">
        <f t="shared" si="420"/>
        <v>54</v>
      </c>
      <c r="BU143" s="213">
        <f t="shared" si="420"/>
        <v>40</v>
      </c>
      <c r="BV143" s="213">
        <f t="shared" si="420"/>
        <v>23</v>
      </c>
      <c r="BW143" s="213">
        <f t="shared" si="420"/>
        <v>1</v>
      </c>
      <c r="BX143" s="213">
        <f t="shared" si="420"/>
        <v>8</v>
      </c>
      <c r="BY143" s="213">
        <f t="shared" si="420"/>
        <v>-13</v>
      </c>
      <c r="BZ143" s="213">
        <f t="shared" si="420"/>
        <v>-19</v>
      </c>
      <c r="CA143" s="352"/>
      <c r="CB143" s="64">
        <f>IF(ISERROR(GETPIVOTDATA("VALUE",'CSS WK pvt'!$I$2,"DT_FILE",CB$8,"CD_CO",CB$6,"TRIM_CAT",TRIM(B143),"TRIM_LINE",A142))=TRUE,0,GETPIVOTDATA("VALUE",'CSS WK pvt'!$I$2,"DT_FILE",CB$8,"CD_CO",CB$6,"TRIM_CAT",TRIM(B143),"TRIM_LINE",A142))</f>
        <v>73</v>
      </c>
    </row>
    <row r="144" spans="1:80" s="59" customFormat="1" x14ac:dyDescent="0.3">
      <c r="A144" s="147"/>
      <c r="B144" s="60" t="s">
        <v>38</v>
      </c>
      <c r="C144" s="112">
        <v>7</v>
      </c>
      <c r="D144" s="66">
        <v>7</v>
      </c>
      <c r="E144" s="66">
        <v>9</v>
      </c>
      <c r="F144" s="66">
        <v>8</v>
      </c>
      <c r="G144" s="66">
        <v>3</v>
      </c>
      <c r="H144" s="109">
        <v>4</v>
      </c>
      <c r="I144" s="66">
        <v>2</v>
      </c>
      <c r="J144" s="109">
        <v>2</v>
      </c>
      <c r="K144" s="66">
        <v>2</v>
      </c>
      <c r="L144" s="110">
        <v>1</v>
      </c>
      <c r="M144" s="109">
        <v>1</v>
      </c>
      <c r="N144" s="109">
        <v>5</v>
      </c>
      <c r="O144" s="66">
        <v>3</v>
      </c>
      <c r="P144" s="109">
        <v>3</v>
      </c>
      <c r="Q144" s="66">
        <v>3</v>
      </c>
      <c r="R144" s="109">
        <v>3</v>
      </c>
      <c r="S144" s="66">
        <v>1</v>
      </c>
      <c r="T144" s="109">
        <v>3</v>
      </c>
      <c r="U144" s="213">
        <v>3</v>
      </c>
      <c r="V144" s="213">
        <v>4</v>
      </c>
      <c r="W144" s="213">
        <v>2</v>
      </c>
      <c r="X144" s="110">
        <v>1</v>
      </c>
      <c r="Y144" s="213">
        <v>1</v>
      </c>
      <c r="Z144" s="213">
        <v>1</v>
      </c>
      <c r="AA144" s="213">
        <v>2</v>
      </c>
      <c r="AB144" s="213">
        <v>0</v>
      </c>
      <c r="AC144" s="213">
        <v>2</v>
      </c>
      <c r="AD144" s="213">
        <v>2</v>
      </c>
      <c r="AE144" s="213">
        <v>3</v>
      </c>
      <c r="AF144" s="213">
        <v>6</v>
      </c>
      <c r="AG144" s="213">
        <v>5</v>
      </c>
      <c r="AH144" s="213">
        <v>4</v>
      </c>
      <c r="AI144" s="213">
        <v>4</v>
      </c>
      <c r="AJ144" s="110">
        <v>2</v>
      </c>
      <c r="AK144" s="213">
        <v>5</v>
      </c>
      <c r="AL144" s="213">
        <v>2</v>
      </c>
      <c r="AM144" s="213">
        <v>4</v>
      </c>
      <c r="AN144" s="213">
        <v>4</v>
      </c>
      <c r="AO144" s="213">
        <v>8</v>
      </c>
      <c r="AP144" s="213">
        <v>6</v>
      </c>
      <c r="AQ144" s="64">
        <v>8</v>
      </c>
      <c r="AR144" s="213">
        <v>8</v>
      </c>
      <c r="AS144" s="213"/>
      <c r="AT144" s="213"/>
      <c r="AU144" s="213"/>
      <c r="AV144" s="110"/>
      <c r="AW144" s="112">
        <f t="shared" si="418"/>
        <v>-4</v>
      </c>
      <c r="AX144" s="109">
        <f t="shared" si="418"/>
        <v>-4</v>
      </c>
      <c r="AY144" s="109">
        <f t="shared" si="418"/>
        <v>-6</v>
      </c>
      <c r="AZ144" s="109">
        <f t="shared" si="418"/>
        <v>-5</v>
      </c>
      <c r="BA144" s="109">
        <f t="shared" si="418"/>
        <v>-2</v>
      </c>
      <c r="BB144" s="109">
        <f t="shared" si="418"/>
        <v>-1</v>
      </c>
      <c r="BC144" s="109">
        <f t="shared" si="418"/>
        <v>1</v>
      </c>
      <c r="BD144" s="109">
        <f t="shared" si="418"/>
        <v>2</v>
      </c>
      <c r="BE144" s="109">
        <f t="shared" si="418"/>
        <v>0</v>
      </c>
      <c r="BF144" s="109">
        <f t="shared" si="418"/>
        <v>0</v>
      </c>
      <c r="BG144" s="109">
        <f t="shared" si="419"/>
        <v>0</v>
      </c>
      <c r="BH144" s="109">
        <f t="shared" si="419"/>
        <v>-4</v>
      </c>
      <c r="BI144" s="109">
        <f t="shared" si="419"/>
        <v>-1</v>
      </c>
      <c r="BJ144" s="109">
        <f t="shared" si="419"/>
        <v>-3</v>
      </c>
      <c r="BK144" s="109">
        <f t="shared" si="419"/>
        <v>-1</v>
      </c>
      <c r="BL144" s="213">
        <f t="shared" si="419"/>
        <v>-1</v>
      </c>
      <c r="BM144" s="213">
        <f t="shared" si="419"/>
        <v>2</v>
      </c>
      <c r="BN144" s="213">
        <f t="shared" si="419"/>
        <v>3</v>
      </c>
      <c r="BO144" s="213">
        <f t="shared" si="419"/>
        <v>2</v>
      </c>
      <c r="BP144" s="213">
        <f t="shared" si="419"/>
        <v>0</v>
      </c>
      <c r="BQ144" s="213">
        <f t="shared" si="420"/>
        <v>2</v>
      </c>
      <c r="BR144" s="213">
        <f t="shared" si="420"/>
        <v>1</v>
      </c>
      <c r="BS144" s="213">
        <f t="shared" si="420"/>
        <v>4</v>
      </c>
      <c r="BT144" s="213">
        <f t="shared" si="420"/>
        <v>1</v>
      </c>
      <c r="BU144" s="213">
        <f t="shared" si="420"/>
        <v>2</v>
      </c>
      <c r="BV144" s="213">
        <f t="shared" si="420"/>
        <v>4</v>
      </c>
      <c r="BW144" s="213">
        <f t="shared" si="420"/>
        <v>6</v>
      </c>
      <c r="BX144" s="213">
        <f t="shared" si="420"/>
        <v>4</v>
      </c>
      <c r="BY144" s="213">
        <f t="shared" si="420"/>
        <v>5</v>
      </c>
      <c r="BZ144" s="213">
        <f t="shared" si="420"/>
        <v>2</v>
      </c>
      <c r="CA144" s="352"/>
      <c r="CB144" s="64">
        <f>IF(ISERROR(GETPIVOTDATA("VALUE",'CSS WK pvt'!$I$2,"DT_FILE",CB$8,"CD_CO",CB$6,"TRIM_CAT",TRIM(B144),"TRIM_LINE",A142))=TRUE,0,GETPIVOTDATA("VALUE",'CSS WK pvt'!$I$2,"DT_FILE",CB$8,"CD_CO",CB$6,"TRIM_CAT",TRIM(B144),"TRIM_LINE",A142))</f>
        <v>8</v>
      </c>
    </row>
    <row r="145" spans="1:80" s="59" customFormat="1" x14ac:dyDescent="0.3">
      <c r="A145" s="147"/>
      <c r="B145" s="60" t="s">
        <v>39</v>
      </c>
      <c r="C145" s="112">
        <v>2</v>
      </c>
      <c r="D145" s="66"/>
      <c r="E145" s="66"/>
      <c r="F145" s="66">
        <v>2</v>
      </c>
      <c r="G145" s="66">
        <v>2</v>
      </c>
      <c r="H145" s="109">
        <v>1</v>
      </c>
      <c r="I145" s="66">
        <v>2</v>
      </c>
      <c r="J145" s="109">
        <v>2</v>
      </c>
      <c r="K145" s="66">
        <v>2</v>
      </c>
      <c r="L145" s="110">
        <v>1</v>
      </c>
      <c r="M145" s="109">
        <v>2</v>
      </c>
      <c r="N145" s="109">
        <v>2</v>
      </c>
      <c r="O145" s="66"/>
      <c r="P145" s="109"/>
      <c r="Q145" s="66"/>
      <c r="R145" s="109">
        <v>0</v>
      </c>
      <c r="S145" s="66">
        <v>0</v>
      </c>
      <c r="T145" s="109">
        <v>0</v>
      </c>
      <c r="U145" s="213">
        <v>0</v>
      </c>
      <c r="V145" s="213">
        <v>3</v>
      </c>
      <c r="W145" s="213">
        <v>4</v>
      </c>
      <c r="X145" s="110">
        <v>2</v>
      </c>
      <c r="Y145" s="213">
        <v>3</v>
      </c>
      <c r="Z145" s="213">
        <v>4</v>
      </c>
      <c r="AA145" s="213">
        <v>2</v>
      </c>
      <c r="AB145" s="213">
        <v>1</v>
      </c>
      <c r="AC145" s="213">
        <v>1</v>
      </c>
      <c r="AD145" s="213">
        <v>2</v>
      </c>
      <c r="AE145" s="213">
        <v>4</v>
      </c>
      <c r="AF145" s="213">
        <v>5</v>
      </c>
      <c r="AG145" s="213">
        <v>4</v>
      </c>
      <c r="AH145" s="213">
        <v>3</v>
      </c>
      <c r="AI145" s="213">
        <v>3</v>
      </c>
      <c r="AJ145" s="110">
        <v>5</v>
      </c>
      <c r="AK145" s="213">
        <v>3</v>
      </c>
      <c r="AL145" s="213">
        <v>3</v>
      </c>
      <c r="AM145" s="213">
        <v>6</v>
      </c>
      <c r="AN145" s="213">
        <v>7</v>
      </c>
      <c r="AO145" s="213">
        <v>2</v>
      </c>
      <c r="AP145" s="213">
        <v>2</v>
      </c>
      <c r="AQ145" s="64">
        <v>3</v>
      </c>
      <c r="AR145" s="213">
        <v>2</v>
      </c>
      <c r="AS145" s="213"/>
      <c r="AT145" s="213"/>
      <c r="AU145" s="213"/>
      <c r="AV145" s="110"/>
      <c r="AW145" s="112">
        <f t="shared" si="418"/>
        <v>-2</v>
      </c>
      <c r="AX145" s="109">
        <f t="shared" si="418"/>
        <v>0</v>
      </c>
      <c r="AY145" s="109">
        <f t="shared" si="418"/>
        <v>0</v>
      </c>
      <c r="AZ145" s="109">
        <f t="shared" si="418"/>
        <v>-2</v>
      </c>
      <c r="BA145" s="109">
        <f t="shared" si="418"/>
        <v>-2</v>
      </c>
      <c r="BB145" s="109">
        <f t="shared" si="418"/>
        <v>-1</v>
      </c>
      <c r="BC145" s="109">
        <f t="shared" si="418"/>
        <v>-2</v>
      </c>
      <c r="BD145" s="109">
        <f t="shared" si="418"/>
        <v>1</v>
      </c>
      <c r="BE145" s="109">
        <f t="shared" si="418"/>
        <v>2</v>
      </c>
      <c r="BF145" s="109">
        <f t="shared" si="418"/>
        <v>1</v>
      </c>
      <c r="BG145" s="109">
        <f t="shared" si="419"/>
        <v>1</v>
      </c>
      <c r="BH145" s="109">
        <f t="shared" si="419"/>
        <v>2</v>
      </c>
      <c r="BI145" s="109">
        <f t="shared" si="419"/>
        <v>2</v>
      </c>
      <c r="BJ145" s="109">
        <f t="shared" si="419"/>
        <v>1</v>
      </c>
      <c r="BK145" s="109">
        <f t="shared" si="419"/>
        <v>1</v>
      </c>
      <c r="BL145" s="213">
        <f t="shared" si="419"/>
        <v>2</v>
      </c>
      <c r="BM145" s="213">
        <f t="shared" si="419"/>
        <v>4</v>
      </c>
      <c r="BN145" s="213">
        <f t="shared" si="419"/>
        <v>5</v>
      </c>
      <c r="BO145" s="213">
        <f t="shared" si="419"/>
        <v>4</v>
      </c>
      <c r="BP145" s="213">
        <f t="shared" si="419"/>
        <v>0</v>
      </c>
      <c r="BQ145" s="213">
        <f t="shared" si="420"/>
        <v>-1</v>
      </c>
      <c r="BR145" s="213">
        <f t="shared" si="420"/>
        <v>3</v>
      </c>
      <c r="BS145" s="213">
        <f t="shared" si="420"/>
        <v>0</v>
      </c>
      <c r="BT145" s="213">
        <f t="shared" si="420"/>
        <v>-1</v>
      </c>
      <c r="BU145" s="213">
        <f t="shared" si="420"/>
        <v>4</v>
      </c>
      <c r="BV145" s="213">
        <f t="shared" si="420"/>
        <v>6</v>
      </c>
      <c r="BW145" s="213">
        <f t="shared" si="420"/>
        <v>1</v>
      </c>
      <c r="BX145" s="213">
        <f t="shared" si="420"/>
        <v>0</v>
      </c>
      <c r="BY145" s="213">
        <f t="shared" si="420"/>
        <v>-1</v>
      </c>
      <c r="BZ145" s="213">
        <f t="shared" si="420"/>
        <v>-3</v>
      </c>
      <c r="CA145" s="352"/>
      <c r="CB145" s="64">
        <f>IF(ISERROR(GETPIVOTDATA("VALUE",'CSS WK pvt'!$I$2,"DT_FILE",CB$8,"CD_CO",CB$6,"TRIM_CAT",TRIM(B145),"TRIM_LINE",A142))=TRUE,0,GETPIVOTDATA("VALUE",'CSS WK pvt'!$I$2,"DT_FILE",CB$8,"CD_CO",CB$6,"TRIM_CAT",TRIM(B145),"TRIM_LINE",A142))</f>
        <v>2</v>
      </c>
    </row>
    <row r="146" spans="1:80" s="59" customFormat="1" ht="15" thickBot="1" x14ac:dyDescent="0.35">
      <c r="A146" s="147"/>
      <c r="B146" s="60" t="s">
        <v>40</v>
      </c>
      <c r="C146" s="112"/>
      <c r="D146" s="66"/>
      <c r="E146" s="66"/>
      <c r="F146" s="66"/>
      <c r="G146" s="66"/>
      <c r="H146" s="109"/>
      <c r="I146" s="66"/>
      <c r="J146" s="109">
        <v>1</v>
      </c>
      <c r="K146" s="66">
        <v>1</v>
      </c>
      <c r="L146" s="110"/>
      <c r="M146" s="109"/>
      <c r="N146" s="109"/>
      <c r="O146" s="66"/>
      <c r="P146" s="109"/>
      <c r="Q146" s="66"/>
      <c r="R146" s="109">
        <v>0</v>
      </c>
      <c r="S146" s="66">
        <v>0</v>
      </c>
      <c r="T146" s="109">
        <v>0</v>
      </c>
      <c r="U146" s="213">
        <v>0</v>
      </c>
      <c r="V146" s="213">
        <v>0</v>
      </c>
      <c r="W146" s="213">
        <v>0</v>
      </c>
      <c r="X146" s="110">
        <v>0</v>
      </c>
      <c r="Y146" s="213">
        <v>0</v>
      </c>
      <c r="Z146" s="213">
        <v>0</v>
      </c>
      <c r="AA146" s="213">
        <v>0</v>
      </c>
      <c r="AB146" s="213">
        <v>0</v>
      </c>
      <c r="AC146" s="213">
        <v>0</v>
      </c>
      <c r="AD146" s="213">
        <v>0</v>
      </c>
      <c r="AE146" s="213">
        <v>0</v>
      </c>
      <c r="AF146" s="213">
        <v>0</v>
      </c>
      <c r="AG146" s="213">
        <v>0</v>
      </c>
      <c r="AH146" s="213">
        <v>0</v>
      </c>
      <c r="AI146" s="213">
        <v>0</v>
      </c>
      <c r="AJ146" s="110">
        <v>0</v>
      </c>
      <c r="AK146" s="213">
        <v>0</v>
      </c>
      <c r="AL146" s="213">
        <v>0</v>
      </c>
      <c r="AM146" s="213">
        <v>0</v>
      </c>
      <c r="AN146" s="213">
        <v>0</v>
      </c>
      <c r="AO146" s="213">
        <v>0</v>
      </c>
      <c r="AP146" s="213">
        <v>0</v>
      </c>
      <c r="AQ146" s="64">
        <v>0</v>
      </c>
      <c r="AR146" s="213">
        <v>0</v>
      </c>
      <c r="AS146" s="213"/>
      <c r="AT146" s="213"/>
      <c r="AU146" s="213"/>
      <c r="AV146" s="322"/>
      <c r="AW146" s="112">
        <f t="shared" si="418"/>
        <v>0</v>
      </c>
      <c r="AX146" s="109">
        <f t="shared" si="418"/>
        <v>0</v>
      </c>
      <c r="AY146" s="109">
        <f t="shared" si="418"/>
        <v>0</v>
      </c>
      <c r="AZ146" s="109">
        <f t="shared" si="418"/>
        <v>0</v>
      </c>
      <c r="BA146" s="109">
        <f t="shared" si="418"/>
        <v>0</v>
      </c>
      <c r="BB146" s="109">
        <f t="shared" si="418"/>
        <v>0</v>
      </c>
      <c r="BC146" s="109">
        <f t="shared" si="418"/>
        <v>0</v>
      </c>
      <c r="BD146" s="109">
        <f t="shared" si="418"/>
        <v>-1</v>
      </c>
      <c r="BE146" s="109">
        <f t="shared" si="418"/>
        <v>-1</v>
      </c>
      <c r="BF146" s="109">
        <f t="shared" si="418"/>
        <v>0</v>
      </c>
      <c r="BG146" s="109">
        <f t="shared" si="419"/>
        <v>0</v>
      </c>
      <c r="BH146" s="109">
        <f t="shared" si="419"/>
        <v>0</v>
      </c>
      <c r="BI146" s="109">
        <f t="shared" si="419"/>
        <v>0</v>
      </c>
      <c r="BJ146" s="109">
        <f t="shared" si="419"/>
        <v>0</v>
      </c>
      <c r="BK146" s="109">
        <f t="shared" si="419"/>
        <v>0</v>
      </c>
      <c r="BL146" s="213">
        <f t="shared" si="419"/>
        <v>0</v>
      </c>
      <c r="BM146" s="213">
        <f t="shared" si="419"/>
        <v>0</v>
      </c>
      <c r="BN146" s="213">
        <f t="shared" si="419"/>
        <v>0</v>
      </c>
      <c r="BO146" s="213">
        <f t="shared" si="419"/>
        <v>0</v>
      </c>
      <c r="BP146" s="213">
        <f t="shared" si="419"/>
        <v>0</v>
      </c>
      <c r="BQ146" s="213">
        <f t="shared" si="420"/>
        <v>0</v>
      </c>
      <c r="BR146" s="213">
        <f t="shared" si="420"/>
        <v>0</v>
      </c>
      <c r="BS146" s="213">
        <f t="shared" si="420"/>
        <v>0</v>
      </c>
      <c r="BT146" s="213">
        <f t="shared" si="420"/>
        <v>0</v>
      </c>
      <c r="BU146" s="213">
        <f t="shared" si="420"/>
        <v>0</v>
      </c>
      <c r="BV146" s="213">
        <f t="shared" si="420"/>
        <v>0</v>
      </c>
      <c r="BW146" s="213">
        <f t="shared" si="420"/>
        <v>0</v>
      </c>
      <c r="BX146" s="213">
        <f t="shared" si="420"/>
        <v>0</v>
      </c>
      <c r="BY146" s="213">
        <f t="shared" si="420"/>
        <v>0</v>
      </c>
      <c r="BZ146" s="213">
        <f t="shared" si="420"/>
        <v>0</v>
      </c>
      <c r="CA146" s="352"/>
      <c r="CB146" s="64">
        <f>IF(ISERROR(GETPIVOTDATA("VALUE",'CSS WK pvt'!$I$2,"DT_FILE",CB$8,"CD_CO",CB$6,"TRIM_CAT",TRIM(B146),"TRIM_LINE",A142))=TRUE,0,GETPIVOTDATA("VALUE",'CSS WK pvt'!$I$2,"DT_FILE",CB$8,"CD_CO",CB$6,"TRIM_CAT",TRIM(B146),"TRIM_LINE",A142))</f>
        <v>0</v>
      </c>
    </row>
    <row r="147" spans="1:80" s="59" customFormat="1" x14ac:dyDescent="0.3">
      <c r="A147" s="147"/>
      <c r="B147" s="60" t="s">
        <v>41</v>
      </c>
      <c r="C147" s="112"/>
      <c r="D147" s="66"/>
      <c r="E147" s="66"/>
      <c r="F147" s="66"/>
      <c r="G147" s="66"/>
      <c r="H147" s="109"/>
      <c r="I147" s="66"/>
      <c r="J147" s="109"/>
      <c r="K147" s="66"/>
      <c r="L147" s="110"/>
      <c r="M147" s="109"/>
      <c r="N147" s="109"/>
      <c r="O147" s="66"/>
      <c r="P147" s="109"/>
      <c r="Q147" s="66"/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0</v>
      </c>
      <c r="AE147" s="213">
        <v>0</v>
      </c>
      <c r="AF147" s="213">
        <v>0</v>
      </c>
      <c r="AG147" s="213">
        <v>0</v>
      </c>
      <c r="AH147" s="213">
        <v>0</v>
      </c>
      <c r="AI147" s="213">
        <v>0</v>
      </c>
      <c r="AJ147" s="110">
        <v>0</v>
      </c>
      <c r="AK147" s="213">
        <v>1</v>
      </c>
      <c r="AL147" s="213">
        <v>1</v>
      </c>
      <c r="AM147" s="213">
        <v>1</v>
      </c>
      <c r="AN147" s="213">
        <v>1</v>
      </c>
      <c r="AO147" s="213">
        <v>0</v>
      </c>
      <c r="AP147" s="213">
        <v>0</v>
      </c>
      <c r="AQ147" s="64">
        <v>1</v>
      </c>
      <c r="AR147" s="213">
        <v>0</v>
      </c>
      <c r="AS147" s="213"/>
      <c r="AT147" s="213"/>
      <c r="AU147" s="213"/>
      <c r="AV147" s="323"/>
      <c r="AW147" s="112">
        <f t="shared" si="418"/>
        <v>0</v>
      </c>
      <c r="AX147" s="109">
        <f t="shared" si="418"/>
        <v>0</v>
      </c>
      <c r="AY147" s="109">
        <f t="shared" si="418"/>
        <v>0</v>
      </c>
      <c r="AZ147" s="109">
        <f t="shared" si="418"/>
        <v>0</v>
      </c>
      <c r="BA147" s="109">
        <f t="shared" si="418"/>
        <v>0</v>
      </c>
      <c r="BB147" s="109">
        <f t="shared" si="418"/>
        <v>0</v>
      </c>
      <c r="BC147" s="109">
        <f t="shared" si="418"/>
        <v>0</v>
      </c>
      <c r="BD147" s="109">
        <f t="shared" si="418"/>
        <v>0</v>
      </c>
      <c r="BE147" s="109">
        <f t="shared" si="418"/>
        <v>0</v>
      </c>
      <c r="BF147" s="109">
        <f t="shared" si="418"/>
        <v>0</v>
      </c>
      <c r="BG147" s="109">
        <f t="shared" si="419"/>
        <v>0</v>
      </c>
      <c r="BH147" s="109">
        <f t="shared" si="419"/>
        <v>0</v>
      </c>
      <c r="BI147" s="109">
        <f t="shared" si="419"/>
        <v>0</v>
      </c>
      <c r="BJ147" s="109">
        <f t="shared" si="419"/>
        <v>0</v>
      </c>
      <c r="BK147" s="109">
        <f t="shared" si="419"/>
        <v>0</v>
      </c>
      <c r="BL147" s="213">
        <f t="shared" si="419"/>
        <v>0</v>
      </c>
      <c r="BM147" s="213">
        <f t="shared" si="419"/>
        <v>0</v>
      </c>
      <c r="BN147" s="213">
        <f t="shared" si="419"/>
        <v>0</v>
      </c>
      <c r="BO147" s="213">
        <f t="shared" si="419"/>
        <v>0</v>
      </c>
      <c r="BP147" s="213">
        <f t="shared" si="419"/>
        <v>0</v>
      </c>
      <c r="BQ147" s="213">
        <f t="shared" si="420"/>
        <v>0</v>
      </c>
      <c r="BR147" s="213">
        <f t="shared" si="420"/>
        <v>0</v>
      </c>
      <c r="BS147" s="213">
        <f t="shared" si="420"/>
        <v>1</v>
      </c>
      <c r="BT147" s="213">
        <f t="shared" si="420"/>
        <v>1</v>
      </c>
      <c r="BU147" s="213">
        <f t="shared" si="420"/>
        <v>1</v>
      </c>
      <c r="BV147" s="213">
        <f t="shared" si="420"/>
        <v>1</v>
      </c>
      <c r="BW147" s="213">
        <f t="shared" si="420"/>
        <v>0</v>
      </c>
      <c r="BX147" s="213">
        <f t="shared" si="420"/>
        <v>0</v>
      </c>
      <c r="BY147" s="213">
        <f t="shared" si="420"/>
        <v>1</v>
      </c>
      <c r="BZ147" s="213">
        <f t="shared" si="420"/>
        <v>0</v>
      </c>
      <c r="CA147" s="352"/>
      <c r="CB147" s="64">
        <f>IF(ISERROR(GETPIVOTDATA("VALUE",'CSS WK pvt'!$I$2,"DT_FILE",CB$8,"CD_CO",CB$6,"TRIM_CAT",TRIM(B147),"TRIM_LINE",A142))=TRUE,0,GETPIVOTDATA("VALUE",'CSS WK pvt'!$I$2,"DT_FILE",CB$8,"CD_CO",CB$6,"TRIM_CAT",TRIM(B147),"TRIM_LINE",A142))</f>
        <v>0</v>
      </c>
    </row>
    <row r="148" spans="1:80" s="73" customFormat="1" ht="15" thickBot="1" x14ac:dyDescent="0.35">
      <c r="A148" s="148"/>
      <c r="B148" s="113" t="s">
        <v>42</v>
      </c>
      <c r="C148" s="114">
        <f t="shared" ref="C148:Q148" si="421">SUM(C143:C147)</f>
        <v>47</v>
      </c>
      <c r="D148" s="115">
        <f t="shared" si="421"/>
        <v>43</v>
      </c>
      <c r="E148" s="115">
        <f t="shared" si="421"/>
        <v>57</v>
      </c>
      <c r="F148" s="115">
        <f t="shared" si="421"/>
        <v>58</v>
      </c>
      <c r="G148" s="115">
        <f t="shared" si="421"/>
        <v>52</v>
      </c>
      <c r="H148" s="116">
        <f t="shared" si="421"/>
        <v>60</v>
      </c>
      <c r="I148" s="115">
        <f t="shared" si="421"/>
        <v>47</v>
      </c>
      <c r="J148" s="116">
        <f t="shared" si="421"/>
        <v>46</v>
      </c>
      <c r="K148" s="115">
        <f t="shared" si="421"/>
        <v>36</v>
      </c>
      <c r="L148" s="117">
        <f t="shared" si="421"/>
        <v>36</v>
      </c>
      <c r="M148" s="116">
        <f t="shared" si="421"/>
        <v>35</v>
      </c>
      <c r="N148" s="116">
        <f t="shared" si="421"/>
        <v>37</v>
      </c>
      <c r="O148" s="116">
        <f t="shared" si="421"/>
        <v>35</v>
      </c>
      <c r="P148" s="116">
        <f t="shared" si="421"/>
        <v>24</v>
      </c>
      <c r="Q148" s="116">
        <f t="shared" si="421"/>
        <v>18</v>
      </c>
      <c r="R148" s="116">
        <v>22</v>
      </c>
      <c r="S148" s="115">
        <v>19</v>
      </c>
      <c r="T148" s="116">
        <v>22</v>
      </c>
      <c r="U148" s="215">
        <v>25</v>
      </c>
      <c r="V148" s="215">
        <v>40</v>
      </c>
      <c r="W148" s="215">
        <f>SUM(W143+W144+W145+W146+W147)</f>
        <v>43</v>
      </c>
      <c r="X148" s="117">
        <f>SUM(X143+X144+X145+X146+X147)</f>
        <v>39</v>
      </c>
      <c r="Y148" s="215">
        <v>32</v>
      </c>
      <c r="Z148" s="215">
        <v>35</v>
      </c>
      <c r="AA148" s="215">
        <v>42</v>
      </c>
      <c r="AB148" s="215">
        <v>60</v>
      </c>
      <c r="AC148" s="215">
        <v>74</v>
      </c>
      <c r="AD148" s="215">
        <v>75</v>
      </c>
      <c r="AE148" s="215">
        <v>102</v>
      </c>
      <c r="AF148" s="215">
        <v>103</v>
      </c>
      <c r="AG148" s="215">
        <v>102</v>
      </c>
      <c r="AH148" s="215">
        <v>96</v>
      </c>
      <c r="AI148" s="215">
        <v>104</v>
      </c>
      <c r="AJ148" s="117">
        <v>95</v>
      </c>
      <c r="AK148" s="215">
        <v>93</v>
      </c>
      <c r="AL148" s="215">
        <v>90</v>
      </c>
      <c r="AM148" s="215">
        <v>89</v>
      </c>
      <c r="AN148" s="215">
        <v>94</v>
      </c>
      <c r="AO148" s="215">
        <v>82</v>
      </c>
      <c r="AP148" s="215">
        <v>87</v>
      </c>
      <c r="AQ148" s="116">
        <v>94</v>
      </c>
      <c r="AR148" s="215">
        <v>83</v>
      </c>
      <c r="AS148" s="215"/>
      <c r="AT148" s="215"/>
      <c r="AU148" s="215"/>
      <c r="AV148" s="117"/>
      <c r="AW148" s="114">
        <f t="shared" ref="AW148:BA148" si="422">SUM(AW143:AW147)</f>
        <v>-12</v>
      </c>
      <c r="AX148" s="116">
        <f t="shared" si="422"/>
        <v>-19</v>
      </c>
      <c r="AY148" s="116">
        <f t="shared" si="422"/>
        <v>-39</v>
      </c>
      <c r="AZ148" s="116">
        <f t="shared" si="422"/>
        <v>-36</v>
      </c>
      <c r="BA148" s="116">
        <f t="shared" si="422"/>
        <v>-33</v>
      </c>
      <c r="BB148" s="116">
        <f t="shared" ref="BB148:BJ148" si="423">SUM(BB143:BB147)</f>
        <v>-38</v>
      </c>
      <c r="BC148" s="116">
        <f t="shared" si="423"/>
        <v>-22</v>
      </c>
      <c r="BD148" s="116">
        <f t="shared" si="423"/>
        <v>-6</v>
      </c>
      <c r="BE148" s="116">
        <f t="shared" si="423"/>
        <v>7</v>
      </c>
      <c r="BF148" s="116">
        <f t="shared" si="423"/>
        <v>3</v>
      </c>
      <c r="BG148" s="116">
        <f t="shared" si="423"/>
        <v>-3</v>
      </c>
      <c r="BH148" s="116">
        <f t="shared" si="423"/>
        <v>-2</v>
      </c>
      <c r="BI148" s="116">
        <f t="shared" si="423"/>
        <v>7</v>
      </c>
      <c r="BJ148" s="116">
        <f t="shared" si="423"/>
        <v>36</v>
      </c>
      <c r="BK148" s="116">
        <f t="shared" ref="BK148:BL148" si="424">SUM(BK143:BK147)</f>
        <v>56</v>
      </c>
      <c r="BL148" s="215">
        <f t="shared" si="424"/>
        <v>53</v>
      </c>
      <c r="BM148" s="215">
        <f t="shared" ref="BM148" si="425">SUM(BM143:BM147)</f>
        <v>83</v>
      </c>
      <c r="BN148" s="215">
        <f t="shared" ref="BN148:BO148" si="426">SUM(BN143:BN147)</f>
        <v>81</v>
      </c>
      <c r="BO148" s="215">
        <f t="shared" si="426"/>
        <v>77</v>
      </c>
      <c r="BP148" s="215">
        <f t="shared" ref="BP148:BQ148" si="427">SUM(BP143:BP147)</f>
        <v>56</v>
      </c>
      <c r="BQ148" s="215">
        <f t="shared" si="427"/>
        <v>61</v>
      </c>
      <c r="BR148" s="215">
        <f t="shared" ref="BR148:BS148" si="428">SUM(BR143:BR147)</f>
        <v>56</v>
      </c>
      <c r="BS148" s="215">
        <f t="shared" si="428"/>
        <v>61</v>
      </c>
      <c r="BT148" s="215">
        <f t="shared" ref="BT148" si="429">SUM(BT143:BT147)</f>
        <v>55</v>
      </c>
      <c r="BU148" s="215">
        <f t="shared" ref="BU148" si="430">SUM(BU143:BU147)</f>
        <v>47</v>
      </c>
      <c r="BV148" s="215">
        <f t="shared" ref="BV148" si="431">SUM(BV143:BV147)</f>
        <v>34</v>
      </c>
      <c r="BW148" s="215">
        <f t="shared" ref="BW148" si="432">SUM(BW143:BW147)</f>
        <v>8</v>
      </c>
      <c r="BX148" s="215">
        <f t="shared" ref="BX148" si="433">SUM(BX143:BX147)</f>
        <v>12</v>
      </c>
      <c r="BY148" s="215">
        <f t="shared" ref="BY148:BZ148" si="434">SUM(BY143:BY147)</f>
        <v>-8</v>
      </c>
      <c r="BZ148" s="215">
        <f t="shared" si="434"/>
        <v>-20</v>
      </c>
      <c r="CA148" s="353"/>
      <c r="CB148" s="116">
        <f>SUM(CB143:CB147)</f>
        <v>83</v>
      </c>
    </row>
    <row r="149" spans="1:80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352"/>
      <c r="CB149" s="78"/>
    </row>
    <row r="150" spans="1:80" s="59" customFormat="1" x14ac:dyDescent="0.3">
      <c r="A150" s="147"/>
      <c r="B150" s="60" t="s">
        <v>37</v>
      </c>
      <c r="C150" s="220">
        <v>986995.33</v>
      </c>
      <c r="D150" s="221">
        <v>884001.54</v>
      </c>
      <c r="E150" s="221">
        <v>767386.6</v>
      </c>
      <c r="F150" s="222">
        <v>899481.26</v>
      </c>
      <c r="G150" s="221">
        <v>1220998.7</v>
      </c>
      <c r="H150" s="222">
        <v>1641277.93</v>
      </c>
      <c r="I150" s="221">
        <v>1566661.56</v>
      </c>
      <c r="J150" s="222">
        <v>995440.67</v>
      </c>
      <c r="K150" s="221">
        <v>783290.32</v>
      </c>
      <c r="L150" s="223">
        <v>1536464.62</v>
      </c>
      <c r="M150" s="222">
        <v>1301357.57</v>
      </c>
      <c r="N150" s="222">
        <v>1099633.6499999999</v>
      </c>
      <c r="O150" s="221">
        <v>1138050.97</v>
      </c>
      <c r="P150" s="222">
        <v>1238474.76</v>
      </c>
      <c r="Q150" s="221">
        <v>995856</v>
      </c>
      <c r="R150" s="222">
        <v>1310042</v>
      </c>
      <c r="S150" s="221">
        <v>1548657</v>
      </c>
      <c r="T150" s="222">
        <v>2301100</v>
      </c>
      <c r="U150" s="224">
        <v>1842132</v>
      </c>
      <c r="V150" s="224">
        <v>1545571</v>
      </c>
      <c r="W150" s="224">
        <v>1009643</v>
      </c>
      <c r="X150" s="223">
        <v>1596115</v>
      </c>
      <c r="Y150" s="224">
        <v>1456970</v>
      </c>
      <c r="Z150" s="224">
        <v>1470158</v>
      </c>
      <c r="AA150" s="224">
        <v>1393030</v>
      </c>
      <c r="AB150" s="224">
        <v>1135299</v>
      </c>
      <c r="AC150" s="224">
        <v>1034546</v>
      </c>
      <c r="AD150" s="224">
        <v>1354608</v>
      </c>
      <c r="AE150" s="224">
        <v>1821650</v>
      </c>
      <c r="AF150" s="224">
        <v>2315660</v>
      </c>
      <c r="AG150" s="224">
        <v>2275229</v>
      </c>
      <c r="AH150" s="224">
        <v>1261642</v>
      </c>
      <c r="AI150" s="224">
        <v>1243400</v>
      </c>
      <c r="AJ150" s="239">
        <v>1444746</v>
      </c>
      <c r="AK150" s="304">
        <v>1423993</v>
      </c>
      <c r="AL150" s="304">
        <v>1620874</v>
      </c>
      <c r="AM150" s="304">
        <v>1381740</v>
      </c>
      <c r="AN150" s="304">
        <v>1182615</v>
      </c>
      <c r="AO150" s="304">
        <v>1064354</v>
      </c>
      <c r="AP150" s="304">
        <v>1508895</v>
      </c>
      <c r="AQ150" s="64">
        <v>1660472</v>
      </c>
      <c r="AR150" s="304">
        <v>2573805</v>
      </c>
      <c r="AS150" s="304"/>
      <c r="AT150" s="304"/>
      <c r="AU150" s="304"/>
      <c r="AV150" s="239"/>
      <c r="AW150" s="230">
        <f t="shared" ref="AW150:BF154" si="435">O150-C150</f>
        <v>151055.64000000001</v>
      </c>
      <c r="AX150" s="231">
        <f t="shared" si="435"/>
        <v>354473.22</v>
      </c>
      <c r="AY150" s="231">
        <f t="shared" si="435"/>
        <v>228469.40000000002</v>
      </c>
      <c r="AZ150" s="231">
        <f t="shared" si="435"/>
        <v>410560.74</v>
      </c>
      <c r="BA150" s="231">
        <f t="shared" si="435"/>
        <v>327658.30000000005</v>
      </c>
      <c r="BB150" s="231">
        <f t="shared" si="435"/>
        <v>659822.07000000007</v>
      </c>
      <c r="BC150" s="231">
        <f t="shared" si="435"/>
        <v>275470.43999999994</v>
      </c>
      <c r="BD150" s="231">
        <f t="shared" si="435"/>
        <v>550130.32999999996</v>
      </c>
      <c r="BE150" s="231">
        <f t="shared" si="435"/>
        <v>226352.68000000005</v>
      </c>
      <c r="BF150" s="231">
        <f t="shared" si="435"/>
        <v>59650.379999999888</v>
      </c>
      <c r="BG150" s="231">
        <f t="shared" ref="BG150:BP154" si="436">Y150-M150</f>
        <v>155612.42999999993</v>
      </c>
      <c r="BH150" s="231">
        <f t="shared" si="436"/>
        <v>370524.35000000009</v>
      </c>
      <c r="BI150" s="231">
        <f t="shared" si="436"/>
        <v>254979.03000000003</v>
      </c>
      <c r="BJ150" s="231">
        <f t="shared" si="436"/>
        <v>-103175.76000000001</v>
      </c>
      <c r="BK150" s="231">
        <f t="shared" si="436"/>
        <v>38690</v>
      </c>
      <c r="BL150" s="257">
        <f t="shared" si="436"/>
        <v>44566</v>
      </c>
      <c r="BM150" s="257">
        <f t="shared" si="436"/>
        <v>272993</v>
      </c>
      <c r="BN150" s="257">
        <f t="shared" si="436"/>
        <v>14560</v>
      </c>
      <c r="BO150" s="213">
        <f t="shared" si="436"/>
        <v>433097</v>
      </c>
      <c r="BP150" s="213">
        <f t="shared" si="436"/>
        <v>-283929</v>
      </c>
      <c r="BQ150" s="213">
        <f t="shared" ref="BQ150:BZ154" si="437">AI150-W150</f>
        <v>233757</v>
      </c>
      <c r="BR150" s="213">
        <f t="shared" si="437"/>
        <v>-151369</v>
      </c>
      <c r="BS150" s="213">
        <f t="shared" si="437"/>
        <v>-32977</v>
      </c>
      <c r="BT150" s="213">
        <f t="shared" si="437"/>
        <v>150716</v>
      </c>
      <c r="BU150" s="213">
        <f t="shared" si="437"/>
        <v>-11290</v>
      </c>
      <c r="BV150" s="213">
        <f t="shared" si="437"/>
        <v>47316</v>
      </c>
      <c r="BW150" s="213">
        <f t="shared" si="437"/>
        <v>29808</v>
      </c>
      <c r="BX150" s="213">
        <f t="shared" si="437"/>
        <v>154287</v>
      </c>
      <c r="BY150" s="213">
        <f t="shared" si="437"/>
        <v>-161178</v>
      </c>
      <c r="BZ150" s="213">
        <f t="shared" si="437"/>
        <v>258145</v>
      </c>
      <c r="CA150" s="352"/>
      <c r="CB150" s="64">
        <f>IF(ISERROR(GETPIVOTDATA("VALUE",'CSS WK pvt'!$I$2,"DT_FILE",CB$8,"CD_CO",CB$6,"TRIM_CAT",TRIM(B150),"TRIM_LINE",A149))=TRUE,0,GETPIVOTDATA("VALUE",'CSS WK pvt'!$I$2,"DT_FILE",CB$8,"CD_CO",CB$6,"TRIM_CAT",TRIM(B150),"TRIM_LINE",A149))</f>
        <v>2573805</v>
      </c>
    </row>
    <row r="151" spans="1:80" s="59" customFormat="1" x14ac:dyDescent="0.3">
      <c r="A151" s="147"/>
      <c r="B151" s="60" t="s">
        <v>38</v>
      </c>
      <c r="C151" s="220">
        <v>12777.48</v>
      </c>
      <c r="D151" s="221">
        <v>14571.94</v>
      </c>
      <c r="E151" s="221">
        <v>11543.54</v>
      </c>
      <c r="F151" s="222">
        <v>9880.14</v>
      </c>
      <c r="G151" s="221">
        <v>12139.72</v>
      </c>
      <c r="H151" s="222">
        <v>12380.48</v>
      </c>
      <c r="I151" s="221">
        <v>10405.83</v>
      </c>
      <c r="J151" s="222">
        <v>9546.57</v>
      </c>
      <c r="K151" s="221">
        <v>10810.78</v>
      </c>
      <c r="L151" s="223">
        <v>17786.93</v>
      </c>
      <c r="M151" s="222">
        <v>16136.92</v>
      </c>
      <c r="N151" s="222">
        <v>14212.18</v>
      </c>
      <c r="O151" s="221">
        <v>14777.58</v>
      </c>
      <c r="P151" s="222">
        <v>15462.73</v>
      </c>
      <c r="Q151" s="221">
        <v>11488</v>
      </c>
      <c r="R151" s="222">
        <v>10493</v>
      </c>
      <c r="S151" s="221">
        <v>11958</v>
      </c>
      <c r="T151" s="222">
        <v>14769</v>
      </c>
      <c r="U151" s="224">
        <v>12790</v>
      </c>
      <c r="V151" s="224">
        <v>10348</v>
      </c>
      <c r="W151" s="224">
        <v>10041</v>
      </c>
      <c r="X151" s="223">
        <v>17216</v>
      </c>
      <c r="Y151" s="224">
        <v>18319</v>
      </c>
      <c r="Z151" s="224">
        <v>22401</v>
      </c>
      <c r="AA151" s="224">
        <v>22911</v>
      </c>
      <c r="AB151" s="224">
        <v>18012</v>
      </c>
      <c r="AC151" s="224">
        <v>15319</v>
      </c>
      <c r="AD151" s="224">
        <v>14663</v>
      </c>
      <c r="AE151" s="224">
        <v>16063</v>
      </c>
      <c r="AF151" s="224">
        <v>16486</v>
      </c>
      <c r="AG151" s="224">
        <v>16895</v>
      </c>
      <c r="AH151" s="224">
        <v>12453</v>
      </c>
      <c r="AI151" s="224">
        <v>9942</v>
      </c>
      <c r="AJ151" s="239">
        <v>16487</v>
      </c>
      <c r="AK151" s="304">
        <v>17017</v>
      </c>
      <c r="AL151" s="304">
        <v>19009</v>
      </c>
      <c r="AM151" s="304">
        <v>16205</v>
      </c>
      <c r="AN151" s="304">
        <v>14968</v>
      </c>
      <c r="AO151" s="304">
        <v>12019</v>
      </c>
      <c r="AP151" s="304">
        <v>12121</v>
      </c>
      <c r="AQ151" s="64">
        <v>10627</v>
      </c>
      <c r="AR151" s="304">
        <v>12934</v>
      </c>
      <c r="AS151" s="304"/>
      <c r="AT151" s="304"/>
      <c r="AU151" s="304"/>
      <c r="AV151" s="239"/>
      <c r="AW151" s="230">
        <f t="shared" si="435"/>
        <v>2000.1000000000004</v>
      </c>
      <c r="AX151" s="231">
        <f t="shared" si="435"/>
        <v>890.78999999999905</v>
      </c>
      <c r="AY151" s="231">
        <f t="shared" si="435"/>
        <v>-55.540000000000873</v>
      </c>
      <c r="AZ151" s="231">
        <f t="shared" si="435"/>
        <v>612.86000000000058</v>
      </c>
      <c r="BA151" s="231">
        <f t="shared" si="435"/>
        <v>-181.71999999999935</v>
      </c>
      <c r="BB151" s="231">
        <f t="shared" si="435"/>
        <v>2388.5200000000004</v>
      </c>
      <c r="BC151" s="231">
        <f t="shared" si="435"/>
        <v>2384.17</v>
      </c>
      <c r="BD151" s="231">
        <f t="shared" si="435"/>
        <v>801.43000000000029</v>
      </c>
      <c r="BE151" s="231">
        <f t="shared" si="435"/>
        <v>-769.78000000000065</v>
      </c>
      <c r="BF151" s="231">
        <f t="shared" si="435"/>
        <v>-570.93000000000029</v>
      </c>
      <c r="BG151" s="231">
        <f t="shared" si="436"/>
        <v>2182.08</v>
      </c>
      <c r="BH151" s="231">
        <f t="shared" si="436"/>
        <v>8188.82</v>
      </c>
      <c r="BI151" s="231">
        <f t="shared" si="436"/>
        <v>8133.42</v>
      </c>
      <c r="BJ151" s="231">
        <f t="shared" si="436"/>
        <v>2549.2700000000004</v>
      </c>
      <c r="BK151" s="231">
        <f t="shared" si="436"/>
        <v>3831</v>
      </c>
      <c r="BL151" s="257">
        <f t="shared" si="436"/>
        <v>4170</v>
      </c>
      <c r="BM151" s="257">
        <f t="shared" si="436"/>
        <v>4105</v>
      </c>
      <c r="BN151" s="257">
        <f t="shared" si="436"/>
        <v>1717</v>
      </c>
      <c r="BO151" s="213">
        <f t="shared" si="436"/>
        <v>4105</v>
      </c>
      <c r="BP151" s="213">
        <f t="shared" si="436"/>
        <v>2105</v>
      </c>
      <c r="BQ151" s="213">
        <f t="shared" si="437"/>
        <v>-99</v>
      </c>
      <c r="BR151" s="213">
        <f t="shared" si="437"/>
        <v>-729</v>
      </c>
      <c r="BS151" s="213">
        <f t="shared" si="437"/>
        <v>-1302</v>
      </c>
      <c r="BT151" s="213">
        <f t="shared" si="437"/>
        <v>-3392</v>
      </c>
      <c r="BU151" s="213">
        <f t="shared" si="437"/>
        <v>-6706</v>
      </c>
      <c r="BV151" s="213">
        <f t="shared" si="437"/>
        <v>-3044</v>
      </c>
      <c r="BW151" s="213">
        <f t="shared" si="437"/>
        <v>-3300</v>
      </c>
      <c r="BX151" s="213">
        <f t="shared" si="437"/>
        <v>-2542</v>
      </c>
      <c r="BY151" s="213">
        <f t="shared" si="437"/>
        <v>-5436</v>
      </c>
      <c r="BZ151" s="213">
        <f t="shared" si="437"/>
        <v>-3552</v>
      </c>
      <c r="CA151" s="352"/>
      <c r="CB151" s="64">
        <f>IF(ISERROR(GETPIVOTDATA("VALUE",'CSS WK pvt'!$I$2,"DT_FILE",CB$8,"CD_CO",CB$6,"TRIM_CAT",TRIM(B151),"TRIM_LINE",A149))=TRUE,0,GETPIVOTDATA("VALUE",'CSS WK pvt'!$I$2,"DT_FILE",CB$8,"CD_CO",CB$6,"TRIM_CAT",TRIM(B151),"TRIM_LINE",A149))</f>
        <v>12934</v>
      </c>
    </row>
    <row r="152" spans="1:80" s="59" customFormat="1" x14ac:dyDescent="0.3">
      <c r="A152" s="147"/>
      <c r="B152" s="60" t="s">
        <v>39</v>
      </c>
      <c r="C152" s="220">
        <v>179685.96</v>
      </c>
      <c r="D152" s="221">
        <v>182896.64000000001</v>
      </c>
      <c r="E152" s="221">
        <v>191336.8</v>
      </c>
      <c r="F152" s="222">
        <v>156440.53</v>
      </c>
      <c r="G152" s="221">
        <v>226838.2</v>
      </c>
      <c r="H152" s="222">
        <v>250278.39999999999</v>
      </c>
      <c r="I152" s="221">
        <v>297454.53999999998</v>
      </c>
      <c r="J152" s="222">
        <v>208842.43</v>
      </c>
      <c r="K152" s="221">
        <v>74975.360000000001</v>
      </c>
      <c r="L152" s="223">
        <v>309040.27</v>
      </c>
      <c r="M152" s="222">
        <v>287718.40000000002</v>
      </c>
      <c r="N152" s="222">
        <v>168633.95</v>
      </c>
      <c r="O152" s="221">
        <v>235394.71</v>
      </c>
      <c r="P152" s="222">
        <v>227008.1</v>
      </c>
      <c r="Q152" s="221">
        <v>170954</v>
      </c>
      <c r="R152" s="222">
        <v>187346</v>
      </c>
      <c r="S152" s="221">
        <v>113724</v>
      </c>
      <c r="T152" s="222">
        <v>285389</v>
      </c>
      <c r="U152" s="224">
        <v>299114</v>
      </c>
      <c r="V152" s="224">
        <v>302787</v>
      </c>
      <c r="W152" s="224">
        <v>119977</v>
      </c>
      <c r="X152" s="223">
        <v>282368</v>
      </c>
      <c r="Y152" s="224">
        <v>225644</v>
      </c>
      <c r="Z152" s="224">
        <v>210530</v>
      </c>
      <c r="AA152" s="224">
        <v>233437</v>
      </c>
      <c r="AB152" s="224">
        <v>170542</v>
      </c>
      <c r="AC152" s="224">
        <v>177620</v>
      </c>
      <c r="AD152" s="224">
        <v>249811</v>
      </c>
      <c r="AE152" s="224">
        <v>202624</v>
      </c>
      <c r="AF152" s="224">
        <v>317665</v>
      </c>
      <c r="AG152" s="224">
        <v>449626</v>
      </c>
      <c r="AH152" s="224">
        <v>196946</v>
      </c>
      <c r="AI152" s="224">
        <v>277602</v>
      </c>
      <c r="AJ152" s="239">
        <v>306295</v>
      </c>
      <c r="AK152" s="304">
        <v>230341</v>
      </c>
      <c r="AL152" s="304">
        <v>320857</v>
      </c>
      <c r="AM152" s="304">
        <v>252451</v>
      </c>
      <c r="AN152" s="304">
        <v>217310</v>
      </c>
      <c r="AO152" s="304">
        <v>201981</v>
      </c>
      <c r="AP152" s="304">
        <v>308932</v>
      </c>
      <c r="AQ152" s="64">
        <v>205178</v>
      </c>
      <c r="AR152" s="304">
        <v>369927</v>
      </c>
      <c r="AS152" s="304"/>
      <c r="AT152" s="304"/>
      <c r="AU152" s="304"/>
      <c r="AV152" s="239"/>
      <c r="AW152" s="230">
        <f t="shared" si="435"/>
        <v>55708.75</v>
      </c>
      <c r="AX152" s="231">
        <f t="shared" si="435"/>
        <v>44111.459999999992</v>
      </c>
      <c r="AY152" s="231">
        <f t="shared" si="435"/>
        <v>-20382.799999999988</v>
      </c>
      <c r="AZ152" s="231">
        <f t="shared" si="435"/>
        <v>30905.47</v>
      </c>
      <c r="BA152" s="231">
        <f t="shared" si="435"/>
        <v>-113114.20000000001</v>
      </c>
      <c r="BB152" s="231">
        <f t="shared" si="435"/>
        <v>35110.600000000006</v>
      </c>
      <c r="BC152" s="231">
        <f t="shared" si="435"/>
        <v>1659.460000000021</v>
      </c>
      <c r="BD152" s="231">
        <f t="shared" si="435"/>
        <v>93944.57</v>
      </c>
      <c r="BE152" s="231">
        <f t="shared" si="435"/>
        <v>45001.64</v>
      </c>
      <c r="BF152" s="231">
        <f t="shared" si="435"/>
        <v>-26672.270000000019</v>
      </c>
      <c r="BG152" s="231">
        <f t="shared" si="436"/>
        <v>-62074.400000000023</v>
      </c>
      <c r="BH152" s="231">
        <f t="shared" si="436"/>
        <v>41896.049999999988</v>
      </c>
      <c r="BI152" s="231">
        <f t="shared" si="436"/>
        <v>-1957.7099999999919</v>
      </c>
      <c r="BJ152" s="231">
        <f t="shared" si="436"/>
        <v>-56466.100000000006</v>
      </c>
      <c r="BK152" s="231">
        <f t="shared" si="436"/>
        <v>6666</v>
      </c>
      <c r="BL152" s="257">
        <f t="shared" si="436"/>
        <v>62465</v>
      </c>
      <c r="BM152" s="257">
        <f t="shared" si="436"/>
        <v>88900</v>
      </c>
      <c r="BN152" s="257">
        <f t="shared" si="436"/>
        <v>32276</v>
      </c>
      <c r="BO152" s="213">
        <f t="shared" si="436"/>
        <v>150512</v>
      </c>
      <c r="BP152" s="213">
        <f t="shared" si="436"/>
        <v>-105841</v>
      </c>
      <c r="BQ152" s="213">
        <f t="shared" si="437"/>
        <v>157625</v>
      </c>
      <c r="BR152" s="213">
        <f t="shared" si="437"/>
        <v>23927</v>
      </c>
      <c r="BS152" s="213">
        <f t="shared" si="437"/>
        <v>4697</v>
      </c>
      <c r="BT152" s="213">
        <f t="shared" si="437"/>
        <v>110327</v>
      </c>
      <c r="BU152" s="213">
        <f t="shared" si="437"/>
        <v>19014</v>
      </c>
      <c r="BV152" s="213">
        <f t="shared" si="437"/>
        <v>46768</v>
      </c>
      <c r="BW152" s="213">
        <f t="shared" si="437"/>
        <v>24361</v>
      </c>
      <c r="BX152" s="213">
        <f t="shared" si="437"/>
        <v>59121</v>
      </c>
      <c r="BY152" s="213">
        <f t="shared" si="437"/>
        <v>2554</v>
      </c>
      <c r="BZ152" s="213">
        <f t="shared" si="437"/>
        <v>52262</v>
      </c>
      <c r="CA152" s="352"/>
      <c r="CB152" s="64">
        <f>IF(ISERROR(GETPIVOTDATA("VALUE",'CSS WK pvt'!$I$2,"DT_FILE",CB$8,"CD_CO",CB$6,"TRIM_CAT",TRIM(B152),"TRIM_LINE",A149))=TRUE,0,GETPIVOTDATA("VALUE",'CSS WK pvt'!$I$2,"DT_FILE",CB$8,"CD_CO",CB$6,"TRIM_CAT",TRIM(B152),"TRIM_LINE",A149))</f>
        <v>369927</v>
      </c>
    </row>
    <row r="153" spans="1:80" s="59" customFormat="1" x14ac:dyDescent="0.3">
      <c r="A153" s="147"/>
      <c r="B153" s="60" t="s">
        <v>40</v>
      </c>
      <c r="C153" s="220">
        <v>141460.95000000001</v>
      </c>
      <c r="D153" s="221">
        <v>119445.61</v>
      </c>
      <c r="E153" s="221">
        <v>160162.45000000001</v>
      </c>
      <c r="F153" s="222">
        <v>113902.52</v>
      </c>
      <c r="G153" s="221">
        <v>174437.04</v>
      </c>
      <c r="H153" s="222">
        <v>153849.84</v>
      </c>
      <c r="I153" s="221">
        <v>264073.92</v>
      </c>
      <c r="J153" s="222">
        <v>186350.03</v>
      </c>
      <c r="K153" s="221">
        <v>57765.14</v>
      </c>
      <c r="L153" s="223">
        <v>189743.48</v>
      </c>
      <c r="M153" s="222">
        <v>198506.76</v>
      </c>
      <c r="N153" s="222">
        <v>74634.509999999995</v>
      </c>
      <c r="O153" s="221">
        <v>155527.94</v>
      </c>
      <c r="P153" s="222">
        <v>163204.32</v>
      </c>
      <c r="Q153" s="221">
        <v>133666</v>
      </c>
      <c r="R153" s="222">
        <v>136109</v>
      </c>
      <c r="S153" s="221">
        <v>107059</v>
      </c>
      <c r="T153" s="222">
        <v>231194</v>
      </c>
      <c r="U153" s="224">
        <v>225945</v>
      </c>
      <c r="V153" s="224">
        <v>237332</v>
      </c>
      <c r="W153" s="224">
        <v>84596</v>
      </c>
      <c r="X153" s="223">
        <v>187834</v>
      </c>
      <c r="Y153" s="224">
        <v>103799</v>
      </c>
      <c r="Z153" s="224">
        <v>113943</v>
      </c>
      <c r="AA153" s="224">
        <v>157177</v>
      </c>
      <c r="AB153" s="224">
        <v>86733</v>
      </c>
      <c r="AC153" s="224">
        <v>190543</v>
      </c>
      <c r="AD153" s="224">
        <v>196230</v>
      </c>
      <c r="AE153" s="224">
        <v>141781</v>
      </c>
      <c r="AF153" s="224">
        <v>250918</v>
      </c>
      <c r="AG153" s="224">
        <v>279351</v>
      </c>
      <c r="AH153" s="224">
        <v>176459</v>
      </c>
      <c r="AI153" s="224">
        <v>221539</v>
      </c>
      <c r="AJ153" s="239">
        <v>235936</v>
      </c>
      <c r="AK153" s="304">
        <v>133275</v>
      </c>
      <c r="AL153" s="304">
        <v>209321</v>
      </c>
      <c r="AM153" s="304">
        <v>184128</v>
      </c>
      <c r="AN153" s="304">
        <v>149157</v>
      </c>
      <c r="AO153" s="304">
        <v>171245</v>
      </c>
      <c r="AP153" s="304">
        <v>227578</v>
      </c>
      <c r="AQ153" s="64">
        <v>158084</v>
      </c>
      <c r="AR153" s="304">
        <v>280583</v>
      </c>
      <c r="AS153" s="304"/>
      <c r="AT153" s="304"/>
      <c r="AU153" s="304"/>
      <c r="AV153" s="239"/>
      <c r="AW153" s="230">
        <f t="shared" si="435"/>
        <v>14066.989999999991</v>
      </c>
      <c r="AX153" s="231">
        <f t="shared" si="435"/>
        <v>43758.710000000006</v>
      </c>
      <c r="AY153" s="231">
        <f t="shared" si="435"/>
        <v>-26496.450000000012</v>
      </c>
      <c r="AZ153" s="231">
        <f t="shared" si="435"/>
        <v>22206.479999999996</v>
      </c>
      <c r="BA153" s="231">
        <f t="shared" si="435"/>
        <v>-67378.040000000008</v>
      </c>
      <c r="BB153" s="231">
        <f t="shared" si="435"/>
        <v>77344.160000000003</v>
      </c>
      <c r="BC153" s="231">
        <f t="shared" si="435"/>
        <v>-38128.919999999984</v>
      </c>
      <c r="BD153" s="231">
        <f t="shared" si="435"/>
        <v>50981.97</v>
      </c>
      <c r="BE153" s="231">
        <f t="shared" si="435"/>
        <v>26830.86</v>
      </c>
      <c r="BF153" s="231">
        <f t="shared" si="435"/>
        <v>-1909.4800000000105</v>
      </c>
      <c r="BG153" s="231">
        <f t="shared" si="436"/>
        <v>-94707.760000000009</v>
      </c>
      <c r="BH153" s="231">
        <f t="shared" si="436"/>
        <v>39308.490000000005</v>
      </c>
      <c r="BI153" s="231">
        <f t="shared" si="436"/>
        <v>1649.0599999999977</v>
      </c>
      <c r="BJ153" s="231">
        <f t="shared" si="436"/>
        <v>-76471.320000000007</v>
      </c>
      <c r="BK153" s="231">
        <f t="shared" si="436"/>
        <v>56877</v>
      </c>
      <c r="BL153" s="257">
        <f t="shared" si="436"/>
        <v>60121</v>
      </c>
      <c r="BM153" s="257">
        <f t="shared" si="436"/>
        <v>34722</v>
      </c>
      <c r="BN153" s="257">
        <f t="shared" si="436"/>
        <v>19724</v>
      </c>
      <c r="BO153" s="213">
        <f t="shared" si="436"/>
        <v>53406</v>
      </c>
      <c r="BP153" s="213">
        <f t="shared" si="436"/>
        <v>-60873</v>
      </c>
      <c r="BQ153" s="213">
        <f t="shared" si="437"/>
        <v>136943</v>
      </c>
      <c r="BR153" s="213">
        <f t="shared" si="437"/>
        <v>48102</v>
      </c>
      <c r="BS153" s="213">
        <f t="shared" si="437"/>
        <v>29476</v>
      </c>
      <c r="BT153" s="213">
        <f t="shared" si="437"/>
        <v>95378</v>
      </c>
      <c r="BU153" s="213">
        <f t="shared" si="437"/>
        <v>26951</v>
      </c>
      <c r="BV153" s="213">
        <f t="shared" si="437"/>
        <v>62424</v>
      </c>
      <c r="BW153" s="213">
        <f t="shared" si="437"/>
        <v>-19298</v>
      </c>
      <c r="BX153" s="213">
        <f t="shared" si="437"/>
        <v>31348</v>
      </c>
      <c r="BY153" s="213">
        <f t="shared" si="437"/>
        <v>16303</v>
      </c>
      <c r="BZ153" s="213">
        <f t="shared" si="437"/>
        <v>29665</v>
      </c>
      <c r="CA153" s="352"/>
      <c r="CB153" s="64">
        <f>IF(ISERROR(GETPIVOTDATA("VALUE",'CSS WK pvt'!$I$2,"DT_FILE",CB$8,"CD_CO",CB$6,"TRIM_CAT",TRIM(B153),"TRIM_LINE",A149))=TRUE,0,GETPIVOTDATA("VALUE",'CSS WK pvt'!$I$2,"DT_FILE",CB$8,"CD_CO",CB$6,"TRIM_CAT",TRIM(B153),"TRIM_LINE",A149))</f>
        <v>280583</v>
      </c>
    </row>
    <row r="154" spans="1:80" s="59" customFormat="1" x14ac:dyDescent="0.3">
      <c r="A154" s="147"/>
      <c r="B154" s="60" t="s">
        <v>41</v>
      </c>
      <c r="C154" s="220">
        <v>136976.76999999999</v>
      </c>
      <c r="D154" s="221">
        <v>129623.48</v>
      </c>
      <c r="E154" s="221">
        <v>187590.42</v>
      </c>
      <c r="F154" s="222">
        <v>184615.75</v>
      </c>
      <c r="G154" s="221">
        <v>216544.57</v>
      </c>
      <c r="H154" s="222">
        <v>192600.84</v>
      </c>
      <c r="I154" s="221">
        <v>197421.93</v>
      </c>
      <c r="J154" s="222">
        <v>189091.29</v>
      </c>
      <c r="K154" s="221">
        <v>154216.32999999999</v>
      </c>
      <c r="L154" s="223">
        <v>31112.53</v>
      </c>
      <c r="M154" s="222">
        <v>117620.36</v>
      </c>
      <c r="N154" s="222">
        <v>293548.59000000003</v>
      </c>
      <c r="O154" s="221">
        <v>135801.10999999999</v>
      </c>
      <c r="P154" s="222">
        <v>158628.15</v>
      </c>
      <c r="Q154" s="221">
        <v>216606</v>
      </c>
      <c r="R154" s="222">
        <v>190376</v>
      </c>
      <c r="S154" s="221">
        <v>218747</v>
      </c>
      <c r="T154" s="222">
        <v>223676</v>
      </c>
      <c r="U154" s="224">
        <v>239502</v>
      </c>
      <c r="V154" s="224">
        <v>193702</v>
      </c>
      <c r="W154" s="224">
        <v>189249</v>
      </c>
      <c r="X154" s="223">
        <v>171611</v>
      </c>
      <c r="Y154" s="224">
        <v>105625</v>
      </c>
      <c r="Z154" s="224">
        <v>175939</v>
      </c>
      <c r="AA154" s="224">
        <v>187835</v>
      </c>
      <c r="AB154" s="224">
        <v>119343</v>
      </c>
      <c r="AC154" s="224">
        <v>153964</v>
      </c>
      <c r="AD154" s="224">
        <v>133414</v>
      </c>
      <c r="AE154" s="224">
        <v>264417</v>
      </c>
      <c r="AF154" s="224">
        <v>192656</v>
      </c>
      <c r="AG154" s="224">
        <v>184885</v>
      </c>
      <c r="AH154" s="224">
        <v>191729</v>
      </c>
      <c r="AI154" s="224">
        <v>168584</v>
      </c>
      <c r="AJ154" s="239">
        <v>199395</v>
      </c>
      <c r="AK154" s="304">
        <v>227571</v>
      </c>
      <c r="AL154" s="304">
        <v>140812</v>
      </c>
      <c r="AM154" s="304">
        <v>180402</v>
      </c>
      <c r="AN154" s="304">
        <v>165138</v>
      </c>
      <c r="AO154" s="304">
        <v>117239</v>
      </c>
      <c r="AP154" s="304">
        <v>166563</v>
      </c>
      <c r="AQ154" s="64">
        <v>185121</v>
      </c>
      <c r="AR154" s="304">
        <v>209637</v>
      </c>
      <c r="AS154" s="304"/>
      <c r="AT154" s="304"/>
      <c r="AU154" s="304"/>
      <c r="AV154" s="239"/>
      <c r="AW154" s="230">
        <f t="shared" si="435"/>
        <v>-1175.6600000000035</v>
      </c>
      <c r="AX154" s="231">
        <f t="shared" si="435"/>
        <v>29004.67</v>
      </c>
      <c r="AY154" s="231">
        <f t="shared" si="435"/>
        <v>29015.579999999987</v>
      </c>
      <c r="AZ154" s="231">
        <f t="shared" si="435"/>
        <v>5760.25</v>
      </c>
      <c r="BA154" s="231">
        <f t="shared" si="435"/>
        <v>2202.429999999993</v>
      </c>
      <c r="BB154" s="231">
        <f t="shared" si="435"/>
        <v>31075.160000000003</v>
      </c>
      <c r="BC154" s="231">
        <f t="shared" si="435"/>
        <v>42080.070000000007</v>
      </c>
      <c r="BD154" s="231">
        <f t="shared" si="435"/>
        <v>4610.7099999999919</v>
      </c>
      <c r="BE154" s="231">
        <f t="shared" si="435"/>
        <v>35032.670000000013</v>
      </c>
      <c r="BF154" s="231">
        <f t="shared" si="435"/>
        <v>140498.47</v>
      </c>
      <c r="BG154" s="231">
        <f t="shared" si="436"/>
        <v>-11995.36</v>
      </c>
      <c r="BH154" s="231">
        <f t="shared" si="436"/>
        <v>-117609.59000000003</v>
      </c>
      <c r="BI154" s="231">
        <f t="shared" si="436"/>
        <v>52033.890000000014</v>
      </c>
      <c r="BJ154" s="231">
        <f t="shared" si="436"/>
        <v>-39285.149999999994</v>
      </c>
      <c r="BK154" s="231">
        <f t="shared" si="436"/>
        <v>-62642</v>
      </c>
      <c r="BL154" s="257">
        <f t="shared" si="436"/>
        <v>-56962</v>
      </c>
      <c r="BM154" s="257">
        <f t="shared" si="436"/>
        <v>45670</v>
      </c>
      <c r="BN154" s="257">
        <f t="shared" si="436"/>
        <v>-31020</v>
      </c>
      <c r="BO154" s="213">
        <f t="shared" si="436"/>
        <v>-54617</v>
      </c>
      <c r="BP154" s="213">
        <f t="shared" si="436"/>
        <v>-1973</v>
      </c>
      <c r="BQ154" s="213">
        <f t="shared" si="437"/>
        <v>-20665</v>
      </c>
      <c r="BR154" s="213">
        <f t="shared" si="437"/>
        <v>27784</v>
      </c>
      <c r="BS154" s="213">
        <f t="shared" si="437"/>
        <v>121946</v>
      </c>
      <c r="BT154" s="213">
        <f t="shared" si="437"/>
        <v>-35127</v>
      </c>
      <c r="BU154" s="213">
        <f t="shared" si="437"/>
        <v>-7433</v>
      </c>
      <c r="BV154" s="213">
        <f t="shared" si="437"/>
        <v>45795</v>
      </c>
      <c r="BW154" s="213">
        <f t="shared" si="437"/>
        <v>-36725</v>
      </c>
      <c r="BX154" s="213">
        <f t="shared" si="437"/>
        <v>33149</v>
      </c>
      <c r="BY154" s="213">
        <f t="shared" si="437"/>
        <v>-79296</v>
      </c>
      <c r="BZ154" s="213">
        <f t="shared" si="437"/>
        <v>16981</v>
      </c>
      <c r="CA154" s="352"/>
      <c r="CB154" s="64">
        <f>IF(ISERROR(GETPIVOTDATA("VALUE",'CSS WK pvt'!$I$2,"DT_FILE",CB$8,"CD_CO",CB$6,"TRIM_CAT",TRIM(B154),"TRIM_LINE",A149))=TRUE,0,GETPIVOTDATA("VALUE",'CSS WK pvt'!$I$2,"DT_FILE",CB$8,"CD_CO",CB$6,"TRIM_CAT",TRIM(B154),"TRIM_LINE",A149))</f>
        <v>209637</v>
      </c>
    </row>
    <row r="155" spans="1:80" s="73" customFormat="1" x14ac:dyDescent="0.3">
      <c r="A155" s="148"/>
      <c r="B155" s="60" t="s">
        <v>42</v>
      </c>
      <c r="C155" s="225">
        <f t="shared" ref="C155:Q155" si="438">SUM(C150:C154)</f>
        <v>1457896.49</v>
      </c>
      <c r="D155" s="226">
        <f t="shared" si="438"/>
        <v>1330539.2100000002</v>
      </c>
      <c r="E155" s="226">
        <f t="shared" si="438"/>
        <v>1318019.8099999998</v>
      </c>
      <c r="F155" s="227">
        <f t="shared" si="438"/>
        <v>1364320.2</v>
      </c>
      <c r="G155" s="226">
        <f t="shared" si="438"/>
        <v>1850958.23</v>
      </c>
      <c r="H155" s="227">
        <f t="shared" si="438"/>
        <v>2250387.4899999998</v>
      </c>
      <c r="I155" s="226">
        <f t="shared" si="438"/>
        <v>2336017.7800000003</v>
      </c>
      <c r="J155" s="227">
        <f t="shared" si="438"/>
        <v>1589270.99</v>
      </c>
      <c r="K155" s="226">
        <f t="shared" si="438"/>
        <v>1081057.93</v>
      </c>
      <c r="L155" s="228">
        <f t="shared" si="438"/>
        <v>2084147.83</v>
      </c>
      <c r="M155" s="227">
        <f t="shared" si="438"/>
        <v>1921340.0100000002</v>
      </c>
      <c r="N155" s="227">
        <f t="shared" si="438"/>
        <v>1650662.88</v>
      </c>
      <c r="O155" s="227">
        <f t="shared" si="438"/>
        <v>1679552.31</v>
      </c>
      <c r="P155" s="227">
        <f t="shared" si="438"/>
        <v>1802778.06</v>
      </c>
      <c r="Q155" s="227">
        <f t="shared" si="438"/>
        <v>1528570</v>
      </c>
      <c r="R155" s="227">
        <v>1834366</v>
      </c>
      <c r="S155" s="226">
        <v>2000145</v>
      </c>
      <c r="T155" s="227">
        <v>3056128</v>
      </c>
      <c r="U155" s="229">
        <v>2619483</v>
      </c>
      <c r="V155" s="229">
        <v>2289740</v>
      </c>
      <c r="W155" s="229">
        <f>SUM(W150+W151+W152+W153+W154)</f>
        <v>1413506</v>
      </c>
      <c r="X155" s="228">
        <f>SUM(X150+X151+X152+X153+X154)</f>
        <v>2255144</v>
      </c>
      <c r="Y155" s="229">
        <v>1910357</v>
      </c>
      <c r="Z155" s="229">
        <v>1992971</v>
      </c>
      <c r="AA155" s="229">
        <v>1994390</v>
      </c>
      <c r="AB155" s="229">
        <v>1529929</v>
      </c>
      <c r="AC155" s="229">
        <v>1571992</v>
      </c>
      <c r="AD155" s="229">
        <v>1948726</v>
      </c>
      <c r="AE155" s="229">
        <v>2446535</v>
      </c>
      <c r="AF155" s="229">
        <v>3093385</v>
      </c>
      <c r="AG155" s="229">
        <v>3205986</v>
      </c>
      <c r="AH155" s="229">
        <v>1839229</v>
      </c>
      <c r="AI155" s="229">
        <v>1921067</v>
      </c>
      <c r="AJ155" s="238">
        <v>2202859</v>
      </c>
      <c r="AK155" s="305">
        <v>2032197</v>
      </c>
      <c r="AL155" s="305">
        <v>2310873</v>
      </c>
      <c r="AM155" s="305">
        <v>2014926</v>
      </c>
      <c r="AN155" s="305">
        <v>1729188</v>
      </c>
      <c r="AO155" s="305">
        <v>1566838</v>
      </c>
      <c r="AP155" s="305">
        <v>2224089</v>
      </c>
      <c r="AQ155" s="85">
        <v>2219482</v>
      </c>
      <c r="AR155" s="305">
        <v>3446886</v>
      </c>
      <c r="AS155" s="305"/>
      <c r="AT155" s="305"/>
      <c r="AU155" s="305"/>
      <c r="AV155" s="238"/>
      <c r="AW155" s="232">
        <f t="shared" ref="AW155:BA155" si="439">SUM(AW150:AW154)</f>
        <v>221655.82</v>
      </c>
      <c r="AX155" s="233">
        <f t="shared" si="439"/>
        <v>472238.85</v>
      </c>
      <c r="AY155" s="233">
        <f t="shared" si="439"/>
        <v>210550.19</v>
      </c>
      <c r="AZ155" s="233">
        <f t="shared" si="439"/>
        <v>470045.79999999993</v>
      </c>
      <c r="BA155" s="233">
        <f t="shared" si="439"/>
        <v>149186.77000000005</v>
      </c>
      <c r="BB155" s="233">
        <f t="shared" ref="BB155:BJ155" si="440">SUM(BB150:BB154)</f>
        <v>805740.51000000013</v>
      </c>
      <c r="BC155" s="233">
        <f t="shared" si="440"/>
        <v>283465.21999999997</v>
      </c>
      <c r="BD155" s="233">
        <f t="shared" si="440"/>
        <v>700469.01</v>
      </c>
      <c r="BE155" s="233">
        <f t="shared" si="440"/>
        <v>332448.07000000007</v>
      </c>
      <c r="BF155" s="233">
        <f t="shared" si="440"/>
        <v>170996.16999999987</v>
      </c>
      <c r="BG155" s="233">
        <f t="shared" si="440"/>
        <v>-10983.010000000111</v>
      </c>
      <c r="BH155" s="233">
        <f t="shared" si="440"/>
        <v>342308.12000000005</v>
      </c>
      <c r="BI155" s="233">
        <f t="shared" si="440"/>
        <v>314837.69000000006</v>
      </c>
      <c r="BJ155" s="233">
        <f t="shared" si="440"/>
        <v>-272849.06000000006</v>
      </c>
      <c r="BK155" s="233">
        <f t="shared" ref="BK155:BL155" si="441">SUM(BK150:BK154)</f>
        <v>43422</v>
      </c>
      <c r="BL155" s="258">
        <f t="shared" si="441"/>
        <v>114360</v>
      </c>
      <c r="BM155" s="258">
        <f t="shared" ref="BM155" si="442">SUM(BM150:BM154)</f>
        <v>446390</v>
      </c>
      <c r="BN155" s="258">
        <f t="shared" ref="BN155:BO155" si="443">SUM(BN150:BN154)</f>
        <v>37257</v>
      </c>
      <c r="BO155" s="214">
        <f t="shared" si="443"/>
        <v>586503</v>
      </c>
      <c r="BP155" s="214">
        <f t="shared" ref="BP155:BQ155" si="444">SUM(BP150:BP154)</f>
        <v>-450511</v>
      </c>
      <c r="BQ155" s="214">
        <f t="shared" si="444"/>
        <v>507561</v>
      </c>
      <c r="BR155" s="214">
        <f t="shared" ref="BR155:BS155" si="445">SUM(BR150:BR154)</f>
        <v>-52285</v>
      </c>
      <c r="BS155" s="214">
        <f t="shared" si="445"/>
        <v>121840</v>
      </c>
      <c r="BT155" s="214">
        <f t="shared" ref="BT155" si="446">SUM(BT150:BT154)</f>
        <v>317902</v>
      </c>
      <c r="BU155" s="214">
        <f t="shared" ref="BU155" si="447">SUM(BU150:BU154)</f>
        <v>20536</v>
      </c>
      <c r="BV155" s="214">
        <f t="shared" ref="BV155" si="448">SUM(BV150:BV154)</f>
        <v>199259</v>
      </c>
      <c r="BW155" s="214">
        <f t="shared" ref="BW155" si="449">SUM(BW150:BW154)</f>
        <v>-5154</v>
      </c>
      <c r="BX155" s="214">
        <f t="shared" ref="BX155" si="450">SUM(BX150:BX154)</f>
        <v>275363</v>
      </c>
      <c r="BY155" s="214">
        <f t="shared" ref="BY155:BZ155" si="451">SUM(BY150:BY154)</f>
        <v>-227053</v>
      </c>
      <c r="BZ155" s="214">
        <f t="shared" si="451"/>
        <v>353501</v>
      </c>
      <c r="CA155" s="353"/>
      <c r="CB155" s="85">
        <f>SUM(CB150:CB154)</f>
        <v>3446886</v>
      </c>
    </row>
    <row r="156" spans="1:80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72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352"/>
      <c r="CB156" s="90"/>
    </row>
    <row r="157" spans="1:80" s="59" customFormat="1" x14ac:dyDescent="0.3">
      <c r="A157" s="147"/>
      <c r="B157" s="60" t="s">
        <v>37</v>
      </c>
      <c r="C157" s="112"/>
      <c r="D157" s="184">
        <f t="shared" ref="D157:AA157" si="452">(C66+C150+D94-D66-D150)/(C66+C150+D94-D150)</f>
        <v>0.75630370934042801</v>
      </c>
      <c r="E157" s="185">
        <f t="shared" si="452"/>
        <v>0.76727544529949332</v>
      </c>
      <c r="F157" s="185">
        <f t="shared" si="452"/>
        <v>0.74963048196685611</v>
      </c>
      <c r="G157" s="185">
        <f t="shared" si="452"/>
        <v>0.81544590141415063</v>
      </c>
      <c r="H157" s="186">
        <f t="shared" si="452"/>
        <v>0.86582921302566451</v>
      </c>
      <c r="I157" s="185">
        <f t="shared" si="452"/>
        <v>0.84044729963909659</v>
      </c>
      <c r="J157" s="186">
        <f t="shared" si="452"/>
        <v>0.83125364554353309</v>
      </c>
      <c r="K157" s="185">
        <f t="shared" si="452"/>
        <v>0.70843767933275992</v>
      </c>
      <c r="L157" s="187">
        <f t="shared" si="452"/>
        <v>0.68386579672931314</v>
      </c>
      <c r="M157" s="186">
        <f t="shared" si="452"/>
        <v>0.80294912379497863</v>
      </c>
      <c r="N157" s="186">
        <f t="shared" si="452"/>
        <v>0.77386251003263407</v>
      </c>
      <c r="O157" s="186">
        <f t="shared" si="452"/>
        <v>0.71575216438951328</v>
      </c>
      <c r="P157" s="186">
        <f t="shared" si="452"/>
        <v>0.6533172597180642</v>
      </c>
      <c r="Q157" s="186">
        <f t="shared" si="452"/>
        <v>0.68199754833628057</v>
      </c>
      <c r="R157" s="186">
        <f t="shared" si="452"/>
        <v>0.64521171635412999</v>
      </c>
      <c r="S157" s="186">
        <f t="shared" si="452"/>
        <v>0.72910470460942867</v>
      </c>
      <c r="T157" s="186">
        <f t="shared" si="452"/>
        <v>0.80284120122063141</v>
      </c>
      <c r="U157" s="186">
        <f t="shared" si="452"/>
        <v>0.76499790775352527</v>
      </c>
      <c r="V157" s="186">
        <f t="shared" si="452"/>
        <v>0.67263007485417825</v>
      </c>
      <c r="W157" s="186">
        <f t="shared" si="452"/>
        <v>0.76423472097075995</v>
      </c>
      <c r="X157" s="187">
        <f t="shared" si="452"/>
        <v>0.58701558641534746</v>
      </c>
      <c r="Y157" s="186">
        <f t="shared" si="452"/>
        <v>0.65544196843985769</v>
      </c>
      <c r="Z157" s="186">
        <f t="shared" si="452"/>
        <v>0.66245478613846964</v>
      </c>
      <c r="AA157" s="186">
        <f t="shared" si="452"/>
        <v>0.65589878725509498</v>
      </c>
      <c r="AB157" s="186">
        <f t="shared" ref="AB157:AR162" si="453">(AA66+AA150+AB94-AB66-AB150)/(AA66+AA150+AB94-AB150)</f>
        <v>0.6545120807048137</v>
      </c>
      <c r="AC157" s="186">
        <f t="shared" si="453"/>
        <v>0.6431198380204991</v>
      </c>
      <c r="AD157" s="186">
        <f t="shared" si="453"/>
        <v>0.64817176436188795</v>
      </c>
      <c r="AE157" s="186">
        <f t="shared" si="453"/>
        <v>0.71877073442664674</v>
      </c>
      <c r="AF157" s="186">
        <f t="shared" si="453"/>
        <v>0.78939000280057736</v>
      </c>
      <c r="AG157" s="186">
        <f t="shared" si="453"/>
        <v>0.81692077023697074</v>
      </c>
      <c r="AH157" s="186">
        <f t="shared" si="453"/>
        <v>0.76636191195961345</v>
      </c>
      <c r="AI157" s="186">
        <f t="shared" si="453"/>
        <v>0.67458309153583129</v>
      </c>
      <c r="AJ157" s="186">
        <f t="shared" si="453"/>
        <v>0.73394395116709044</v>
      </c>
      <c r="AK157" s="186">
        <f t="shared" ref="AK157:AR157" si="454">(AJ66+AJ150+AK94-AK66-AK150)/(AJ66+AJ150+AK94-AK150)</f>
        <v>0.72758606016765248</v>
      </c>
      <c r="AL157" s="186">
        <f t="shared" si="454"/>
        <v>0.72906118135381648</v>
      </c>
      <c r="AM157" s="186">
        <f t="shared" si="454"/>
        <v>0.69980984921353939</v>
      </c>
      <c r="AN157" s="186">
        <f t="shared" si="454"/>
        <v>0.7337098164813769</v>
      </c>
      <c r="AO157" s="186">
        <f t="shared" si="454"/>
        <v>0.71366523591518782</v>
      </c>
      <c r="AP157" s="186">
        <f t="shared" si="454"/>
        <v>0.7514094512856978</v>
      </c>
      <c r="AQ157" s="186">
        <f t="shared" si="454"/>
        <v>0.76334903127272091</v>
      </c>
      <c r="AR157" s="186">
        <f t="shared" si="454"/>
        <v>0.8534287793151687</v>
      </c>
      <c r="AS157" s="186"/>
      <c r="AT157" s="186"/>
      <c r="AU157" s="186"/>
      <c r="AV157" s="187"/>
      <c r="AW157" s="112"/>
      <c r="AX157" s="186">
        <f t="shared" ref="AX157:BG162" si="455">P157-D157</f>
        <v>-0.10298644962236381</v>
      </c>
      <c r="AY157" s="186">
        <f t="shared" si="455"/>
        <v>-8.5277896963212751E-2</v>
      </c>
      <c r="AZ157" s="186">
        <f t="shared" si="455"/>
        <v>-0.10441876561272612</v>
      </c>
      <c r="BA157" s="186">
        <f t="shared" si="455"/>
        <v>-8.6341196804721965E-2</v>
      </c>
      <c r="BB157" s="186">
        <f t="shared" si="455"/>
        <v>-6.2988011805033106E-2</v>
      </c>
      <c r="BC157" s="186">
        <f t="shared" si="455"/>
        <v>-7.5449391885571315E-2</v>
      </c>
      <c r="BD157" s="186">
        <f t="shared" si="455"/>
        <v>-0.15862357068935484</v>
      </c>
      <c r="BE157" s="186">
        <f t="shared" si="455"/>
        <v>5.5797041638000033E-2</v>
      </c>
      <c r="BF157" s="186">
        <f t="shared" si="455"/>
        <v>-9.6850210313965679E-2</v>
      </c>
      <c r="BG157" s="186">
        <f t="shared" si="455"/>
        <v>-0.14750715535512093</v>
      </c>
      <c r="BH157" s="186">
        <f t="shared" ref="BH157:BN162" si="456">Z157-N157</f>
        <v>-0.11140772389416442</v>
      </c>
      <c r="BI157" s="186">
        <f t="shared" si="456"/>
        <v>-5.9853377134418295E-2</v>
      </c>
      <c r="BJ157" s="186">
        <f t="shared" si="456"/>
        <v>1.1948209867495008E-3</v>
      </c>
      <c r="BK157" s="186">
        <f t="shared" si="456"/>
        <v>-3.8877710315781466E-2</v>
      </c>
      <c r="BL157" s="259">
        <f t="shared" si="456"/>
        <v>2.9600480077579538E-3</v>
      </c>
      <c r="BM157" s="259">
        <f t="shared" si="456"/>
        <v>-1.0333970182781926E-2</v>
      </c>
      <c r="BN157" s="259">
        <f t="shared" si="456"/>
        <v>-1.3451198420054045E-2</v>
      </c>
      <c r="BO157" s="259">
        <f t="shared" ref="BO157:BO162" si="457">AG157-U157</f>
        <v>5.1922862483445464E-2</v>
      </c>
      <c r="BP157" s="259">
        <f t="shared" ref="BP157:BP162" si="458">AH157-V157</f>
        <v>9.3731837105435201E-2</v>
      </c>
      <c r="BQ157" s="259">
        <f t="shared" ref="BQ157:BQ162" si="459">AI157-W157</f>
        <v>-8.9651629434928659E-2</v>
      </c>
      <c r="BR157" s="259">
        <f t="shared" ref="BR157:BR162" si="460">AJ157-X157</f>
        <v>0.14692836475174298</v>
      </c>
      <c r="BS157" s="259">
        <f t="shared" ref="BS157:BZ162" si="461">AK157-Y157</f>
        <v>7.214409172779479E-2</v>
      </c>
      <c r="BT157" s="259">
        <f t="shared" si="461"/>
        <v>6.6606395215346836E-2</v>
      </c>
      <c r="BU157" s="259">
        <f t="shared" si="461"/>
        <v>4.3911061958444408E-2</v>
      </c>
      <c r="BV157" s="259">
        <f t="shared" si="461"/>
        <v>7.9197735776563194E-2</v>
      </c>
      <c r="BW157" s="259">
        <f t="shared" si="461"/>
        <v>7.0545397894688722E-2</v>
      </c>
      <c r="BX157" s="259">
        <f t="shared" si="461"/>
        <v>0.10323768692380986</v>
      </c>
      <c r="BY157" s="259">
        <f t="shared" si="461"/>
        <v>4.4578296846074172E-2</v>
      </c>
      <c r="BZ157" s="259">
        <f t="shared" si="461"/>
        <v>6.4038776514591333E-2</v>
      </c>
      <c r="CA157" s="352"/>
      <c r="CB157" s="64">
        <f>IF(ISERROR(GETPIVOTDATA("VALUE",'CRS WK pvt'!$I$2,"DT_FILE",CB$8,"CD_CO",CB$6,"TRIM_CAT",TRIM(B157),"TRIM_LINE",A156))=TRUE,0,GETPIVOTDATA("VALUE",'CRS WK pvt'!$I$2,"DT_FILE",CB$8,"CD_CO",CB$6,"TRIM_CAT",TRIM(B157),"TRIM_LINE",A156))</f>
        <v>0</v>
      </c>
    </row>
    <row r="158" spans="1:80" s="59" customFormat="1" x14ac:dyDescent="0.3">
      <c r="A158" s="147"/>
      <c r="B158" s="60" t="s">
        <v>38</v>
      </c>
      <c r="C158" s="112"/>
      <c r="D158" s="185">
        <f t="shared" ref="D158:AA158" si="462">(C67+C151+D95-D67-D151)/(C67+C151+D95-D151)</f>
        <v>0.18149695564816992</v>
      </c>
      <c r="E158" s="185">
        <f t="shared" si="462"/>
        <v>0.17469048983308227</v>
      </c>
      <c r="F158" s="185">
        <f t="shared" si="462"/>
        <v>0.19546615774921425</v>
      </c>
      <c r="G158" s="185">
        <f t="shared" si="462"/>
        <v>0.16208349188349863</v>
      </c>
      <c r="H158" s="186">
        <f t="shared" si="462"/>
        <v>0.18568638909768986</v>
      </c>
      <c r="I158" s="185">
        <f t="shared" si="462"/>
        <v>0.2174430296823508</v>
      </c>
      <c r="J158" s="186">
        <f t="shared" si="462"/>
        <v>0.21086771991984785</v>
      </c>
      <c r="K158" s="185">
        <f t="shared" si="462"/>
        <v>0.14563304975821389</v>
      </c>
      <c r="L158" s="187">
        <f t="shared" si="462"/>
        <v>0.13264045343257641</v>
      </c>
      <c r="M158" s="186">
        <f t="shared" si="462"/>
        <v>0.24089944128103302</v>
      </c>
      <c r="N158" s="186">
        <f t="shared" si="462"/>
        <v>0.2431354781304241</v>
      </c>
      <c r="O158" s="186">
        <f t="shared" si="462"/>
        <v>0.18431133539393776</v>
      </c>
      <c r="P158" s="186">
        <f t="shared" si="462"/>
        <v>0.14903316536358399</v>
      </c>
      <c r="Q158" s="186">
        <f t="shared" si="462"/>
        <v>0.14493857766869772</v>
      </c>
      <c r="R158" s="186">
        <f t="shared" si="462"/>
        <v>0.13345448833464957</v>
      </c>
      <c r="S158" s="186">
        <f t="shared" si="462"/>
        <v>5.1209613687358838E-2</v>
      </c>
      <c r="T158" s="186">
        <f t="shared" si="462"/>
        <v>0.16637144902726825</v>
      </c>
      <c r="U158" s="186">
        <f t="shared" si="462"/>
        <v>0.24916695732097066</v>
      </c>
      <c r="V158" s="186">
        <f t="shared" si="462"/>
        <v>0.32689241356159787</v>
      </c>
      <c r="W158" s="186">
        <f t="shared" si="462"/>
        <v>0.18442316259222208</v>
      </c>
      <c r="X158" s="187">
        <f t="shared" si="462"/>
        <v>3.7843158508984266E-2</v>
      </c>
      <c r="Y158" s="186">
        <f t="shared" si="462"/>
        <v>0.26681079770467953</v>
      </c>
      <c r="Z158" s="186">
        <f t="shared" si="462"/>
        <v>0.1558312325859095</v>
      </c>
      <c r="AA158" s="186">
        <f t="shared" si="462"/>
        <v>0.14102596174194307</v>
      </c>
      <c r="AB158" s="186">
        <f t="shared" si="453"/>
        <v>4.3074513245187858E-2</v>
      </c>
      <c r="AC158" s="186">
        <f t="shared" si="453"/>
        <v>0.1694758485769991</v>
      </c>
      <c r="AD158" s="186">
        <f t="shared" si="453"/>
        <v>0.14660157928522394</v>
      </c>
      <c r="AE158" s="186">
        <f t="shared" si="453"/>
        <v>0.25026146099556035</v>
      </c>
      <c r="AF158" s="186">
        <f t="shared" si="453"/>
        <v>2.9467511294524237E-2</v>
      </c>
      <c r="AG158" s="186">
        <f t="shared" si="453"/>
        <v>0.2246630193742136</v>
      </c>
      <c r="AH158" s="186">
        <f t="shared" si="453"/>
        <v>0.29594950807499537</v>
      </c>
      <c r="AI158" s="186">
        <f t="shared" si="453"/>
        <v>0.3160193020015632</v>
      </c>
      <c r="AJ158" s="186">
        <f t="shared" si="453"/>
        <v>-0.18080247653720802</v>
      </c>
      <c r="AK158" s="186">
        <f t="shared" si="453"/>
        <v>0.16785902728203855</v>
      </c>
      <c r="AL158" s="186">
        <f t="shared" si="453"/>
        <v>0.21819733645003536</v>
      </c>
      <c r="AM158" s="186">
        <f t="shared" si="453"/>
        <v>0.23797948104598513</v>
      </c>
      <c r="AN158" s="186">
        <f t="shared" si="453"/>
        <v>0.15934651355510832</v>
      </c>
      <c r="AO158" s="186">
        <f t="shared" si="453"/>
        <v>0.1293209291594222</v>
      </c>
      <c r="AP158" s="186">
        <f t="shared" si="453"/>
        <v>0.13525982884782339</v>
      </c>
      <c r="AQ158" s="186">
        <f t="shared" si="453"/>
        <v>0.27984236584816025</v>
      </c>
      <c r="AR158" s="186">
        <f t="shared" si="453"/>
        <v>0.46652321116583917</v>
      </c>
      <c r="AS158" s="186"/>
      <c r="AT158" s="186"/>
      <c r="AU158" s="186"/>
      <c r="AV158" s="187"/>
      <c r="AW158" s="112"/>
      <c r="AX158" s="186">
        <f t="shared" si="455"/>
        <v>-3.2463790284585931E-2</v>
      </c>
      <c r="AY158" s="186">
        <f t="shared" si="455"/>
        <v>-2.9751912164384553E-2</v>
      </c>
      <c r="AZ158" s="186">
        <f t="shared" si="455"/>
        <v>-6.201166941456468E-2</v>
      </c>
      <c r="BA158" s="186">
        <f t="shared" si="455"/>
        <v>-0.11087387819613979</v>
      </c>
      <c r="BB158" s="186">
        <f t="shared" si="455"/>
        <v>-1.9314940070421616E-2</v>
      </c>
      <c r="BC158" s="186">
        <f t="shared" si="455"/>
        <v>3.1723927638619864E-2</v>
      </c>
      <c r="BD158" s="186">
        <f t="shared" si="455"/>
        <v>0.11602469364175003</v>
      </c>
      <c r="BE158" s="186">
        <f t="shared" si="455"/>
        <v>3.8790112834008184E-2</v>
      </c>
      <c r="BF158" s="186">
        <f t="shared" si="455"/>
        <v>-9.4797294923592151E-2</v>
      </c>
      <c r="BG158" s="186">
        <f t="shared" si="455"/>
        <v>2.5911356423646503E-2</v>
      </c>
      <c r="BH158" s="186">
        <f t="shared" si="456"/>
        <v>-8.7304245544514603E-2</v>
      </c>
      <c r="BI158" s="186">
        <f t="shared" si="456"/>
        <v>-4.3285373651994696E-2</v>
      </c>
      <c r="BJ158" s="186">
        <f t="shared" si="456"/>
        <v>-0.10595865211839614</v>
      </c>
      <c r="BK158" s="186">
        <f t="shared" si="456"/>
        <v>2.4537270908301378E-2</v>
      </c>
      <c r="BL158" s="259">
        <f t="shared" si="456"/>
        <v>1.3147090950574369E-2</v>
      </c>
      <c r="BM158" s="259">
        <f t="shared" si="456"/>
        <v>0.19905184730820152</v>
      </c>
      <c r="BN158" s="259">
        <f t="shared" si="456"/>
        <v>-0.13690393773274401</v>
      </c>
      <c r="BO158" s="259">
        <f t="shared" si="457"/>
        <v>-2.4503937946757065E-2</v>
      </c>
      <c r="BP158" s="259">
        <f t="shared" si="458"/>
        <v>-3.0942905486602501E-2</v>
      </c>
      <c r="BQ158" s="259">
        <f t="shared" si="459"/>
        <v>0.13159613940934112</v>
      </c>
      <c r="BR158" s="259">
        <f t="shared" si="460"/>
        <v>-0.21864563504619228</v>
      </c>
      <c r="BS158" s="259">
        <f t="shared" si="461"/>
        <v>-9.8951770422640972E-2</v>
      </c>
      <c r="BT158" s="259">
        <f t="shared" si="461"/>
        <v>6.236610386412586E-2</v>
      </c>
      <c r="BU158" s="259">
        <f t="shared" si="461"/>
        <v>9.6953519304042057E-2</v>
      </c>
      <c r="BV158" s="259">
        <f t="shared" si="461"/>
        <v>0.11627200030992046</v>
      </c>
      <c r="BW158" s="259">
        <f t="shared" si="461"/>
        <v>-4.0154919417576901E-2</v>
      </c>
      <c r="BX158" s="259">
        <f t="shared" si="461"/>
        <v>-1.1341750437400544E-2</v>
      </c>
      <c r="BY158" s="259">
        <f t="shared" si="461"/>
        <v>2.9580904852599899E-2</v>
      </c>
      <c r="BZ158" s="259">
        <f t="shared" si="461"/>
        <v>0.43705569987131493</v>
      </c>
      <c r="CA158" s="283"/>
      <c r="CB158" s="64">
        <f>IF(ISERROR(GETPIVOTDATA("VALUE",'CRS WK pvt'!$I$2,"DT_FILE",CB$8,"CD_CO",CB$6,"TRIM_CAT",TRIM(B158),"TRIM_LINE",A156))=TRUE,0,GETPIVOTDATA("VALUE",'CRS WK pvt'!$I$2,"DT_FILE",CB$8,"CD_CO",CB$6,"TRIM_CAT",TRIM(B158),"TRIM_LINE",A156))</f>
        <v>0</v>
      </c>
    </row>
    <row r="159" spans="1:80" s="59" customFormat="1" x14ac:dyDescent="0.3">
      <c r="A159" s="147"/>
      <c r="B159" s="60" t="s">
        <v>39</v>
      </c>
      <c r="C159" s="112"/>
      <c r="D159" s="185">
        <f t="shared" ref="D159:AA159" si="463">(C68+C152+D96-D68-D152)/(C68+C152+D96-D152)</f>
        <v>0.88600990643361166</v>
      </c>
      <c r="E159" s="185">
        <f t="shared" si="463"/>
        <v>0.89623321179958793</v>
      </c>
      <c r="F159" s="185">
        <f t="shared" si="463"/>
        <v>0.90452220835071728</v>
      </c>
      <c r="G159" s="185">
        <f t="shared" si="463"/>
        <v>0.92726982946886072</v>
      </c>
      <c r="H159" s="186">
        <f t="shared" si="463"/>
        <v>0.94775470086935032</v>
      </c>
      <c r="I159" s="185">
        <f t="shared" si="463"/>
        <v>0.91373065042472867</v>
      </c>
      <c r="J159" s="186">
        <f t="shared" si="463"/>
        <v>0.90192067919228347</v>
      </c>
      <c r="K159" s="185">
        <f t="shared" si="463"/>
        <v>0.76687790647163279</v>
      </c>
      <c r="L159" s="187">
        <f t="shared" si="463"/>
        <v>0.72091231996757477</v>
      </c>
      <c r="M159" s="186">
        <f t="shared" si="463"/>
        <v>0.88472440428668608</v>
      </c>
      <c r="N159" s="186">
        <f t="shared" si="463"/>
        <v>0.868911954591153</v>
      </c>
      <c r="O159" s="186">
        <f t="shared" si="463"/>
        <v>0.847677095094443</v>
      </c>
      <c r="P159" s="186">
        <f t="shared" si="463"/>
        <v>0.69028389296508719</v>
      </c>
      <c r="Q159" s="186">
        <f t="shared" si="463"/>
        <v>0.77846937097970248</v>
      </c>
      <c r="R159" s="186">
        <f t="shared" si="463"/>
        <v>0.80060510374025806</v>
      </c>
      <c r="S159" s="186">
        <f t="shared" si="463"/>
        <v>0.76915174082276316</v>
      </c>
      <c r="T159" s="186">
        <f t="shared" si="463"/>
        <v>0.89152504377654163</v>
      </c>
      <c r="U159" s="186">
        <f t="shared" si="463"/>
        <v>0.87866721928131264</v>
      </c>
      <c r="V159" s="186">
        <f t="shared" si="463"/>
        <v>0.80697416389285148</v>
      </c>
      <c r="W159" s="186">
        <f t="shared" si="463"/>
        <v>0.87646928746819142</v>
      </c>
      <c r="X159" s="187">
        <f t="shared" si="463"/>
        <v>0.74149596318186539</v>
      </c>
      <c r="Y159" s="186">
        <f t="shared" si="463"/>
        <v>0.83201176621051287</v>
      </c>
      <c r="Z159" s="186">
        <f t="shared" si="463"/>
        <v>0.7950580223850523</v>
      </c>
      <c r="AA159" s="186">
        <f t="shared" si="463"/>
        <v>0.84976360383904925</v>
      </c>
      <c r="AB159" s="186">
        <f t="shared" si="453"/>
        <v>0.85902324910467531</v>
      </c>
      <c r="AC159" s="186">
        <f t="shared" si="453"/>
        <v>0.87649599714197557</v>
      </c>
      <c r="AD159" s="186">
        <f t="shared" si="453"/>
        <v>0.83416440127796321</v>
      </c>
      <c r="AE159" s="186">
        <f t="shared" si="453"/>
        <v>0.90356593650242079</v>
      </c>
      <c r="AF159" s="186">
        <f t="shared" si="453"/>
        <v>0.90181845646322434</v>
      </c>
      <c r="AG159" s="186">
        <f t="shared" si="453"/>
        <v>0.91941406681137561</v>
      </c>
      <c r="AH159" s="186">
        <f t="shared" si="453"/>
        <v>0.82075180926401425</v>
      </c>
      <c r="AI159" s="186">
        <f t="shared" si="453"/>
        <v>0.75672045511201069</v>
      </c>
      <c r="AJ159" s="186">
        <f t="shared" si="453"/>
        <v>0.87729926003605374</v>
      </c>
      <c r="AK159" s="186">
        <f t="shared" si="453"/>
        <v>0.81048788893341839</v>
      </c>
      <c r="AL159" s="186">
        <f t="shared" si="453"/>
        <v>0.8421733416098236</v>
      </c>
      <c r="AM159" s="186">
        <f t="shared" si="453"/>
        <v>0.84337483936397284</v>
      </c>
      <c r="AN159" s="186">
        <f t="shared" si="453"/>
        <v>0.89231286457484893</v>
      </c>
      <c r="AO159" s="186">
        <f t="shared" si="453"/>
        <v>0.85699869323299671</v>
      </c>
      <c r="AP159" s="186">
        <f t="shared" si="453"/>
        <v>0.872243447162247</v>
      </c>
      <c r="AQ159" s="186">
        <f t="shared" si="453"/>
        <v>0.82361092757836463</v>
      </c>
      <c r="AR159" s="186">
        <f t="shared" si="453"/>
        <v>0.95498000781649284</v>
      </c>
      <c r="AS159" s="186"/>
      <c r="AT159" s="186"/>
      <c r="AU159" s="186"/>
      <c r="AV159" s="187"/>
      <c r="AW159" s="112"/>
      <c r="AX159" s="186">
        <f t="shared" si="455"/>
        <v>-0.19572601346852447</v>
      </c>
      <c r="AY159" s="186">
        <f t="shared" si="455"/>
        <v>-0.11776384081988545</v>
      </c>
      <c r="AZ159" s="186">
        <f t="shared" si="455"/>
        <v>-0.10391710461045922</v>
      </c>
      <c r="BA159" s="186">
        <f t="shared" si="455"/>
        <v>-0.15811808864609755</v>
      </c>
      <c r="BB159" s="186">
        <f t="shared" si="455"/>
        <v>-5.6229657092808694E-2</v>
      </c>
      <c r="BC159" s="186">
        <f t="shared" si="455"/>
        <v>-3.5063431143416035E-2</v>
      </c>
      <c r="BD159" s="186">
        <f t="shared" si="455"/>
        <v>-9.4946515299431988E-2</v>
      </c>
      <c r="BE159" s="186">
        <f t="shared" si="455"/>
        <v>0.10959138099655863</v>
      </c>
      <c r="BF159" s="186">
        <f t="shared" si="455"/>
        <v>2.0583643214290626E-2</v>
      </c>
      <c r="BG159" s="186">
        <f t="shared" si="455"/>
        <v>-5.2712638076173213E-2</v>
      </c>
      <c r="BH159" s="186">
        <f t="shared" si="456"/>
        <v>-7.3853932206100703E-2</v>
      </c>
      <c r="BI159" s="186">
        <f t="shared" si="456"/>
        <v>2.0865087446062525E-3</v>
      </c>
      <c r="BJ159" s="186">
        <f t="shared" si="456"/>
        <v>0.16873935613958813</v>
      </c>
      <c r="BK159" s="186">
        <f t="shared" si="456"/>
        <v>9.8026626162273089E-2</v>
      </c>
      <c r="BL159" s="259">
        <f t="shared" si="456"/>
        <v>3.3559297537705146E-2</v>
      </c>
      <c r="BM159" s="259">
        <f t="shared" si="456"/>
        <v>0.13441419567965762</v>
      </c>
      <c r="BN159" s="259">
        <f t="shared" si="456"/>
        <v>1.0293412686682712E-2</v>
      </c>
      <c r="BO159" s="259">
        <f t="shared" si="457"/>
        <v>4.0746847530062968E-2</v>
      </c>
      <c r="BP159" s="259">
        <f t="shared" si="458"/>
        <v>1.3777645371162772E-2</v>
      </c>
      <c r="BQ159" s="259">
        <f t="shared" si="459"/>
        <v>-0.11974883235618072</v>
      </c>
      <c r="BR159" s="259">
        <f t="shared" si="460"/>
        <v>0.13580329685418835</v>
      </c>
      <c r="BS159" s="259">
        <f t="shared" si="461"/>
        <v>-2.1523877277094483E-2</v>
      </c>
      <c r="BT159" s="259">
        <f t="shared" si="461"/>
        <v>4.7115319224771302E-2</v>
      </c>
      <c r="BU159" s="259">
        <f t="shared" si="461"/>
        <v>-6.3887644750764139E-3</v>
      </c>
      <c r="BV159" s="259">
        <f t="shared" si="461"/>
        <v>3.3289615470173617E-2</v>
      </c>
      <c r="BW159" s="259">
        <f t="shared" si="461"/>
        <v>-1.9497303908978858E-2</v>
      </c>
      <c r="BX159" s="259">
        <f t="shared" si="461"/>
        <v>3.8079045884283791E-2</v>
      </c>
      <c r="BY159" s="259">
        <f t="shared" si="461"/>
        <v>-7.9955008924056159E-2</v>
      </c>
      <c r="BZ159" s="259">
        <f t="shared" si="461"/>
        <v>5.3161551353268499E-2</v>
      </c>
      <c r="CA159" s="283"/>
      <c r="CB159" s="64">
        <f>IF(ISERROR(GETPIVOTDATA("VALUE",'CRS WK pvt'!$I$2,"DT_FILE",CB$8,"CD_CO",CB$6,"TRIM_CAT",TRIM(B159),"TRIM_LINE",A156))=TRUE,0,GETPIVOTDATA("VALUE",'CRS WK pvt'!$I$2,"DT_FILE",CB$8,"CD_CO",CB$6,"TRIM_CAT",TRIM(B159),"TRIM_LINE",A156))</f>
        <v>0</v>
      </c>
    </row>
    <row r="160" spans="1:80" s="59" customFormat="1" x14ac:dyDescent="0.3">
      <c r="A160" s="147"/>
      <c r="B160" s="60" t="s">
        <v>40</v>
      </c>
      <c r="C160" s="112"/>
      <c r="D160" s="185">
        <f t="shared" ref="D160:AA160" si="464">(C69+C153+D97-D69-D153)/(C69+C153+D97-D153)</f>
        <v>0.91729566742705193</v>
      </c>
      <c r="E160" s="185">
        <f t="shared" si="464"/>
        <v>0.95959628582918732</v>
      </c>
      <c r="F160" s="185">
        <f t="shared" si="464"/>
        <v>0.9063464080920911</v>
      </c>
      <c r="G160" s="185">
        <f t="shared" si="464"/>
        <v>0.92428657667781666</v>
      </c>
      <c r="H160" s="186">
        <f t="shared" si="464"/>
        <v>0.95924180919209956</v>
      </c>
      <c r="I160" s="185">
        <f t="shared" si="464"/>
        <v>0.93903712679525642</v>
      </c>
      <c r="J160" s="186">
        <f t="shared" si="464"/>
        <v>0.96231843404366624</v>
      </c>
      <c r="K160" s="185">
        <f t="shared" si="464"/>
        <v>0.748911780110329</v>
      </c>
      <c r="L160" s="187">
        <f t="shared" si="464"/>
        <v>0.70283868294092822</v>
      </c>
      <c r="M160" s="186">
        <f t="shared" si="464"/>
        <v>0.87730574753860524</v>
      </c>
      <c r="N160" s="186">
        <f t="shared" si="464"/>
        <v>0.88506835318257715</v>
      </c>
      <c r="O160" s="186">
        <f t="shared" si="464"/>
        <v>0.854221959173733</v>
      </c>
      <c r="P160" s="186">
        <f t="shared" si="464"/>
        <v>0.69031864724674008</v>
      </c>
      <c r="Q160" s="186">
        <f t="shared" si="464"/>
        <v>0.85972661436642095</v>
      </c>
      <c r="R160" s="186">
        <f t="shared" si="464"/>
        <v>0.93601031176982696</v>
      </c>
      <c r="S160" s="186">
        <f t="shared" si="464"/>
        <v>0.7826760626750503</v>
      </c>
      <c r="T160" s="186">
        <f t="shared" si="464"/>
        <v>0.931177550339501</v>
      </c>
      <c r="U160" s="186">
        <f t="shared" si="464"/>
        <v>0.93151223413111639</v>
      </c>
      <c r="V160" s="186">
        <f t="shared" si="464"/>
        <v>0.78237383915401071</v>
      </c>
      <c r="W160" s="186">
        <f t="shared" si="464"/>
        <v>0.85842584711620273</v>
      </c>
      <c r="X160" s="187">
        <f t="shared" si="464"/>
        <v>0.62474885658637447</v>
      </c>
      <c r="Y160" s="186">
        <f t="shared" si="464"/>
        <v>0.83804302711676815</v>
      </c>
      <c r="Z160" s="186">
        <f t="shared" si="464"/>
        <v>0.9229775685971715</v>
      </c>
      <c r="AA160" s="186">
        <f t="shared" si="464"/>
        <v>0.95542694713491116</v>
      </c>
      <c r="AB160" s="186">
        <f t="shared" si="453"/>
        <v>0.88209214635466693</v>
      </c>
      <c r="AC160" s="186">
        <f t="shared" si="453"/>
        <v>0.96737842006982222</v>
      </c>
      <c r="AD160" s="186">
        <f t="shared" si="453"/>
        <v>0.86304601349447641</v>
      </c>
      <c r="AE160" s="186">
        <f t="shared" si="453"/>
        <v>0.87898988067315009</v>
      </c>
      <c r="AF160" s="186">
        <f t="shared" si="453"/>
        <v>0.93625343749457202</v>
      </c>
      <c r="AG160" s="186">
        <f t="shared" si="453"/>
        <v>0.96299428479847982</v>
      </c>
      <c r="AH160" s="186">
        <f t="shared" si="453"/>
        <v>0.7230914499598895</v>
      </c>
      <c r="AI160" s="186">
        <f t="shared" si="453"/>
        <v>0.94029359599317319</v>
      </c>
      <c r="AJ160" s="186">
        <f t="shared" si="453"/>
        <v>0.920268669230629</v>
      </c>
      <c r="AK160" s="186">
        <f t="shared" si="453"/>
        <v>0.84438553894816559</v>
      </c>
      <c r="AL160" s="186">
        <f t="shared" si="453"/>
        <v>0.9684827626616338</v>
      </c>
      <c r="AM160" s="186">
        <f t="shared" si="453"/>
        <v>0.94297450819814954</v>
      </c>
      <c r="AN160" s="186">
        <f t="shared" si="453"/>
        <v>0.97048873931574164</v>
      </c>
      <c r="AO160" s="186">
        <f t="shared" si="453"/>
        <v>0.96888929751253872</v>
      </c>
      <c r="AP160" s="186">
        <f t="shared" si="453"/>
        <v>0.97293151083321217</v>
      </c>
      <c r="AQ160" s="186">
        <f t="shared" si="453"/>
        <v>0.78315658681769584</v>
      </c>
      <c r="AR160" s="186">
        <f t="shared" si="453"/>
        <v>0.98131587694749145</v>
      </c>
      <c r="AS160" s="186"/>
      <c r="AT160" s="186"/>
      <c r="AU160" s="186"/>
      <c r="AV160" s="187"/>
      <c r="AW160" s="112"/>
      <c r="AX160" s="186">
        <f t="shared" si="455"/>
        <v>-0.22697702018031185</v>
      </c>
      <c r="AY160" s="186">
        <f t="shared" si="455"/>
        <v>-9.9869671462766374E-2</v>
      </c>
      <c r="AZ160" s="186">
        <f t="shared" si="455"/>
        <v>2.9663903677735859E-2</v>
      </c>
      <c r="BA160" s="186">
        <f t="shared" si="455"/>
        <v>-0.14161051400276636</v>
      </c>
      <c r="BB160" s="186">
        <f t="shared" si="455"/>
        <v>-2.8064258852598556E-2</v>
      </c>
      <c r="BC160" s="186">
        <f t="shared" si="455"/>
        <v>-7.524892664140026E-3</v>
      </c>
      <c r="BD160" s="186">
        <f t="shared" si="455"/>
        <v>-0.17994459488965553</v>
      </c>
      <c r="BE160" s="186">
        <f t="shared" si="455"/>
        <v>0.10951406700587374</v>
      </c>
      <c r="BF160" s="186">
        <f t="shared" si="455"/>
        <v>-7.8089826354553749E-2</v>
      </c>
      <c r="BG160" s="186">
        <f t="shared" si="455"/>
        <v>-3.9262720421837094E-2</v>
      </c>
      <c r="BH160" s="186">
        <f t="shared" si="456"/>
        <v>3.7909215414594355E-2</v>
      </c>
      <c r="BI160" s="186">
        <f t="shared" si="456"/>
        <v>0.10120498796117816</v>
      </c>
      <c r="BJ160" s="186">
        <f t="shared" si="456"/>
        <v>0.19177349910792685</v>
      </c>
      <c r="BK160" s="186">
        <f t="shared" si="456"/>
        <v>0.10765180570340127</v>
      </c>
      <c r="BL160" s="259">
        <f t="shared" si="456"/>
        <v>-7.2964298275350559E-2</v>
      </c>
      <c r="BM160" s="259">
        <f t="shared" si="456"/>
        <v>9.6313817998099793E-2</v>
      </c>
      <c r="BN160" s="259">
        <f t="shared" si="456"/>
        <v>5.0758871550710127E-3</v>
      </c>
      <c r="BO160" s="259">
        <f t="shared" si="457"/>
        <v>3.1482050667363426E-2</v>
      </c>
      <c r="BP160" s="259">
        <f t="shared" si="458"/>
        <v>-5.928238919412121E-2</v>
      </c>
      <c r="BQ160" s="259">
        <f t="shared" si="459"/>
        <v>8.1867748876970459E-2</v>
      </c>
      <c r="BR160" s="259">
        <f t="shared" si="460"/>
        <v>0.29551981264425453</v>
      </c>
      <c r="BS160" s="259">
        <f t="shared" si="461"/>
        <v>6.342511831397446E-3</v>
      </c>
      <c r="BT160" s="259">
        <f t="shared" si="461"/>
        <v>4.5505194064462295E-2</v>
      </c>
      <c r="BU160" s="259">
        <f t="shared" si="461"/>
        <v>-1.2452438936761623E-2</v>
      </c>
      <c r="BV160" s="259">
        <f t="shared" si="461"/>
        <v>8.8396592961074716E-2</v>
      </c>
      <c r="BW160" s="259">
        <f t="shared" si="461"/>
        <v>1.5108774427164962E-3</v>
      </c>
      <c r="BX160" s="259">
        <f t="shared" si="461"/>
        <v>0.10988549733873576</v>
      </c>
      <c r="BY160" s="259">
        <f t="shared" si="461"/>
        <v>-9.5833293855454249E-2</v>
      </c>
      <c r="BZ160" s="259">
        <f t="shared" si="461"/>
        <v>4.5062439452919434E-2</v>
      </c>
      <c r="CA160" s="283"/>
      <c r="CB160" s="64">
        <f>IF(ISERROR(GETPIVOTDATA("VALUE",'CRS WK pvt'!$I$2,"DT_FILE",CB$8,"CD_CO",CB$6,"TRIM_CAT",TRIM(B160),"TRIM_LINE",A156))=TRUE,0,GETPIVOTDATA("VALUE",'CRS WK pvt'!$I$2,"DT_FILE",CB$8,"CD_CO",CB$6,"TRIM_CAT",TRIM(B160),"TRIM_LINE",A156))</f>
        <v>0</v>
      </c>
    </row>
    <row r="161" spans="1:80" s="59" customFormat="1" x14ac:dyDescent="0.3">
      <c r="A161" s="147"/>
      <c r="B161" s="60" t="s">
        <v>41</v>
      </c>
      <c r="C161" s="112"/>
      <c r="D161" s="185">
        <f t="shared" ref="D161:AA161" si="465">(C70+C154+D98-D70-D154)/(C70+C154+D98-D154)</f>
        <v>0.99835425777914188</v>
      </c>
      <c r="E161" s="185">
        <f t="shared" si="465"/>
        <v>1</v>
      </c>
      <c r="F161" s="185">
        <f t="shared" si="465"/>
        <v>0.93833422516114207</v>
      </c>
      <c r="G161" s="185">
        <f t="shared" si="465"/>
        <v>0.92113010961660291</v>
      </c>
      <c r="H161" s="186">
        <f t="shared" si="465"/>
        <v>0.88639381087935309</v>
      </c>
      <c r="I161" s="185">
        <f t="shared" si="465"/>
        <v>0.99924985696067448</v>
      </c>
      <c r="J161" s="186">
        <f t="shared" si="465"/>
        <v>0.99966917681006151</v>
      </c>
      <c r="K161" s="185">
        <f t="shared" si="465"/>
        <v>0.99960190317684627</v>
      </c>
      <c r="L161" s="187">
        <f t="shared" si="465"/>
        <v>0.92181180746101832</v>
      </c>
      <c r="M161" s="186">
        <f t="shared" si="465"/>
        <v>0.99999706533238575</v>
      </c>
      <c r="N161" s="186">
        <f t="shared" si="465"/>
        <v>0.88724717316560409</v>
      </c>
      <c r="O161" s="186">
        <f t="shared" si="465"/>
        <v>0.86132229170311769</v>
      </c>
      <c r="P161" s="186">
        <f t="shared" si="465"/>
        <v>0.93080146625992066</v>
      </c>
      <c r="Q161" s="186">
        <f t="shared" si="465"/>
        <v>0.95165803076069277</v>
      </c>
      <c r="R161" s="186">
        <f t="shared" si="465"/>
        <v>0.70693676579556253</v>
      </c>
      <c r="S161" s="186">
        <f t="shared" si="465"/>
        <v>0.92514391214940195</v>
      </c>
      <c r="T161" s="186">
        <f t="shared" si="465"/>
        <v>0.89436876634052587</v>
      </c>
      <c r="U161" s="186">
        <f t="shared" si="465"/>
        <v>0.95872890360654761</v>
      </c>
      <c r="V161" s="186">
        <f t="shared" si="465"/>
        <v>0.90186147284359541</v>
      </c>
      <c r="W161" s="186">
        <f t="shared" si="465"/>
        <v>0.97123443697275869</v>
      </c>
      <c r="X161" s="187">
        <f t="shared" si="465"/>
        <v>0.75289269939549786</v>
      </c>
      <c r="Y161" s="186">
        <f t="shared" si="465"/>
        <v>0.99991073739835223</v>
      </c>
      <c r="Z161" s="186">
        <f t="shared" si="465"/>
        <v>0.82712568012980825</v>
      </c>
      <c r="AA161" s="186">
        <f t="shared" si="465"/>
        <v>0.95548047639394507</v>
      </c>
      <c r="AB161" s="186">
        <f t="shared" si="453"/>
        <v>0.98762985983417895</v>
      </c>
      <c r="AC161" s="186">
        <f t="shared" si="453"/>
        <v>0.90879577640941578</v>
      </c>
      <c r="AD161" s="186">
        <f t="shared" si="453"/>
        <v>0.93308540128006789</v>
      </c>
      <c r="AE161" s="186">
        <f t="shared" si="453"/>
        <v>0.92662116664777938</v>
      </c>
      <c r="AF161" s="186">
        <f t="shared" si="453"/>
        <v>0.92250584853183204</v>
      </c>
      <c r="AG161" s="186">
        <f t="shared" si="453"/>
        <v>0.78807831207704315</v>
      </c>
      <c r="AH161" s="186">
        <f t="shared" si="453"/>
        <v>0.67322343382806593</v>
      </c>
      <c r="AI161" s="186">
        <f t="shared" si="453"/>
        <v>0.76438298546766803</v>
      </c>
      <c r="AJ161" s="186">
        <f t="shared" si="453"/>
        <v>0.89673477800023549</v>
      </c>
      <c r="AK161" s="186">
        <f t="shared" si="453"/>
        <v>0.66957322997823665</v>
      </c>
      <c r="AL161" s="186">
        <f t="shared" si="453"/>
        <v>0.83184984928012817</v>
      </c>
      <c r="AM161" s="186">
        <f t="shared" si="453"/>
        <v>0.91420347568189009</v>
      </c>
      <c r="AN161" s="186">
        <f t="shared" si="453"/>
        <v>0.4556733632383605</v>
      </c>
      <c r="AO161" s="186">
        <f t="shared" si="453"/>
        <v>0.79374495875939943</v>
      </c>
      <c r="AP161" s="186">
        <f t="shared" si="453"/>
        <v>0.75150092538256674</v>
      </c>
      <c r="AQ161" s="186">
        <f t="shared" si="453"/>
        <v>0.86156778554169655</v>
      </c>
      <c r="AR161" s="186">
        <f t="shared" si="453"/>
        <v>0.97844899584976941</v>
      </c>
      <c r="AS161" s="186"/>
      <c r="AT161" s="186"/>
      <c r="AU161" s="186"/>
      <c r="AV161" s="187"/>
      <c r="AW161" s="112"/>
      <c r="AX161" s="186">
        <f t="shared" si="455"/>
        <v>-6.7552791519221222E-2</v>
      </c>
      <c r="AY161" s="186">
        <f t="shared" si="455"/>
        <v>-4.8341969239307225E-2</v>
      </c>
      <c r="AZ161" s="186">
        <f t="shared" si="455"/>
        <v>-0.23139745936557954</v>
      </c>
      <c r="BA161" s="186">
        <f t="shared" si="455"/>
        <v>4.0138025327990379E-3</v>
      </c>
      <c r="BB161" s="186">
        <f t="shared" si="455"/>
        <v>7.9749554611727724E-3</v>
      </c>
      <c r="BC161" s="186">
        <f t="shared" si="455"/>
        <v>-4.0520953354126865E-2</v>
      </c>
      <c r="BD161" s="186">
        <f t="shared" si="455"/>
        <v>-9.7807703966466097E-2</v>
      </c>
      <c r="BE161" s="186">
        <f t="shared" si="455"/>
        <v>-2.8367466204087588E-2</v>
      </c>
      <c r="BF161" s="186">
        <f t="shared" si="455"/>
        <v>-0.16891910806552046</v>
      </c>
      <c r="BG161" s="186">
        <f t="shared" si="455"/>
        <v>-8.6327934033514353E-5</v>
      </c>
      <c r="BH161" s="186">
        <f t="shared" si="456"/>
        <v>-6.0121493035795837E-2</v>
      </c>
      <c r="BI161" s="186">
        <f t="shared" si="456"/>
        <v>9.4158184690827373E-2</v>
      </c>
      <c r="BJ161" s="186">
        <f t="shared" si="456"/>
        <v>5.6828393574258285E-2</v>
      </c>
      <c r="BK161" s="186">
        <f t="shared" si="456"/>
        <v>-4.2862254351276996E-2</v>
      </c>
      <c r="BL161" s="259">
        <f t="shared" si="456"/>
        <v>0.22614863548450537</v>
      </c>
      <c r="BM161" s="259">
        <f t="shared" si="456"/>
        <v>1.4772544983774338E-3</v>
      </c>
      <c r="BN161" s="259">
        <f t="shared" si="456"/>
        <v>2.8137082191306173E-2</v>
      </c>
      <c r="BO161" s="259">
        <f t="shared" si="457"/>
        <v>-0.17065059152950446</v>
      </c>
      <c r="BP161" s="259">
        <f t="shared" si="458"/>
        <v>-0.22863803901552948</v>
      </c>
      <c r="BQ161" s="259">
        <f t="shared" si="459"/>
        <v>-0.20685145150509066</v>
      </c>
      <c r="BR161" s="259">
        <f t="shared" si="460"/>
        <v>0.14384207860473763</v>
      </c>
      <c r="BS161" s="259">
        <f t="shared" si="461"/>
        <v>-0.33033750742011558</v>
      </c>
      <c r="BT161" s="259">
        <f t="shared" si="461"/>
        <v>4.7241691503199235E-3</v>
      </c>
      <c r="BU161" s="259">
        <f t="shared" si="461"/>
        <v>-4.1277000712054979E-2</v>
      </c>
      <c r="BV161" s="259">
        <f t="shared" si="461"/>
        <v>-0.53195649659581845</v>
      </c>
      <c r="BW161" s="259">
        <f t="shared" si="461"/>
        <v>-0.11505081765001635</v>
      </c>
      <c r="BX161" s="259">
        <f t="shared" si="461"/>
        <v>-0.18158447589750115</v>
      </c>
      <c r="BY161" s="259">
        <f t="shared" si="461"/>
        <v>-6.505338110608283E-2</v>
      </c>
      <c r="BZ161" s="259">
        <f t="shared" si="461"/>
        <v>5.594314731793737E-2</v>
      </c>
      <c r="CA161" s="283"/>
      <c r="CB161" s="64">
        <f>IF(ISERROR(GETPIVOTDATA("VALUE",'CRS WK pvt'!$I$2,"DT_FILE",CB$8,"CD_CO",CB$6,"TRIM_CAT",TRIM(B161),"TRIM_LINE",A156))=TRUE,0,GETPIVOTDATA("VALUE",'CRS WK pvt'!$I$2,"DT_FILE",CB$8,"CD_CO",CB$6,"TRIM_CAT",TRIM(B161),"TRIM_LINE",A156))</f>
        <v>0</v>
      </c>
    </row>
    <row r="162" spans="1:80" s="73" customFormat="1" ht="15" thickBot="1" x14ac:dyDescent="0.35">
      <c r="A162" s="148"/>
      <c r="B162" s="113" t="s">
        <v>42</v>
      </c>
      <c r="C162" s="114"/>
      <c r="D162" s="188">
        <f t="shared" ref="D162:AA162" si="466">(C71+C155+D99-D71-D155)/(C71+C155+D99-D155)</f>
        <v>0.78916300308973486</v>
      </c>
      <c r="E162" s="188">
        <f t="shared" si="466"/>
        <v>0.80011383412899317</v>
      </c>
      <c r="F162" s="188">
        <f t="shared" si="466"/>
        <v>0.78635098740971132</v>
      </c>
      <c r="G162" s="188">
        <f t="shared" si="466"/>
        <v>0.83274949436970602</v>
      </c>
      <c r="H162" s="189">
        <f t="shared" si="466"/>
        <v>0.87654861731482347</v>
      </c>
      <c r="I162" s="188">
        <f t="shared" si="466"/>
        <v>0.85926878943454266</v>
      </c>
      <c r="J162" s="189">
        <f t="shared" si="466"/>
        <v>0.85941699136485883</v>
      </c>
      <c r="K162" s="188">
        <f t="shared" si="466"/>
        <v>0.73292648252649883</v>
      </c>
      <c r="L162" s="190">
        <f t="shared" si="466"/>
        <v>0.7001311284793228</v>
      </c>
      <c r="M162" s="189">
        <f t="shared" si="466"/>
        <v>0.81967428591571467</v>
      </c>
      <c r="N162" s="189">
        <f t="shared" si="466"/>
        <v>0.78957757104487825</v>
      </c>
      <c r="O162" s="189">
        <f t="shared" si="466"/>
        <v>0.74059494618185495</v>
      </c>
      <c r="P162" s="189">
        <f t="shared" si="466"/>
        <v>0.67683744327848272</v>
      </c>
      <c r="Q162" s="189">
        <f t="shared" si="466"/>
        <v>0.72159179534004458</v>
      </c>
      <c r="R162" s="189">
        <f t="shared" si="466"/>
        <v>0.67868161621508216</v>
      </c>
      <c r="S162" s="189">
        <f t="shared" si="466"/>
        <v>0.738613006021553</v>
      </c>
      <c r="T162" s="189">
        <f t="shared" si="466"/>
        <v>0.82014343480157315</v>
      </c>
      <c r="U162" s="189">
        <f t="shared" si="466"/>
        <v>0.79300627285647329</v>
      </c>
      <c r="V162" s="189">
        <f t="shared" si="466"/>
        <v>0.70631093590510718</v>
      </c>
      <c r="W162" s="189">
        <f t="shared" si="466"/>
        <v>0.79246848452146224</v>
      </c>
      <c r="X162" s="190">
        <f t="shared" si="466"/>
        <v>0.60452118057653281</v>
      </c>
      <c r="Y162" s="189">
        <f t="shared" si="466"/>
        <v>0.70729618780108061</v>
      </c>
      <c r="Z162" s="189">
        <f t="shared" si="466"/>
        <v>0.6930138847499463</v>
      </c>
      <c r="AA162" s="189">
        <f t="shared" si="466"/>
        <v>0.69660455349542216</v>
      </c>
      <c r="AB162" s="189">
        <f t="shared" si="453"/>
        <v>0.69723382550470214</v>
      </c>
      <c r="AC162" s="189">
        <f t="shared" si="453"/>
        <v>0.68682706529225146</v>
      </c>
      <c r="AD162" s="189">
        <f t="shared" si="453"/>
        <v>0.68347335913902796</v>
      </c>
      <c r="AE162" s="189">
        <f t="shared" si="453"/>
        <v>0.75642503189669463</v>
      </c>
      <c r="AF162" s="189">
        <f t="shared" si="453"/>
        <v>0.80699543824232145</v>
      </c>
      <c r="AG162" s="189">
        <f t="shared" si="453"/>
        <v>0.83066892345650123</v>
      </c>
      <c r="AH162" s="189">
        <f t="shared" si="453"/>
        <v>0.75527287393507747</v>
      </c>
      <c r="AI162" s="189">
        <f t="shared" si="453"/>
        <v>0.71349632709348088</v>
      </c>
      <c r="AJ162" s="189">
        <f t="shared" si="453"/>
        <v>0.76853084830529872</v>
      </c>
      <c r="AK162" s="189">
        <f t="shared" si="453"/>
        <v>0.73220187691738337</v>
      </c>
      <c r="AL162" s="189">
        <f t="shared" si="453"/>
        <v>0.75375462028132378</v>
      </c>
      <c r="AM162" s="189">
        <f t="shared" si="453"/>
        <v>0.73901776690677834</v>
      </c>
      <c r="AN162" s="189">
        <f t="shared" si="453"/>
        <v>0.74088615655599488</v>
      </c>
      <c r="AO162" s="189">
        <f t="shared" si="453"/>
        <v>0.74043101185515736</v>
      </c>
      <c r="AP162" s="189">
        <f t="shared" si="453"/>
        <v>0.77114755324436657</v>
      </c>
      <c r="AQ162" s="189">
        <f t="shared" si="453"/>
        <v>0.76505860369171264</v>
      </c>
      <c r="AR162" s="189">
        <f t="shared" si="453"/>
        <v>0.88028096152624036</v>
      </c>
      <c r="AS162" s="189"/>
      <c r="AT162" s="189"/>
      <c r="AU162" s="189"/>
      <c r="AV162" s="190"/>
      <c r="AW162" s="114"/>
      <c r="AX162" s="189">
        <f t="shared" si="455"/>
        <v>-0.11232555981125214</v>
      </c>
      <c r="AY162" s="189">
        <f t="shared" si="455"/>
        <v>-7.8522038788948589E-2</v>
      </c>
      <c r="AZ162" s="189">
        <f t="shared" si="455"/>
        <v>-0.10766937119462916</v>
      </c>
      <c r="BA162" s="189">
        <f t="shared" si="455"/>
        <v>-9.4136488348153025E-2</v>
      </c>
      <c r="BB162" s="189">
        <f t="shared" si="455"/>
        <v>-5.6405182513250329E-2</v>
      </c>
      <c r="BC162" s="189">
        <f t="shared" si="455"/>
        <v>-6.6262516578069364E-2</v>
      </c>
      <c r="BD162" s="189">
        <f t="shared" si="455"/>
        <v>-0.15310605545975164</v>
      </c>
      <c r="BE162" s="189">
        <f t="shared" si="455"/>
        <v>5.9542001994963401E-2</v>
      </c>
      <c r="BF162" s="189">
        <f t="shared" si="455"/>
        <v>-9.5609947902789982E-2</v>
      </c>
      <c r="BG162" s="189">
        <f t="shared" si="455"/>
        <v>-0.11237809811463406</v>
      </c>
      <c r="BH162" s="189">
        <f t="shared" si="456"/>
        <v>-9.656368629493195E-2</v>
      </c>
      <c r="BI162" s="189">
        <f t="shared" si="456"/>
        <v>-4.3990392686432789E-2</v>
      </c>
      <c r="BJ162" s="189">
        <f t="shared" si="456"/>
        <v>2.0396382226219423E-2</v>
      </c>
      <c r="BK162" s="189">
        <f t="shared" si="456"/>
        <v>-3.4764730047793124E-2</v>
      </c>
      <c r="BL162" s="260">
        <f t="shared" si="456"/>
        <v>4.7917429239457965E-3</v>
      </c>
      <c r="BM162" s="260">
        <f t="shared" si="456"/>
        <v>1.7812025875141635E-2</v>
      </c>
      <c r="BN162" s="260">
        <f t="shared" si="456"/>
        <v>-1.3147996559251696E-2</v>
      </c>
      <c r="BO162" s="260">
        <f t="shared" si="457"/>
        <v>3.7662650600027936E-2</v>
      </c>
      <c r="BP162" s="260">
        <f t="shared" si="458"/>
        <v>4.8961938029970287E-2</v>
      </c>
      <c r="BQ162" s="260">
        <f t="shared" si="459"/>
        <v>-7.897215742798136E-2</v>
      </c>
      <c r="BR162" s="260">
        <f t="shared" si="460"/>
        <v>0.16400966772876591</v>
      </c>
      <c r="BS162" s="260">
        <f t="shared" si="461"/>
        <v>2.4905689116302754E-2</v>
      </c>
      <c r="BT162" s="260">
        <f t="shared" si="461"/>
        <v>6.0740735531377488E-2</v>
      </c>
      <c r="BU162" s="260">
        <f t="shared" si="461"/>
        <v>4.2413213411356177E-2</v>
      </c>
      <c r="BV162" s="260">
        <f t="shared" si="461"/>
        <v>4.3652331051292736E-2</v>
      </c>
      <c r="BW162" s="260">
        <f t="shared" si="461"/>
        <v>5.3603946562905902E-2</v>
      </c>
      <c r="BX162" s="260">
        <f t="shared" si="461"/>
        <v>8.767419410533861E-2</v>
      </c>
      <c r="BY162" s="260">
        <f t="shared" si="461"/>
        <v>8.6335717950180024E-3</v>
      </c>
      <c r="BZ162" s="260">
        <f t="shared" si="461"/>
        <v>7.3285523283918907E-2</v>
      </c>
      <c r="CA162" s="284"/>
      <c r="CB162" s="116">
        <f t="shared" ref="CB162" si="467">SUM(CB157:CB161)</f>
        <v>0</v>
      </c>
    </row>
    <row r="163" spans="1:80" ht="15" thickTop="1" x14ac:dyDescent="0.3">
      <c r="A163" s="147"/>
    </row>
    <row r="164" spans="1:80" x14ac:dyDescent="0.3">
      <c r="B164" s="1" t="s">
        <v>24</v>
      </c>
    </row>
    <row r="165" spans="1:80" x14ac:dyDescent="0.3">
      <c r="B165" s="31" t="s">
        <v>341</v>
      </c>
    </row>
    <row r="168" spans="1:80" x14ac:dyDescent="0.3">
      <c r="B168" s="32" t="s">
        <v>23</v>
      </c>
    </row>
    <row r="169" spans="1:80" x14ac:dyDescent="0.3">
      <c r="B169" s="2" t="s">
        <v>25</v>
      </c>
    </row>
    <row r="170" spans="1:80" x14ac:dyDescent="0.3">
      <c r="B170" s="2" t="s">
        <v>26</v>
      </c>
    </row>
    <row r="171" spans="1:80" x14ac:dyDescent="0.3">
      <c r="B171" s="2" t="s">
        <v>27</v>
      </c>
    </row>
    <row r="172" spans="1:80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BZ7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B180"/>
  <sheetViews>
    <sheetView zoomScaleNormal="100" workbookViewId="0">
      <pane xSplit="2" ySplit="8" topLeftCell="C9" activePane="bottomRight" state="frozen"/>
      <selection activeCell="B5" sqref="B5"/>
      <selection pane="topRight" activeCell="B5" sqref="B5"/>
      <selection pane="bottomLeft" activeCell="B5" sqref="B5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8" width="13.77734375" style="2" customWidth="1"/>
    <col min="79" max="79" width="5.5546875" style="282" hidden="1" customWidth="1"/>
    <col min="80" max="80" width="13.77734375" style="2" hidden="1" customWidth="1"/>
    <col min="81" max="16384" width="9.21875" style="2"/>
  </cols>
  <sheetData>
    <row r="1" spans="1:80" ht="15.6" thickTop="1" thickBot="1" x14ac:dyDescent="0.35">
      <c r="B1" s="361" t="s">
        <v>17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</row>
    <row r="2" spans="1:80" ht="27.6" customHeight="1" thickTop="1" x14ac:dyDescent="0.3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B2" s="8"/>
    </row>
    <row r="3" spans="1:8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B3" s="11"/>
    </row>
    <row r="4" spans="1:80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B4" s="11"/>
    </row>
    <row r="5" spans="1:80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B5" s="11"/>
    </row>
    <row r="6" spans="1:8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B6" s="23" t="s">
        <v>66</v>
      </c>
    </row>
    <row r="7" spans="1:80" s="3" customFormat="1" ht="15" thickBot="1" x14ac:dyDescent="0.35">
      <c r="A7" s="146"/>
      <c r="B7" s="26"/>
      <c r="C7" s="365">
        <v>2019</v>
      </c>
      <c r="D7" s="363"/>
      <c r="E7" s="363"/>
      <c r="F7" s="363"/>
      <c r="G7" s="363"/>
      <c r="H7" s="363"/>
      <c r="I7" s="363"/>
      <c r="J7" s="363"/>
      <c r="K7" s="363"/>
      <c r="L7" s="364"/>
      <c r="M7" s="365">
        <v>2020</v>
      </c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4"/>
      <c r="Y7" s="363">
        <v>2021</v>
      </c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4"/>
      <c r="AK7" s="365">
        <v>2022</v>
      </c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4"/>
      <c r="AW7" s="365" t="s">
        <v>347</v>
      </c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4"/>
      <c r="CA7" s="330"/>
      <c r="CB7" s="280" t="s">
        <v>97</v>
      </c>
    </row>
    <row r="8" spans="1:80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50" t="s">
        <v>673</v>
      </c>
      <c r="BW8" s="350" t="s">
        <v>672</v>
      </c>
      <c r="BX8" s="350" t="s">
        <v>674</v>
      </c>
      <c r="BY8" s="350" t="s">
        <v>675</v>
      </c>
      <c r="BZ8" s="348" t="s">
        <v>677</v>
      </c>
      <c r="CA8" s="351"/>
      <c r="CB8" s="286">
        <v>44800</v>
      </c>
    </row>
    <row r="9" spans="1:80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352"/>
      <c r="CB9" s="78"/>
    </row>
    <row r="10" spans="1:80" s="59" customFormat="1" x14ac:dyDescent="0.3">
      <c r="A10" s="147"/>
      <c r="B10" s="60" t="s">
        <v>37</v>
      </c>
      <c r="C10" s="61">
        <v>602951</v>
      </c>
      <c r="D10" s="62">
        <v>603501</v>
      </c>
      <c r="E10" s="62">
        <v>603200</v>
      </c>
      <c r="F10" s="62">
        <v>603676</v>
      </c>
      <c r="G10" s="62">
        <v>604432</v>
      </c>
      <c r="H10" s="62">
        <v>602871</v>
      </c>
      <c r="I10" s="62">
        <v>607254</v>
      </c>
      <c r="J10" s="62">
        <v>609895</v>
      </c>
      <c r="K10" s="62">
        <v>612601</v>
      </c>
      <c r="L10" s="63">
        <v>613710</v>
      </c>
      <c r="M10" s="62">
        <v>614171</v>
      </c>
      <c r="N10" s="62">
        <v>614347</v>
      </c>
      <c r="O10" s="62">
        <v>613915</v>
      </c>
      <c r="P10" s="62">
        <v>612971</v>
      </c>
      <c r="Q10" s="62">
        <v>612731</v>
      </c>
      <c r="R10" s="62">
        <v>612530</v>
      </c>
      <c r="S10" s="62">
        <v>608203</v>
      </c>
      <c r="T10" s="62">
        <v>607617</v>
      </c>
      <c r="U10" s="198">
        <v>604985</v>
      </c>
      <c r="V10" s="198">
        <v>608227</v>
      </c>
      <c r="W10" s="198">
        <v>608812</v>
      </c>
      <c r="X10" s="63">
        <v>610672</v>
      </c>
      <c r="Y10" s="198">
        <v>612124</v>
      </c>
      <c r="Z10" s="198">
        <v>612148</v>
      </c>
      <c r="AA10" s="198">
        <v>611742</v>
      </c>
      <c r="AB10" s="198">
        <v>610989</v>
      </c>
      <c r="AC10" s="198">
        <v>610142</v>
      </c>
      <c r="AD10" s="198">
        <v>609010</v>
      </c>
      <c r="AE10" s="198">
        <v>607727</v>
      </c>
      <c r="AF10" s="198">
        <v>607183</v>
      </c>
      <c r="AG10" s="198">
        <v>605989</v>
      </c>
      <c r="AH10" s="198">
        <v>609504</v>
      </c>
      <c r="AI10" s="198">
        <v>611939</v>
      </c>
      <c r="AJ10" s="63">
        <v>613614</v>
      </c>
      <c r="AK10" s="211">
        <v>615124</v>
      </c>
      <c r="AL10" s="211">
        <v>615449</v>
      </c>
      <c r="AM10" s="211">
        <v>615144</v>
      </c>
      <c r="AN10" s="211">
        <v>614187</v>
      </c>
      <c r="AO10" s="211">
        <v>612994</v>
      </c>
      <c r="AP10" s="211">
        <v>611821</v>
      </c>
      <c r="AQ10" s="64">
        <v>610337</v>
      </c>
      <c r="AR10" s="211">
        <v>609131</v>
      </c>
      <c r="AS10" s="211"/>
      <c r="AT10" s="211"/>
      <c r="AU10" s="211"/>
      <c r="AV10" s="107"/>
      <c r="AW10" s="64">
        <f t="shared" ref="AW10:BF14" si="0">O10-C10</f>
        <v>10964</v>
      </c>
      <c r="AX10" s="65">
        <f t="shared" si="0"/>
        <v>9470</v>
      </c>
      <c r="AY10" s="65">
        <f t="shared" si="0"/>
        <v>9531</v>
      </c>
      <c r="AZ10" s="65">
        <f t="shared" si="0"/>
        <v>8854</v>
      </c>
      <c r="BA10" s="65">
        <f t="shared" si="0"/>
        <v>3771</v>
      </c>
      <c r="BB10" s="65">
        <f t="shared" si="0"/>
        <v>4746</v>
      </c>
      <c r="BC10" s="65">
        <f t="shared" si="0"/>
        <v>-2269</v>
      </c>
      <c r="BD10" s="65">
        <f t="shared" si="0"/>
        <v>-1668</v>
      </c>
      <c r="BE10" s="65">
        <f t="shared" si="0"/>
        <v>-3789</v>
      </c>
      <c r="BF10" s="65">
        <f t="shared" si="0"/>
        <v>-3038</v>
      </c>
      <c r="BG10" s="65">
        <f t="shared" ref="BG10:BP14" si="1">Y10-M10</f>
        <v>-2047</v>
      </c>
      <c r="BH10" s="65">
        <f t="shared" si="1"/>
        <v>-2199</v>
      </c>
      <c r="BI10" s="65">
        <f t="shared" si="1"/>
        <v>-2173</v>
      </c>
      <c r="BJ10" s="65">
        <f t="shared" si="1"/>
        <v>-1982</v>
      </c>
      <c r="BK10" s="65">
        <f t="shared" si="1"/>
        <v>-2589</v>
      </c>
      <c r="BL10" s="241">
        <f t="shared" si="1"/>
        <v>-3520</v>
      </c>
      <c r="BM10" s="241">
        <f t="shared" si="1"/>
        <v>-476</v>
      </c>
      <c r="BN10" s="241">
        <f t="shared" si="1"/>
        <v>-434</v>
      </c>
      <c r="BO10" s="241">
        <f t="shared" si="1"/>
        <v>1004</v>
      </c>
      <c r="BP10" s="241">
        <f t="shared" si="1"/>
        <v>1277</v>
      </c>
      <c r="BQ10" s="241">
        <f t="shared" ref="BQ10:BZ14" si="2">AI10-W10</f>
        <v>3127</v>
      </c>
      <c r="BR10" s="267">
        <f t="shared" si="2"/>
        <v>2942</v>
      </c>
      <c r="BS10" s="267">
        <f t="shared" si="2"/>
        <v>3000</v>
      </c>
      <c r="BT10" s="267">
        <f t="shared" si="2"/>
        <v>3301</v>
      </c>
      <c r="BU10" s="267">
        <f t="shared" si="2"/>
        <v>3402</v>
      </c>
      <c r="BV10" s="267">
        <f t="shared" si="2"/>
        <v>3198</v>
      </c>
      <c r="BW10" s="267">
        <f t="shared" si="2"/>
        <v>2852</v>
      </c>
      <c r="BX10" s="267">
        <f t="shared" si="2"/>
        <v>2811</v>
      </c>
      <c r="BY10" s="267">
        <f t="shared" si="2"/>
        <v>2610</v>
      </c>
      <c r="BZ10" s="267">
        <f t="shared" si="2"/>
        <v>1948</v>
      </c>
      <c r="CA10" s="352"/>
      <c r="CB10" s="64">
        <f>IF(ISERROR(GETPIVOTDATA("VALUE",'CRS WK pvt'!$I$2,"DT_FILE",CB$8,"CD_CO",CB$6,"TRIM_CAT",TRIM(B10),"TRIM_LINE",A9))=TRUE,0,GETPIVOTDATA("VALUE",'CRS WK pvt'!$I$2,"DT_FILE",CB$8,"CD_CO",CB$6,"TRIM_CAT",TRIM(B10),"TRIM_LINE",A9))</f>
        <v>609131</v>
      </c>
    </row>
    <row r="11" spans="1:80" s="59" customFormat="1" x14ac:dyDescent="0.3">
      <c r="A11" s="147"/>
      <c r="B11" s="60" t="s">
        <v>38</v>
      </c>
      <c r="C11" s="61">
        <v>49913</v>
      </c>
      <c r="D11" s="62">
        <v>49928</v>
      </c>
      <c r="E11" s="62">
        <v>49894</v>
      </c>
      <c r="F11" s="62">
        <v>49858</v>
      </c>
      <c r="G11" s="62">
        <v>49849</v>
      </c>
      <c r="H11" s="62">
        <v>49764</v>
      </c>
      <c r="I11" s="62">
        <v>49822</v>
      </c>
      <c r="J11" s="62">
        <v>49912</v>
      </c>
      <c r="K11" s="62">
        <v>50083</v>
      </c>
      <c r="L11" s="63">
        <v>50100</v>
      </c>
      <c r="M11" s="62">
        <v>50070</v>
      </c>
      <c r="N11" s="62">
        <v>50005</v>
      </c>
      <c r="O11" s="62">
        <v>49874</v>
      </c>
      <c r="P11" s="62">
        <v>49791</v>
      </c>
      <c r="Q11" s="62">
        <v>49705</v>
      </c>
      <c r="R11" s="62">
        <v>49482</v>
      </c>
      <c r="S11" s="62">
        <v>52816</v>
      </c>
      <c r="T11" s="62">
        <v>52484</v>
      </c>
      <c r="U11" s="198">
        <v>53406</v>
      </c>
      <c r="V11" s="198">
        <v>53732</v>
      </c>
      <c r="W11" s="198">
        <v>56113</v>
      </c>
      <c r="X11" s="63">
        <v>56700</v>
      </c>
      <c r="Y11" s="198">
        <v>57496</v>
      </c>
      <c r="Z11" s="198">
        <v>58427</v>
      </c>
      <c r="AA11" s="198">
        <v>59246</v>
      </c>
      <c r="AB11" s="198">
        <v>59660</v>
      </c>
      <c r="AC11" s="198">
        <v>60173</v>
      </c>
      <c r="AD11" s="198">
        <v>60513</v>
      </c>
      <c r="AE11" s="198">
        <v>60572</v>
      </c>
      <c r="AF11" s="198">
        <v>60805</v>
      </c>
      <c r="AG11" s="198">
        <v>60817</v>
      </c>
      <c r="AH11" s="198">
        <v>61129</v>
      </c>
      <c r="AI11" s="198">
        <v>62272</v>
      </c>
      <c r="AJ11" s="63">
        <v>63004</v>
      </c>
      <c r="AK11" s="211">
        <v>63675</v>
      </c>
      <c r="AL11" s="211">
        <v>64376</v>
      </c>
      <c r="AM11" s="211">
        <v>64761</v>
      </c>
      <c r="AN11" s="211">
        <v>65036</v>
      </c>
      <c r="AO11" s="211">
        <v>65280</v>
      </c>
      <c r="AP11" s="211">
        <v>65471</v>
      </c>
      <c r="AQ11" s="64">
        <v>65409</v>
      </c>
      <c r="AR11" s="211">
        <v>66224</v>
      </c>
      <c r="AS11" s="211"/>
      <c r="AT11" s="211"/>
      <c r="AU11" s="211"/>
      <c r="AV11" s="107"/>
      <c r="AW11" s="64">
        <f t="shared" si="0"/>
        <v>-39</v>
      </c>
      <c r="AX11" s="65">
        <f t="shared" si="0"/>
        <v>-137</v>
      </c>
      <c r="AY11" s="65">
        <f t="shared" si="0"/>
        <v>-189</v>
      </c>
      <c r="AZ11" s="65">
        <f t="shared" si="0"/>
        <v>-376</v>
      </c>
      <c r="BA11" s="65">
        <f t="shared" si="0"/>
        <v>2967</v>
      </c>
      <c r="BB11" s="65">
        <f t="shared" si="0"/>
        <v>2720</v>
      </c>
      <c r="BC11" s="65">
        <f t="shared" si="0"/>
        <v>3584</v>
      </c>
      <c r="BD11" s="65">
        <f t="shared" si="0"/>
        <v>3820</v>
      </c>
      <c r="BE11" s="65">
        <f t="shared" si="0"/>
        <v>6030</v>
      </c>
      <c r="BF11" s="65">
        <f t="shared" si="0"/>
        <v>6600</v>
      </c>
      <c r="BG11" s="65">
        <f t="shared" si="1"/>
        <v>7426</v>
      </c>
      <c r="BH11" s="65">
        <f t="shared" si="1"/>
        <v>8422</v>
      </c>
      <c r="BI11" s="65">
        <f t="shared" si="1"/>
        <v>9372</v>
      </c>
      <c r="BJ11" s="65">
        <f t="shared" si="1"/>
        <v>9869</v>
      </c>
      <c r="BK11" s="65">
        <f t="shared" si="1"/>
        <v>10468</v>
      </c>
      <c r="BL11" s="241">
        <f t="shared" si="1"/>
        <v>11031</v>
      </c>
      <c r="BM11" s="241">
        <f t="shared" si="1"/>
        <v>7756</v>
      </c>
      <c r="BN11" s="241">
        <f t="shared" si="1"/>
        <v>8321</v>
      </c>
      <c r="BO11" s="241">
        <f t="shared" si="1"/>
        <v>7411</v>
      </c>
      <c r="BP11" s="241">
        <f t="shared" si="1"/>
        <v>7397</v>
      </c>
      <c r="BQ11" s="241">
        <f t="shared" si="2"/>
        <v>6159</v>
      </c>
      <c r="BR11" s="267">
        <f t="shared" si="2"/>
        <v>6304</v>
      </c>
      <c r="BS11" s="267">
        <f t="shared" si="2"/>
        <v>6179</v>
      </c>
      <c r="BT11" s="267">
        <f t="shared" si="2"/>
        <v>5949</v>
      </c>
      <c r="BU11" s="267">
        <f t="shared" si="2"/>
        <v>5515</v>
      </c>
      <c r="BV11" s="267">
        <f t="shared" si="2"/>
        <v>5376</v>
      </c>
      <c r="BW11" s="267">
        <f t="shared" si="2"/>
        <v>5107</v>
      </c>
      <c r="BX11" s="267">
        <f t="shared" si="2"/>
        <v>4958</v>
      </c>
      <c r="BY11" s="267">
        <f t="shared" si="2"/>
        <v>4837</v>
      </c>
      <c r="BZ11" s="267">
        <f t="shared" si="2"/>
        <v>5419</v>
      </c>
      <c r="CA11" s="352"/>
      <c r="CB11" s="64">
        <f>IF(ISERROR(GETPIVOTDATA("VALUE",'CRS WK pvt'!$I$2,"DT_FILE",CB$8,"CD_CO",CB$6,"TRIM_CAT",TRIM(B11),"TRIM_LINE",A9))=TRUE,0,GETPIVOTDATA("VALUE",'CRS WK pvt'!$I$2,"DT_FILE",CB$8,"CD_CO",CB$6,"TRIM_CAT",TRIM(B11),"TRIM_LINE",A9))</f>
        <v>66224</v>
      </c>
    </row>
    <row r="12" spans="1:80" s="59" customFormat="1" x14ac:dyDescent="0.3">
      <c r="A12" s="147"/>
      <c r="B12" s="60" t="s">
        <v>39</v>
      </c>
      <c r="C12" s="61">
        <v>37209</v>
      </c>
      <c r="D12" s="62">
        <v>37026</v>
      </c>
      <c r="E12" s="62">
        <v>36798</v>
      </c>
      <c r="F12" s="62">
        <v>36634</v>
      </c>
      <c r="G12" s="62">
        <v>36463</v>
      </c>
      <c r="H12" s="62">
        <v>36351</v>
      </c>
      <c r="I12" s="62">
        <v>36343</v>
      </c>
      <c r="J12" s="62">
        <v>36596</v>
      </c>
      <c r="K12" s="62">
        <v>37173</v>
      </c>
      <c r="L12" s="63">
        <v>37350</v>
      </c>
      <c r="M12" s="62">
        <v>37385</v>
      </c>
      <c r="N12" s="62">
        <v>37373</v>
      </c>
      <c r="O12" s="62">
        <v>37332</v>
      </c>
      <c r="P12" s="62">
        <v>37248</v>
      </c>
      <c r="Q12" s="62">
        <v>37109</v>
      </c>
      <c r="R12" s="62">
        <v>36964</v>
      </c>
      <c r="S12" s="62">
        <v>36883</v>
      </c>
      <c r="T12" s="62">
        <v>36832</v>
      </c>
      <c r="U12" s="198">
        <v>36835</v>
      </c>
      <c r="V12" s="198">
        <v>36965</v>
      </c>
      <c r="W12" s="198">
        <v>37118</v>
      </c>
      <c r="X12" s="63">
        <v>37331</v>
      </c>
      <c r="Y12" s="198">
        <v>37441</v>
      </c>
      <c r="Z12" s="198">
        <v>37473</v>
      </c>
      <c r="AA12" s="198">
        <v>37462</v>
      </c>
      <c r="AB12" s="198">
        <v>37353</v>
      </c>
      <c r="AC12" s="198">
        <v>37185</v>
      </c>
      <c r="AD12" s="198">
        <v>37095</v>
      </c>
      <c r="AE12" s="198">
        <v>36973</v>
      </c>
      <c r="AF12" s="198">
        <v>36937</v>
      </c>
      <c r="AG12" s="198">
        <v>36886</v>
      </c>
      <c r="AH12" s="198">
        <v>36917</v>
      </c>
      <c r="AI12" s="198">
        <v>37212</v>
      </c>
      <c r="AJ12" s="63">
        <v>37403</v>
      </c>
      <c r="AK12" s="211">
        <v>37563</v>
      </c>
      <c r="AL12" s="211">
        <v>37613</v>
      </c>
      <c r="AM12" s="211">
        <v>37539</v>
      </c>
      <c r="AN12" s="211">
        <v>37330</v>
      </c>
      <c r="AO12" s="211">
        <v>37140</v>
      </c>
      <c r="AP12" s="211">
        <v>36962</v>
      </c>
      <c r="AQ12" s="64">
        <v>36770</v>
      </c>
      <c r="AR12" s="211">
        <v>36690</v>
      </c>
      <c r="AS12" s="211"/>
      <c r="AT12" s="211"/>
      <c r="AU12" s="211"/>
      <c r="AV12" s="107"/>
      <c r="AW12" s="64">
        <f t="shared" si="0"/>
        <v>123</v>
      </c>
      <c r="AX12" s="65">
        <f t="shared" si="0"/>
        <v>222</v>
      </c>
      <c r="AY12" s="65">
        <f t="shared" si="0"/>
        <v>311</v>
      </c>
      <c r="AZ12" s="65">
        <f t="shared" si="0"/>
        <v>330</v>
      </c>
      <c r="BA12" s="65">
        <f t="shared" si="0"/>
        <v>420</v>
      </c>
      <c r="BB12" s="65">
        <f t="shared" si="0"/>
        <v>481</v>
      </c>
      <c r="BC12" s="65">
        <f t="shared" si="0"/>
        <v>492</v>
      </c>
      <c r="BD12" s="65">
        <f t="shared" si="0"/>
        <v>369</v>
      </c>
      <c r="BE12" s="65">
        <f t="shared" si="0"/>
        <v>-55</v>
      </c>
      <c r="BF12" s="65">
        <f t="shared" si="0"/>
        <v>-19</v>
      </c>
      <c r="BG12" s="65">
        <f t="shared" si="1"/>
        <v>56</v>
      </c>
      <c r="BH12" s="65">
        <f t="shared" si="1"/>
        <v>100</v>
      </c>
      <c r="BI12" s="65">
        <f t="shared" si="1"/>
        <v>130</v>
      </c>
      <c r="BJ12" s="65">
        <f t="shared" si="1"/>
        <v>105</v>
      </c>
      <c r="BK12" s="65">
        <f t="shared" si="1"/>
        <v>76</v>
      </c>
      <c r="BL12" s="241">
        <f t="shared" si="1"/>
        <v>131</v>
      </c>
      <c r="BM12" s="241">
        <f t="shared" si="1"/>
        <v>90</v>
      </c>
      <c r="BN12" s="241">
        <f t="shared" si="1"/>
        <v>105</v>
      </c>
      <c r="BO12" s="241">
        <f t="shared" si="1"/>
        <v>51</v>
      </c>
      <c r="BP12" s="241">
        <f t="shared" si="1"/>
        <v>-48</v>
      </c>
      <c r="BQ12" s="241">
        <f t="shared" si="2"/>
        <v>94</v>
      </c>
      <c r="BR12" s="267">
        <f t="shared" si="2"/>
        <v>72</v>
      </c>
      <c r="BS12" s="267">
        <f t="shared" si="2"/>
        <v>122</v>
      </c>
      <c r="BT12" s="267">
        <f t="shared" si="2"/>
        <v>140</v>
      </c>
      <c r="BU12" s="267">
        <f t="shared" si="2"/>
        <v>77</v>
      </c>
      <c r="BV12" s="267">
        <f t="shared" si="2"/>
        <v>-23</v>
      </c>
      <c r="BW12" s="267">
        <f t="shared" si="2"/>
        <v>-45</v>
      </c>
      <c r="BX12" s="267">
        <f t="shared" si="2"/>
        <v>-133</v>
      </c>
      <c r="BY12" s="267">
        <f t="shared" si="2"/>
        <v>-203</v>
      </c>
      <c r="BZ12" s="267">
        <f t="shared" si="2"/>
        <v>-247</v>
      </c>
      <c r="CA12" s="352"/>
      <c r="CB12" s="64">
        <f>IF(ISERROR(GETPIVOTDATA("VALUE",'CRS WK pvt'!$I$2,"DT_FILE",CB$8,"CD_CO",CB$6,"TRIM_CAT",TRIM(B12),"TRIM_LINE",A9))=TRUE,0,GETPIVOTDATA("VALUE",'CRS WK pvt'!$I$2,"DT_FILE",CB$8,"CD_CO",CB$6,"TRIM_CAT",TRIM(B12),"TRIM_LINE",A9))</f>
        <v>36690</v>
      </c>
    </row>
    <row r="13" spans="1:80" s="59" customFormat="1" x14ac:dyDescent="0.3">
      <c r="A13" s="147"/>
      <c r="B13" s="60" t="s">
        <v>40</v>
      </c>
      <c r="C13" s="61">
        <v>12534</v>
      </c>
      <c r="D13" s="62">
        <v>12503</v>
      </c>
      <c r="E13" s="62">
        <v>12463</v>
      </c>
      <c r="F13" s="62">
        <v>12443</v>
      </c>
      <c r="G13" s="62">
        <v>12429</v>
      </c>
      <c r="H13" s="62">
        <v>12409</v>
      </c>
      <c r="I13" s="62">
        <v>12406</v>
      </c>
      <c r="J13" s="62">
        <v>12459</v>
      </c>
      <c r="K13" s="62">
        <v>12535</v>
      </c>
      <c r="L13" s="63">
        <v>12578</v>
      </c>
      <c r="M13" s="62">
        <v>12600</v>
      </c>
      <c r="N13" s="62">
        <v>12597</v>
      </c>
      <c r="O13" s="62">
        <v>12589</v>
      </c>
      <c r="P13" s="62">
        <v>12569</v>
      </c>
      <c r="Q13" s="62">
        <v>12538</v>
      </c>
      <c r="R13" s="62">
        <v>12530</v>
      </c>
      <c r="S13" s="62">
        <v>12533</v>
      </c>
      <c r="T13" s="62">
        <v>12509</v>
      </c>
      <c r="U13" s="198">
        <v>12512</v>
      </c>
      <c r="V13" s="198">
        <v>12529</v>
      </c>
      <c r="W13" s="198">
        <v>12578</v>
      </c>
      <c r="X13" s="63">
        <v>12628</v>
      </c>
      <c r="Y13" s="198">
        <v>12646</v>
      </c>
      <c r="Z13" s="198">
        <v>12652</v>
      </c>
      <c r="AA13" s="198">
        <v>12646</v>
      </c>
      <c r="AB13" s="198">
        <v>12632</v>
      </c>
      <c r="AC13" s="198">
        <v>12619</v>
      </c>
      <c r="AD13" s="198">
        <v>12601</v>
      </c>
      <c r="AE13" s="198">
        <v>12575</v>
      </c>
      <c r="AF13" s="198">
        <v>12571</v>
      </c>
      <c r="AG13" s="198">
        <v>12570</v>
      </c>
      <c r="AH13" s="198">
        <v>12600</v>
      </c>
      <c r="AI13" s="198">
        <v>12674</v>
      </c>
      <c r="AJ13" s="63">
        <v>12705</v>
      </c>
      <c r="AK13" s="211">
        <v>12743</v>
      </c>
      <c r="AL13" s="211">
        <v>12751</v>
      </c>
      <c r="AM13" s="211">
        <v>12731</v>
      </c>
      <c r="AN13" s="211">
        <v>12712</v>
      </c>
      <c r="AO13" s="211">
        <v>12690</v>
      </c>
      <c r="AP13" s="211">
        <v>12676</v>
      </c>
      <c r="AQ13" s="64">
        <v>12651</v>
      </c>
      <c r="AR13" s="211">
        <v>12652</v>
      </c>
      <c r="AS13" s="211"/>
      <c r="AT13" s="211"/>
      <c r="AU13" s="211"/>
      <c r="AV13" s="107"/>
      <c r="AW13" s="64">
        <f t="shared" si="0"/>
        <v>55</v>
      </c>
      <c r="AX13" s="65">
        <f t="shared" si="0"/>
        <v>66</v>
      </c>
      <c r="AY13" s="65">
        <f t="shared" si="0"/>
        <v>75</v>
      </c>
      <c r="AZ13" s="65">
        <f t="shared" si="0"/>
        <v>87</v>
      </c>
      <c r="BA13" s="65">
        <f t="shared" si="0"/>
        <v>104</v>
      </c>
      <c r="BB13" s="65">
        <f t="shared" si="0"/>
        <v>100</v>
      </c>
      <c r="BC13" s="65">
        <f t="shared" si="0"/>
        <v>106</v>
      </c>
      <c r="BD13" s="65">
        <f t="shared" si="0"/>
        <v>70</v>
      </c>
      <c r="BE13" s="65">
        <f t="shared" si="0"/>
        <v>43</v>
      </c>
      <c r="BF13" s="65">
        <f t="shared" si="0"/>
        <v>50</v>
      </c>
      <c r="BG13" s="65">
        <f t="shared" si="1"/>
        <v>46</v>
      </c>
      <c r="BH13" s="65">
        <f t="shared" si="1"/>
        <v>55</v>
      </c>
      <c r="BI13" s="65">
        <f t="shared" si="1"/>
        <v>57</v>
      </c>
      <c r="BJ13" s="65">
        <f t="shared" si="1"/>
        <v>63</v>
      </c>
      <c r="BK13" s="65">
        <f t="shared" si="1"/>
        <v>81</v>
      </c>
      <c r="BL13" s="241">
        <f t="shared" si="1"/>
        <v>71</v>
      </c>
      <c r="BM13" s="241">
        <f t="shared" si="1"/>
        <v>42</v>
      </c>
      <c r="BN13" s="241">
        <f t="shared" si="1"/>
        <v>62</v>
      </c>
      <c r="BO13" s="241">
        <f t="shared" si="1"/>
        <v>58</v>
      </c>
      <c r="BP13" s="241">
        <f t="shared" si="1"/>
        <v>71</v>
      </c>
      <c r="BQ13" s="241">
        <f t="shared" si="2"/>
        <v>96</v>
      </c>
      <c r="BR13" s="267">
        <f t="shared" si="2"/>
        <v>77</v>
      </c>
      <c r="BS13" s="267">
        <f t="shared" si="2"/>
        <v>97</v>
      </c>
      <c r="BT13" s="267">
        <f t="shared" si="2"/>
        <v>99</v>
      </c>
      <c r="BU13" s="267">
        <f t="shared" si="2"/>
        <v>85</v>
      </c>
      <c r="BV13" s="267">
        <f t="shared" si="2"/>
        <v>80</v>
      </c>
      <c r="BW13" s="267">
        <f t="shared" si="2"/>
        <v>71</v>
      </c>
      <c r="BX13" s="267">
        <f t="shared" si="2"/>
        <v>75</v>
      </c>
      <c r="BY13" s="267">
        <f t="shared" si="2"/>
        <v>76</v>
      </c>
      <c r="BZ13" s="267">
        <f t="shared" si="2"/>
        <v>81</v>
      </c>
      <c r="CA13" s="352"/>
      <c r="CB13" s="64">
        <f>IF(ISERROR(GETPIVOTDATA("VALUE",'CRS WK pvt'!$I$2,"DT_FILE",CB$8,"CD_CO",CB$6,"TRIM_CAT",TRIM(B13),"TRIM_LINE",A9))=TRUE,0,GETPIVOTDATA("VALUE",'CRS WK pvt'!$I$2,"DT_FILE",CB$8,"CD_CO",CB$6,"TRIM_CAT",TRIM(B13),"TRIM_LINE",A9))</f>
        <v>12652</v>
      </c>
    </row>
    <row r="14" spans="1:80" s="59" customFormat="1" x14ac:dyDescent="0.3">
      <c r="A14" s="147"/>
      <c r="B14" s="60" t="s">
        <v>41</v>
      </c>
      <c r="C14" s="61">
        <v>9110</v>
      </c>
      <c r="D14" s="62">
        <v>9110</v>
      </c>
      <c r="E14" s="62">
        <v>9092</v>
      </c>
      <c r="F14" s="62">
        <v>9090</v>
      </c>
      <c r="G14" s="62">
        <v>9085</v>
      </c>
      <c r="H14" s="62">
        <v>9089</v>
      </c>
      <c r="I14" s="62">
        <v>9113</v>
      </c>
      <c r="J14" s="62">
        <v>9154</v>
      </c>
      <c r="K14" s="62">
        <v>9216</v>
      </c>
      <c r="L14" s="63">
        <v>9247</v>
      </c>
      <c r="M14" s="62">
        <v>9283</v>
      </c>
      <c r="N14" s="62">
        <v>9289</v>
      </c>
      <c r="O14" s="62">
        <v>9284</v>
      </c>
      <c r="P14" s="62">
        <v>9273</v>
      </c>
      <c r="Q14" s="62">
        <v>9265</v>
      </c>
      <c r="R14" s="62">
        <v>9260</v>
      </c>
      <c r="S14" s="62">
        <v>9274</v>
      </c>
      <c r="T14" s="62">
        <v>9270</v>
      </c>
      <c r="U14" s="198">
        <v>9282</v>
      </c>
      <c r="V14" s="198">
        <v>9306</v>
      </c>
      <c r="W14" s="198">
        <v>9342</v>
      </c>
      <c r="X14" s="63">
        <v>9368</v>
      </c>
      <c r="Y14" s="198">
        <v>9378</v>
      </c>
      <c r="Z14" s="198">
        <v>9377</v>
      </c>
      <c r="AA14" s="198">
        <v>9375</v>
      </c>
      <c r="AB14" s="198">
        <v>9373</v>
      </c>
      <c r="AC14" s="198">
        <v>9377</v>
      </c>
      <c r="AD14" s="198">
        <v>9369</v>
      </c>
      <c r="AE14" s="198">
        <v>9361</v>
      </c>
      <c r="AF14" s="198">
        <v>9366</v>
      </c>
      <c r="AG14" s="198">
        <v>9389</v>
      </c>
      <c r="AH14" s="198">
        <v>9403</v>
      </c>
      <c r="AI14" s="198">
        <v>9439</v>
      </c>
      <c r="AJ14" s="63">
        <v>9460</v>
      </c>
      <c r="AK14" s="211">
        <v>9487</v>
      </c>
      <c r="AL14" s="211">
        <v>9503</v>
      </c>
      <c r="AM14" s="211">
        <v>9503</v>
      </c>
      <c r="AN14" s="211">
        <v>9487</v>
      </c>
      <c r="AO14" s="211">
        <v>9482</v>
      </c>
      <c r="AP14" s="211">
        <v>9469</v>
      </c>
      <c r="AQ14" s="64">
        <v>9452</v>
      </c>
      <c r="AR14" s="211">
        <v>9453</v>
      </c>
      <c r="AS14" s="211"/>
      <c r="AT14" s="211"/>
      <c r="AU14" s="211"/>
      <c r="AV14" s="107"/>
      <c r="AW14" s="64">
        <f t="shared" si="0"/>
        <v>174</v>
      </c>
      <c r="AX14" s="65">
        <f t="shared" si="0"/>
        <v>163</v>
      </c>
      <c r="AY14" s="65">
        <f t="shared" si="0"/>
        <v>173</v>
      </c>
      <c r="AZ14" s="65">
        <f t="shared" si="0"/>
        <v>170</v>
      </c>
      <c r="BA14" s="65">
        <f t="shared" si="0"/>
        <v>189</v>
      </c>
      <c r="BB14" s="65">
        <f t="shared" si="0"/>
        <v>181</v>
      </c>
      <c r="BC14" s="65">
        <f t="shared" si="0"/>
        <v>169</v>
      </c>
      <c r="BD14" s="65">
        <f t="shared" si="0"/>
        <v>152</v>
      </c>
      <c r="BE14" s="65">
        <f t="shared" si="0"/>
        <v>126</v>
      </c>
      <c r="BF14" s="65">
        <f t="shared" si="0"/>
        <v>121</v>
      </c>
      <c r="BG14" s="65">
        <f t="shared" si="1"/>
        <v>95</v>
      </c>
      <c r="BH14" s="65">
        <f t="shared" si="1"/>
        <v>88</v>
      </c>
      <c r="BI14" s="65">
        <f t="shared" si="1"/>
        <v>91</v>
      </c>
      <c r="BJ14" s="65">
        <f t="shared" si="1"/>
        <v>100</v>
      </c>
      <c r="BK14" s="65">
        <f t="shared" si="1"/>
        <v>112</v>
      </c>
      <c r="BL14" s="241">
        <f t="shared" si="1"/>
        <v>109</v>
      </c>
      <c r="BM14" s="241">
        <f t="shared" si="1"/>
        <v>87</v>
      </c>
      <c r="BN14" s="241">
        <f t="shared" si="1"/>
        <v>96</v>
      </c>
      <c r="BO14" s="241">
        <f t="shared" si="1"/>
        <v>107</v>
      </c>
      <c r="BP14" s="241">
        <f t="shared" si="1"/>
        <v>97</v>
      </c>
      <c r="BQ14" s="241">
        <f t="shared" si="2"/>
        <v>97</v>
      </c>
      <c r="BR14" s="267">
        <f t="shared" si="2"/>
        <v>92</v>
      </c>
      <c r="BS14" s="267">
        <f t="shared" si="2"/>
        <v>109</v>
      </c>
      <c r="BT14" s="267">
        <f t="shared" si="2"/>
        <v>126</v>
      </c>
      <c r="BU14" s="267">
        <f t="shared" si="2"/>
        <v>128</v>
      </c>
      <c r="BV14" s="267">
        <f t="shared" si="2"/>
        <v>114</v>
      </c>
      <c r="BW14" s="267">
        <f t="shared" si="2"/>
        <v>105</v>
      </c>
      <c r="BX14" s="267">
        <f t="shared" si="2"/>
        <v>100</v>
      </c>
      <c r="BY14" s="267">
        <f t="shared" si="2"/>
        <v>91</v>
      </c>
      <c r="BZ14" s="267">
        <f t="shared" si="2"/>
        <v>87</v>
      </c>
      <c r="CA14" s="352"/>
      <c r="CB14" s="64">
        <f>IF(ISERROR(GETPIVOTDATA("VALUE",'CRS WK pvt'!$I$2,"DT_FILE",CB$8,"CD_CO",CB$6,"TRIM_CAT",TRIM(B14),"TRIM_LINE",A9))=TRUE,0,GETPIVOTDATA("VALUE",'CRS WK pvt'!$I$2,"DT_FILE",CB$8,"CD_CO",CB$6,"TRIM_CAT",TRIM(B14),"TRIM_LINE",A9))</f>
        <v>9453</v>
      </c>
    </row>
    <row r="15" spans="1:80" s="73" customFormat="1" ht="15" thickBot="1" x14ac:dyDescent="0.35">
      <c r="A15" s="148"/>
      <c r="B15" s="67" t="s">
        <v>42</v>
      </c>
      <c r="C15" s="68">
        <f t="shared" ref="C15:V15" si="3">SUM(C10:C14)</f>
        <v>711717</v>
      </c>
      <c r="D15" s="69">
        <f t="shared" si="3"/>
        <v>712068</v>
      </c>
      <c r="E15" s="69">
        <f t="shared" si="3"/>
        <v>711447</v>
      </c>
      <c r="F15" s="69">
        <f t="shared" si="3"/>
        <v>711701</v>
      </c>
      <c r="G15" s="69">
        <f t="shared" si="3"/>
        <v>712258</v>
      </c>
      <c r="H15" s="69">
        <f t="shared" si="3"/>
        <v>710484</v>
      </c>
      <c r="I15" s="69">
        <f t="shared" si="3"/>
        <v>714938</v>
      </c>
      <c r="J15" s="69">
        <f t="shared" si="3"/>
        <v>718016</v>
      </c>
      <c r="K15" s="69">
        <f t="shared" si="3"/>
        <v>721608</v>
      </c>
      <c r="L15" s="70">
        <f t="shared" si="3"/>
        <v>722985</v>
      </c>
      <c r="M15" s="69">
        <f t="shared" si="3"/>
        <v>723509</v>
      </c>
      <c r="N15" s="69">
        <f t="shared" si="3"/>
        <v>723611</v>
      </c>
      <c r="O15" s="69">
        <f t="shared" si="3"/>
        <v>722994</v>
      </c>
      <c r="P15" s="69">
        <f t="shared" si="3"/>
        <v>721852</v>
      </c>
      <c r="Q15" s="69">
        <f t="shared" si="3"/>
        <v>721348</v>
      </c>
      <c r="R15" s="69">
        <f t="shared" si="3"/>
        <v>720766</v>
      </c>
      <c r="S15" s="69">
        <f t="shared" si="3"/>
        <v>719709</v>
      </c>
      <c r="T15" s="69">
        <f t="shared" si="3"/>
        <v>718712</v>
      </c>
      <c r="U15" s="69">
        <f t="shared" si="3"/>
        <v>717020</v>
      </c>
      <c r="V15" s="69">
        <f t="shared" si="3"/>
        <v>720759</v>
      </c>
      <c r="W15" s="69">
        <f>SUM(W10+W11+W12+W13+W14)</f>
        <v>723963</v>
      </c>
      <c r="X15" s="70">
        <f>SUM(X10+X11+X12+X13+X14)</f>
        <v>726699</v>
      </c>
      <c r="Y15" s="199">
        <v>729085</v>
      </c>
      <c r="Z15" s="199">
        <v>730077</v>
      </c>
      <c r="AA15" s="199">
        <v>730471</v>
      </c>
      <c r="AB15" s="199">
        <v>730007</v>
      </c>
      <c r="AC15" s="199">
        <v>729496</v>
      </c>
      <c r="AD15" s="199">
        <v>728588</v>
      </c>
      <c r="AE15" s="199">
        <v>727208</v>
      </c>
      <c r="AF15" s="199">
        <v>726862</v>
      </c>
      <c r="AG15" s="199">
        <v>725651</v>
      </c>
      <c r="AH15" s="199">
        <v>729553</v>
      </c>
      <c r="AI15" s="199">
        <v>733536</v>
      </c>
      <c r="AJ15" s="70">
        <v>736186</v>
      </c>
      <c r="AK15" s="292">
        <v>738592</v>
      </c>
      <c r="AL15" s="292">
        <v>739692</v>
      </c>
      <c r="AM15" s="292">
        <v>739678</v>
      </c>
      <c r="AN15" s="292">
        <v>738752</v>
      </c>
      <c r="AO15" s="292">
        <v>737586</v>
      </c>
      <c r="AP15" s="292">
        <v>736399</v>
      </c>
      <c r="AQ15" s="71">
        <v>734619</v>
      </c>
      <c r="AR15" s="292">
        <v>734150</v>
      </c>
      <c r="AS15" s="292"/>
      <c r="AT15" s="292"/>
      <c r="AU15" s="292"/>
      <c r="AV15" s="309"/>
      <c r="AW15" s="71">
        <f t="shared" ref="AW15:BA15" si="4">SUM(AW10:AW14)</f>
        <v>11277</v>
      </c>
      <c r="AX15" s="72">
        <f t="shared" si="4"/>
        <v>9784</v>
      </c>
      <c r="AY15" s="72">
        <f t="shared" si="4"/>
        <v>9901</v>
      </c>
      <c r="AZ15" s="72">
        <f t="shared" si="4"/>
        <v>9065</v>
      </c>
      <c r="BA15" s="72">
        <f t="shared" si="4"/>
        <v>7451</v>
      </c>
      <c r="BB15" s="72">
        <f t="shared" ref="BB15:BJ15" si="5">SUM(BB10:BB14)</f>
        <v>8228</v>
      </c>
      <c r="BC15" s="72">
        <f t="shared" si="5"/>
        <v>2082</v>
      </c>
      <c r="BD15" s="72">
        <f t="shared" si="5"/>
        <v>2743</v>
      </c>
      <c r="BE15" s="72">
        <f t="shared" si="5"/>
        <v>2355</v>
      </c>
      <c r="BF15" s="72">
        <f t="shared" si="5"/>
        <v>3714</v>
      </c>
      <c r="BG15" s="72">
        <f t="shared" si="5"/>
        <v>5576</v>
      </c>
      <c r="BH15" s="72">
        <f t="shared" si="5"/>
        <v>6466</v>
      </c>
      <c r="BI15" s="72">
        <f t="shared" si="5"/>
        <v>7477</v>
      </c>
      <c r="BJ15" s="72">
        <f t="shared" si="5"/>
        <v>8155</v>
      </c>
      <c r="BK15" s="72">
        <f t="shared" ref="BK15:BL15" si="6">SUM(BK10:BK14)</f>
        <v>8148</v>
      </c>
      <c r="BL15" s="242">
        <f t="shared" si="6"/>
        <v>7822</v>
      </c>
      <c r="BM15" s="242">
        <f t="shared" ref="BM15:BN15" si="7">SUM(BM10:BM14)</f>
        <v>7499</v>
      </c>
      <c r="BN15" s="242">
        <f t="shared" si="7"/>
        <v>8150</v>
      </c>
      <c r="BO15" s="242">
        <f t="shared" ref="BO15:BP15" si="8">SUM(BO10:BO14)</f>
        <v>8631</v>
      </c>
      <c r="BP15" s="242">
        <f t="shared" si="8"/>
        <v>8794</v>
      </c>
      <c r="BQ15" s="242">
        <f t="shared" ref="BQ15:BS15" si="9">SUM(BQ10:BQ14)</f>
        <v>9573</v>
      </c>
      <c r="BR15" s="268">
        <f t="shared" si="9"/>
        <v>9487</v>
      </c>
      <c r="BS15" s="268">
        <f t="shared" si="9"/>
        <v>9507</v>
      </c>
      <c r="BT15" s="268">
        <f t="shared" ref="BT15" si="10">SUM(BT10:BT14)</f>
        <v>9615</v>
      </c>
      <c r="BU15" s="268">
        <f t="shared" ref="BU15" si="11">SUM(BU10:BU14)</f>
        <v>9207</v>
      </c>
      <c r="BV15" s="268">
        <f t="shared" ref="BV15" si="12">SUM(BV10:BV14)</f>
        <v>8745</v>
      </c>
      <c r="BW15" s="268">
        <f t="shared" ref="BW15" si="13">SUM(BW10:BW14)</f>
        <v>8090</v>
      </c>
      <c r="BX15" s="268">
        <f t="shared" ref="BX15" si="14">SUM(BX10:BX14)</f>
        <v>7811</v>
      </c>
      <c r="BY15" s="268">
        <f t="shared" ref="BY15:BZ15" si="15">SUM(BY10:BY14)</f>
        <v>7411</v>
      </c>
      <c r="BZ15" s="268">
        <f t="shared" si="15"/>
        <v>7288</v>
      </c>
      <c r="CA15" s="353"/>
      <c r="CB15" s="85">
        <f>SUM(CB10:CB14)</f>
        <v>734150</v>
      </c>
    </row>
    <row r="16" spans="1:80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352"/>
      <c r="CB16" s="78"/>
    </row>
    <row r="17" spans="1:80" s="59" customFormat="1" x14ac:dyDescent="0.3">
      <c r="A17" s="147"/>
      <c r="B17" s="60" t="s">
        <v>37</v>
      </c>
      <c r="C17" s="80">
        <v>106380</v>
      </c>
      <c r="D17" s="81">
        <v>110547</v>
      </c>
      <c r="E17" s="81">
        <v>111188</v>
      </c>
      <c r="F17" s="81">
        <v>102978</v>
      </c>
      <c r="G17" s="81">
        <v>106543</v>
      </c>
      <c r="H17" s="81">
        <v>103064</v>
      </c>
      <c r="I17" s="81">
        <v>100104</v>
      </c>
      <c r="J17" s="81">
        <v>94758</v>
      </c>
      <c r="K17" s="81">
        <v>101192</v>
      </c>
      <c r="L17" s="82">
        <v>101308</v>
      </c>
      <c r="M17" s="81">
        <v>99505</v>
      </c>
      <c r="N17" s="81">
        <v>104473</v>
      </c>
      <c r="O17" s="81">
        <v>111192</v>
      </c>
      <c r="P17" s="81">
        <v>112458</v>
      </c>
      <c r="Q17" s="81">
        <v>109855</v>
      </c>
      <c r="R17" s="81">
        <v>109974</v>
      </c>
      <c r="S17" s="81">
        <v>106469</v>
      </c>
      <c r="T17" s="81">
        <v>104834</v>
      </c>
      <c r="U17" s="201">
        <v>101285</v>
      </c>
      <c r="V17" s="201">
        <v>104211</v>
      </c>
      <c r="W17" s="201">
        <v>106114</v>
      </c>
      <c r="X17" s="82">
        <v>101882</v>
      </c>
      <c r="Y17" s="201">
        <v>99226</v>
      </c>
      <c r="Z17" s="201">
        <v>100242</v>
      </c>
      <c r="AA17" s="201">
        <v>98835</v>
      </c>
      <c r="AB17" s="201">
        <v>103735</v>
      </c>
      <c r="AC17" s="201">
        <v>102006</v>
      </c>
      <c r="AD17" s="201">
        <v>99458</v>
      </c>
      <c r="AE17" s="201">
        <v>96999</v>
      </c>
      <c r="AF17" s="201">
        <v>94222</v>
      </c>
      <c r="AG17" s="201">
        <v>94229</v>
      </c>
      <c r="AH17" s="201">
        <v>101770</v>
      </c>
      <c r="AI17" s="201">
        <v>102650</v>
      </c>
      <c r="AJ17" s="82">
        <v>94295</v>
      </c>
      <c r="AK17" s="294">
        <v>101614</v>
      </c>
      <c r="AL17" s="294">
        <v>98976</v>
      </c>
      <c r="AM17" s="294">
        <v>98860</v>
      </c>
      <c r="AN17" s="294">
        <v>104300</v>
      </c>
      <c r="AO17" s="294">
        <v>99863</v>
      </c>
      <c r="AP17" s="294">
        <v>99451</v>
      </c>
      <c r="AQ17" s="64">
        <v>98349</v>
      </c>
      <c r="AR17" s="294">
        <v>94474</v>
      </c>
      <c r="AS17" s="294"/>
      <c r="AT17" s="294"/>
      <c r="AU17" s="294"/>
      <c r="AV17" s="311"/>
      <c r="AW17" s="83">
        <f t="shared" ref="AW17:BF21" si="16">O17-C17</f>
        <v>4812</v>
      </c>
      <c r="AX17" s="84">
        <f t="shared" si="16"/>
        <v>1911</v>
      </c>
      <c r="AY17" s="84">
        <f t="shared" si="16"/>
        <v>-1333</v>
      </c>
      <c r="AZ17" s="84">
        <f t="shared" si="16"/>
        <v>6996</v>
      </c>
      <c r="BA17" s="84">
        <f t="shared" si="16"/>
        <v>-74</v>
      </c>
      <c r="BB17" s="84">
        <f t="shared" si="16"/>
        <v>1770</v>
      </c>
      <c r="BC17" s="84">
        <f t="shared" si="16"/>
        <v>1181</v>
      </c>
      <c r="BD17" s="84">
        <f t="shared" si="16"/>
        <v>9453</v>
      </c>
      <c r="BE17" s="84">
        <f t="shared" si="16"/>
        <v>4922</v>
      </c>
      <c r="BF17" s="84">
        <f t="shared" si="16"/>
        <v>574</v>
      </c>
      <c r="BG17" s="84">
        <f t="shared" ref="BG17:BP21" si="17">Y17-M17</f>
        <v>-279</v>
      </c>
      <c r="BH17" s="84">
        <f t="shared" si="17"/>
        <v>-4231</v>
      </c>
      <c r="BI17" s="84">
        <f t="shared" si="17"/>
        <v>-12357</v>
      </c>
      <c r="BJ17" s="84">
        <f t="shared" si="17"/>
        <v>-8723</v>
      </c>
      <c r="BK17" s="84">
        <f t="shared" si="17"/>
        <v>-7849</v>
      </c>
      <c r="BL17" s="244">
        <f t="shared" si="17"/>
        <v>-10516</v>
      </c>
      <c r="BM17" s="244">
        <f t="shared" si="17"/>
        <v>-9470</v>
      </c>
      <c r="BN17" s="244">
        <f t="shared" si="17"/>
        <v>-10612</v>
      </c>
      <c r="BO17" s="244">
        <f t="shared" si="17"/>
        <v>-7056</v>
      </c>
      <c r="BP17" s="244">
        <f t="shared" si="17"/>
        <v>-2441</v>
      </c>
      <c r="BQ17" s="244">
        <f t="shared" ref="BQ17:BZ21" si="18">AI17-W17</f>
        <v>-3464</v>
      </c>
      <c r="BR17" s="270">
        <f t="shared" si="18"/>
        <v>-7587</v>
      </c>
      <c r="BS17" s="270">
        <f t="shared" si="18"/>
        <v>2388</v>
      </c>
      <c r="BT17" s="270">
        <f t="shared" si="18"/>
        <v>-1266</v>
      </c>
      <c r="BU17" s="270">
        <f t="shared" si="18"/>
        <v>25</v>
      </c>
      <c r="BV17" s="270">
        <f t="shared" si="18"/>
        <v>565</v>
      </c>
      <c r="BW17" s="270">
        <f t="shared" si="18"/>
        <v>-2143</v>
      </c>
      <c r="BX17" s="270">
        <f t="shared" si="18"/>
        <v>-7</v>
      </c>
      <c r="BY17" s="270">
        <f t="shared" si="18"/>
        <v>1350</v>
      </c>
      <c r="BZ17" s="270">
        <f t="shared" si="18"/>
        <v>252</v>
      </c>
      <c r="CA17" s="352"/>
      <c r="CB17" s="64">
        <f>IF(ISERROR(GETPIVOTDATA("VALUE",'CRS WK pvt'!$I$2,"DT_FILE",CB$8,"CD_CO",CB$6,"TRIM_CAT",TRIM(B17),"TRIM_LINE",A16))=TRUE,0,GETPIVOTDATA("VALUE",'CRS WK pvt'!$I$2,"DT_FILE",CB$8,"CD_CO",CB$6,"TRIM_CAT",TRIM(B17),"TRIM_LINE",A16))</f>
        <v>94474</v>
      </c>
    </row>
    <row r="18" spans="1:80" s="59" customFormat="1" x14ac:dyDescent="0.3">
      <c r="A18" s="147"/>
      <c r="B18" s="60" t="s">
        <v>38</v>
      </c>
      <c r="C18" s="80">
        <v>23107</v>
      </c>
      <c r="D18" s="81">
        <v>23430</v>
      </c>
      <c r="E18" s="81">
        <v>24732</v>
      </c>
      <c r="F18" s="81">
        <v>23312</v>
      </c>
      <c r="G18" s="81">
        <v>24061</v>
      </c>
      <c r="H18" s="81">
        <v>23897</v>
      </c>
      <c r="I18" s="81">
        <v>23718</v>
      </c>
      <c r="J18" s="81">
        <v>23068</v>
      </c>
      <c r="K18" s="81">
        <v>24022</v>
      </c>
      <c r="L18" s="82">
        <v>24960</v>
      </c>
      <c r="M18" s="81">
        <v>24005</v>
      </c>
      <c r="N18" s="81">
        <v>22769</v>
      </c>
      <c r="O18" s="81">
        <v>23228</v>
      </c>
      <c r="P18" s="81">
        <v>23409</v>
      </c>
      <c r="Q18" s="81">
        <v>22749</v>
      </c>
      <c r="R18" s="81">
        <v>23424</v>
      </c>
      <c r="S18" s="81">
        <v>25158</v>
      </c>
      <c r="T18" s="81">
        <v>25025</v>
      </c>
      <c r="U18" s="201">
        <v>25104</v>
      </c>
      <c r="V18" s="201">
        <v>25538</v>
      </c>
      <c r="W18" s="201">
        <v>27150</v>
      </c>
      <c r="X18" s="82">
        <v>28145</v>
      </c>
      <c r="Y18" s="201">
        <v>26386</v>
      </c>
      <c r="Z18" s="201">
        <v>26671</v>
      </c>
      <c r="AA18" s="201">
        <v>26430</v>
      </c>
      <c r="AB18" s="201">
        <v>27643</v>
      </c>
      <c r="AC18" s="201">
        <v>26344</v>
      </c>
      <c r="AD18" s="201">
        <v>27208</v>
      </c>
      <c r="AE18" s="201">
        <v>26675</v>
      </c>
      <c r="AF18" s="201">
        <v>26093</v>
      </c>
      <c r="AG18" s="201">
        <v>26031</v>
      </c>
      <c r="AH18" s="201">
        <v>26978</v>
      </c>
      <c r="AI18" s="201">
        <v>26229</v>
      </c>
      <c r="AJ18" s="82">
        <v>24244</v>
      </c>
      <c r="AK18" s="294">
        <v>26061</v>
      </c>
      <c r="AL18" s="294">
        <v>26790</v>
      </c>
      <c r="AM18" s="294">
        <v>27589</v>
      </c>
      <c r="AN18" s="294">
        <v>28253</v>
      </c>
      <c r="AO18" s="294">
        <v>27585</v>
      </c>
      <c r="AP18" s="294">
        <v>27717</v>
      </c>
      <c r="AQ18" s="64">
        <v>27471</v>
      </c>
      <c r="AR18" s="294">
        <v>27360</v>
      </c>
      <c r="AS18" s="294"/>
      <c r="AT18" s="294"/>
      <c r="AU18" s="294"/>
      <c r="AV18" s="311"/>
      <c r="AW18" s="83">
        <f t="shared" si="16"/>
        <v>121</v>
      </c>
      <c r="AX18" s="84">
        <f t="shared" si="16"/>
        <v>-21</v>
      </c>
      <c r="AY18" s="84">
        <f t="shared" si="16"/>
        <v>-1983</v>
      </c>
      <c r="AZ18" s="84">
        <f t="shared" si="16"/>
        <v>112</v>
      </c>
      <c r="BA18" s="84">
        <f t="shared" si="16"/>
        <v>1097</v>
      </c>
      <c r="BB18" s="84">
        <f t="shared" si="16"/>
        <v>1128</v>
      </c>
      <c r="BC18" s="84">
        <f t="shared" si="16"/>
        <v>1386</v>
      </c>
      <c r="BD18" s="84">
        <f t="shared" si="16"/>
        <v>2470</v>
      </c>
      <c r="BE18" s="84">
        <f t="shared" si="16"/>
        <v>3128</v>
      </c>
      <c r="BF18" s="84">
        <f t="shared" si="16"/>
        <v>3185</v>
      </c>
      <c r="BG18" s="84">
        <f t="shared" si="17"/>
        <v>2381</v>
      </c>
      <c r="BH18" s="84">
        <f t="shared" si="17"/>
        <v>3902</v>
      </c>
      <c r="BI18" s="84">
        <f t="shared" si="17"/>
        <v>3202</v>
      </c>
      <c r="BJ18" s="84">
        <f t="shared" si="17"/>
        <v>4234</v>
      </c>
      <c r="BK18" s="84">
        <f t="shared" si="17"/>
        <v>3595</v>
      </c>
      <c r="BL18" s="244">
        <f t="shared" si="17"/>
        <v>3784</v>
      </c>
      <c r="BM18" s="244">
        <f t="shared" si="17"/>
        <v>1517</v>
      </c>
      <c r="BN18" s="244">
        <f t="shared" si="17"/>
        <v>1068</v>
      </c>
      <c r="BO18" s="244">
        <f t="shared" si="17"/>
        <v>927</v>
      </c>
      <c r="BP18" s="244">
        <f t="shared" si="17"/>
        <v>1440</v>
      </c>
      <c r="BQ18" s="244">
        <f t="shared" si="18"/>
        <v>-921</v>
      </c>
      <c r="BR18" s="270">
        <f t="shared" si="18"/>
        <v>-3901</v>
      </c>
      <c r="BS18" s="270">
        <f t="shared" si="18"/>
        <v>-325</v>
      </c>
      <c r="BT18" s="270">
        <f t="shared" si="18"/>
        <v>119</v>
      </c>
      <c r="BU18" s="270">
        <f t="shared" si="18"/>
        <v>1159</v>
      </c>
      <c r="BV18" s="270">
        <f t="shared" si="18"/>
        <v>610</v>
      </c>
      <c r="BW18" s="270">
        <f t="shared" si="18"/>
        <v>1241</v>
      </c>
      <c r="BX18" s="270">
        <f t="shared" si="18"/>
        <v>509</v>
      </c>
      <c r="BY18" s="270">
        <f t="shared" si="18"/>
        <v>796</v>
      </c>
      <c r="BZ18" s="270">
        <f t="shared" si="18"/>
        <v>1267</v>
      </c>
      <c r="CA18" s="352"/>
      <c r="CB18" s="64">
        <f>IF(ISERROR(GETPIVOTDATA("VALUE",'CRS WK pvt'!$I$2,"DT_FILE",CB$8,"CD_CO",CB$6,"TRIM_CAT",TRIM(B18),"TRIM_LINE",A16))=TRUE,0,GETPIVOTDATA("VALUE",'CRS WK pvt'!$I$2,"DT_FILE",CB$8,"CD_CO",CB$6,"TRIM_CAT",TRIM(B18),"TRIM_LINE",A16))</f>
        <v>27360</v>
      </c>
    </row>
    <row r="19" spans="1:80" s="59" customFormat="1" x14ac:dyDescent="0.3">
      <c r="A19" s="147"/>
      <c r="B19" s="60" t="s">
        <v>39</v>
      </c>
      <c r="C19" s="80">
        <v>6632</v>
      </c>
      <c r="D19" s="81">
        <v>7194</v>
      </c>
      <c r="E19" s="81">
        <v>6516</v>
      </c>
      <c r="F19" s="81">
        <v>5628</v>
      </c>
      <c r="G19" s="81">
        <v>5803</v>
      </c>
      <c r="H19" s="81">
        <v>5601</v>
      </c>
      <c r="I19" s="81">
        <v>5301</v>
      </c>
      <c r="J19" s="81">
        <v>5060</v>
      </c>
      <c r="K19" s="81">
        <v>5830</v>
      </c>
      <c r="L19" s="82">
        <v>6532</v>
      </c>
      <c r="M19" s="81">
        <v>5961</v>
      </c>
      <c r="N19" s="81">
        <v>6669</v>
      </c>
      <c r="O19" s="81">
        <v>7078</v>
      </c>
      <c r="P19" s="81">
        <v>8932</v>
      </c>
      <c r="Q19" s="81">
        <v>8487</v>
      </c>
      <c r="R19" s="81">
        <v>7797</v>
      </c>
      <c r="S19" s="81">
        <v>6879</v>
      </c>
      <c r="T19" s="81">
        <v>6720</v>
      </c>
      <c r="U19" s="201">
        <v>6143</v>
      </c>
      <c r="V19" s="201">
        <v>6495</v>
      </c>
      <c r="W19" s="201">
        <v>7002</v>
      </c>
      <c r="X19" s="82">
        <v>6781</v>
      </c>
      <c r="Y19" s="201">
        <v>7099</v>
      </c>
      <c r="Z19" s="201">
        <v>6996</v>
      </c>
      <c r="AA19" s="201">
        <v>6071</v>
      </c>
      <c r="AB19" s="201">
        <v>6140</v>
      </c>
      <c r="AC19" s="201">
        <v>5894</v>
      </c>
      <c r="AD19" s="201">
        <v>6415</v>
      </c>
      <c r="AE19" s="201">
        <v>6200</v>
      </c>
      <c r="AF19" s="201">
        <v>5668</v>
      </c>
      <c r="AG19" s="201">
        <v>5569</v>
      </c>
      <c r="AH19" s="201">
        <v>7184</v>
      </c>
      <c r="AI19" s="201">
        <v>7458</v>
      </c>
      <c r="AJ19" s="82">
        <v>7490</v>
      </c>
      <c r="AK19" s="294">
        <v>9300</v>
      </c>
      <c r="AL19" s="294">
        <v>8249</v>
      </c>
      <c r="AM19" s="294">
        <v>7671</v>
      </c>
      <c r="AN19" s="294">
        <v>6998</v>
      </c>
      <c r="AO19" s="294">
        <v>6344</v>
      </c>
      <c r="AP19" s="294">
        <v>6765</v>
      </c>
      <c r="AQ19" s="64">
        <v>6403</v>
      </c>
      <c r="AR19" s="294">
        <v>6128</v>
      </c>
      <c r="AS19" s="294"/>
      <c r="AT19" s="294"/>
      <c r="AU19" s="294"/>
      <c r="AV19" s="311"/>
      <c r="AW19" s="83">
        <f t="shared" si="16"/>
        <v>446</v>
      </c>
      <c r="AX19" s="84">
        <f t="shared" si="16"/>
        <v>1738</v>
      </c>
      <c r="AY19" s="84">
        <f t="shared" si="16"/>
        <v>1971</v>
      </c>
      <c r="AZ19" s="84">
        <f t="shared" si="16"/>
        <v>2169</v>
      </c>
      <c r="BA19" s="84">
        <f t="shared" si="16"/>
        <v>1076</v>
      </c>
      <c r="BB19" s="84">
        <f t="shared" si="16"/>
        <v>1119</v>
      </c>
      <c r="BC19" s="84">
        <f t="shared" si="16"/>
        <v>842</v>
      </c>
      <c r="BD19" s="84">
        <f t="shared" si="16"/>
        <v>1435</v>
      </c>
      <c r="BE19" s="84">
        <f t="shared" si="16"/>
        <v>1172</v>
      </c>
      <c r="BF19" s="84">
        <f t="shared" si="16"/>
        <v>249</v>
      </c>
      <c r="BG19" s="84">
        <f t="shared" si="17"/>
        <v>1138</v>
      </c>
      <c r="BH19" s="84">
        <f t="shared" si="17"/>
        <v>327</v>
      </c>
      <c r="BI19" s="84">
        <f t="shared" si="17"/>
        <v>-1007</v>
      </c>
      <c r="BJ19" s="84">
        <f t="shared" si="17"/>
        <v>-2792</v>
      </c>
      <c r="BK19" s="84">
        <f t="shared" si="17"/>
        <v>-2593</v>
      </c>
      <c r="BL19" s="244">
        <f t="shared" si="17"/>
        <v>-1382</v>
      </c>
      <c r="BM19" s="244">
        <f t="shared" si="17"/>
        <v>-679</v>
      </c>
      <c r="BN19" s="244">
        <f t="shared" si="17"/>
        <v>-1052</v>
      </c>
      <c r="BO19" s="244">
        <f t="shared" si="17"/>
        <v>-574</v>
      </c>
      <c r="BP19" s="244">
        <f t="shared" si="17"/>
        <v>689</v>
      </c>
      <c r="BQ19" s="244">
        <f t="shared" si="18"/>
        <v>456</v>
      </c>
      <c r="BR19" s="270">
        <f t="shared" si="18"/>
        <v>709</v>
      </c>
      <c r="BS19" s="270">
        <f t="shared" si="18"/>
        <v>2201</v>
      </c>
      <c r="BT19" s="270">
        <f t="shared" si="18"/>
        <v>1253</v>
      </c>
      <c r="BU19" s="270">
        <f t="shared" si="18"/>
        <v>1600</v>
      </c>
      <c r="BV19" s="270">
        <f t="shared" si="18"/>
        <v>858</v>
      </c>
      <c r="BW19" s="270">
        <f t="shared" si="18"/>
        <v>450</v>
      </c>
      <c r="BX19" s="270">
        <f t="shared" si="18"/>
        <v>350</v>
      </c>
      <c r="BY19" s="270">
        <f t="shared" si="18"/>
        <v>203</v>
      </c>
      <c r="BZ19" s="270">
        <f t="shared" si="18"/>
        <v>460</v>
      </c>
      <c r="CA19" s="352"/>
      <c r="CB19" s="64">
        <f>IF(ISERROR(GETPIVOTDATA("VALUE",'CRS WK pvt'!$I$2,"DT_FILE",CB$8,"CD_CO",CB$6,"TRIM_CAT",TRIM(B19),"TRIM_LINE",A16))=TRUE,0,GETPIVOTDATA("VALUE",'CRS WK pvt'!$I$2,"DT_FILE",CB$8,"CD_CO",CB$6,"TRIM_CAT",TRIM(B19),"TRIM_LINE",A16))</f>
        <v>6128</v>
      </c>
    </row>
    <row r="20" spans="1:80" s="59" customFormat="1" x14ac:dyDescent="0.3">
      <c r="A20" s="147"/>
      <c r="B20" s="60" t="s">
        <v>40</v>
      </c>
      <c r="C20" s="80">
        <v>2033</v>
      </c>
      <c r="D20" s="81">
        <v>2174</v>
      </c>
      <c r="E20" s="81">
        <v>2006</v>
      </c>
      <c r="F20" s="81">
        <v>1726</v>
      </c>
      <c r="G20" s="81">
        <v>1790</v>
      </c>
      <c r="H20" s="81">
        <v>1736</v>
      </c>
      <c r="I20" s="81">
        <v>1655</v>
      </c>
      <c r="J20" s="81">
        <v>1652</v>
      </c>
      <c r="K20" s="81">
        <v>1817</v>
      </c>
      <c r="L20" s="82">
        <v>2069</v>
      </c>
      <c r="M20" s="81">
        <v>1722</v>
      </c>
      <c r="N20" s="81">
        <v>1958</v>
      </c>
      <c r="O20" s="81">
        <v>2109</v>
      </c>
      <c r="P20" s="81">
        <v>2951</v>
      </c>
      <c r="Q20" s="81">
        <v>2759</v>
      </c>
      <c r="R20" s="81">
        <v>2536</v>
      </c>
      <c r="S20" s="81">
        <v>2209</v>
      </c>
      <c r="T20" s="81">
        <v>2127</v>
      </c>
      <c r="U20" s="201">
        <v>1987</v>
      </c>
      <c r="V20" s="201">
        <v>2187</v>
      </c>
      <c r="W20" s="201">
        <v>2289</v>
      </c>
      <c r="X20" s="82">
        <v>2294</v>
      </c>
      <c r="Y20" s="201">
        <v>2493</v>
      </c>
      <c r="Z20" s="201">
        <v>2431</v>
      </c>
      <c r="AA20" s="201">
        <v>2029</v>
      </c>
      <c r="AB20" s="201">
        <v>1978</v>
      </c>
      <c r="AC20" s="201">
        <v>1892</v>
      </c>
      <c r="AD20" s="201">
        <v>2081</v>
      </c>
      <c r="AE20" s="201">
        <v>2027</v>
      </c>
      <c r="AF20" s="201">
        <v>1780</v>
      </c>
      <c r="AG20" s="201">
        <v>1682</v>
      </c>
      <c r="AH20" s="201">
        <v>2516</v>
      </c>
      <c r="AI20" s="201">
        <v>2708</v>
      </c>
      <c r="AJ20" s="82">
        <v>2761</v>
      </c>
      <c r="AK20" s="294">
        <v>3660</v>
      </c>
      <c r="AL20" s="294">
        <v>3145</v>
      </c>
      <c r="AM20" s="294">
        <v>2846</v>
      </c>
      <c r="AN20" s="294">
        <v>2441</v>
      </c>
      <c r="AO20" s="294">
        <v>2341</v>
      </c>
      <c r="AP20" s="294">
        <v>2451</v>
      </c>
      <c r="AQ20" s="64">
        <v>2260</v>
      </c>
      <c r="AR20" s="294">
        <v>2180</v>
      </c>
      <c r="AS20" s="294"/>
      <c r="AT20" s="294"/>
      <c r="AU20" s="294"/>
      <c r="AV20" s="311"/>
      <c r="AW20" s="83">
        <f t="shared" si="16"/>
        <v>76</v>
      </c>
      <c r="AX20" s="84">
        <f t="shared" si="16"/>
        <v>777</v>
      </c>
      <c r="AY20" s="84">
        <f t="shared" si="16"/>
        <v>753</v>
      </c>
      <c r="AZ20" s="84">
        <f t="shared" si="16"/>
        <v>810</v>
      </c>
      <c r="BA20" s="84">
        <f t="shared" si="16"/>
        <v>419</v>
      </c>
      <c r="BB20" s="84">
        <f t="shared" si="16"/>
        <v>391</v>
      </c>
      <c r="BC20" s="84">
        <f t="shared" si="16"/>
        <v>332</v>
      </c>
      <c r="BD20" s="84">
        <f t="shared" si="16"/>
        <v>535</v>
      </c>
      <c r="BE20" s="84">
        <f t="shared" si="16"/>
        <v>472</v>
      </c>
      <c r="BF20" s="84">
        <f t="shared" si="16"/>
        <v>225</v>
      </c>
      <c r="BG20" s="84">
        <f t="shared" si="17"/>
        <v>771</v>
      </c>
      <c r="BH20" s="84">
        <f t="shared" si="17"/>
        <v>473</v>
      </c>
      <c r="BI20" s="84">
        <f t="shared" si="17"/>
        <v>-80</v>
      </c>
      <c r="BJ20" s="84">
        <f t="shared" si="17"/>
        <v>-973</v>
      </c>
      <c r="BK20" s="84">
        <f t="shared" si="17"/>
        <v>-867</v>
      </c>
      <c r="BL20" s="244">
        <f t="shared" si="17"/>
        <v>-455</v>
      </c>
      <c r="BM20" s="244">
        <f t="shared" si="17"/>
        <v>-182</v>
      </c>
      <c r="BN20" s="244">
        <f t="shared" si="17"/>
        <v>-347</v>
      </c>
      <c r="BO20" s="244">
        <f t="shared" si="17"/>
        <v>-305</v>
      </c>
      <c r="BP20" s="244">
        <f t="shared" si="17"/>
        <v>329</v>
      </c>
      <c r="BQ20" s="244">
        <f t="shared" si="18"/>
        <v>419</v>
      </c>
      <c r="BR20" s="270">
        <f t="shared" si="18"/>
        <v>467</v>
      </c>
      <c r="BS20" s="270">
        <f t="shared" si="18"/>
        <v>1167</v>
      </c>
      <c r="BT20" s="270">
        <f t="shared" si="18"/>
        <v>714</v>
      </c>
      <c r="BU20" s="270">
        <f t="shared" si="18"/>
        <v>817</v>
      </c>
      <c r="BV20" s="270">
        <f t="shared" si="18"/>
        <v>463</v>
      </c>
      <c r="BW20" s="270">
        <f t="shared" si="18"/>
        <v>449</v>
      </c>
      <c r="BX20" s="270">
        <f t="shared" si="18"/>
        <v>370</v>
      </c>
      <c r="BY20" s="270">
        <f t="shared" si="18"/>
        <v>233</v>
      </c>
      <c r="BZ20" s="270">
        <f t="shared" si="18"/>
        <v>400</v>
      </c>
      <c r="CA20" s="352"/>
      <c r="CB20" s="64">
        <f>IF(ISERROR(GETPIVOTDATA("VALUE",'CRS WK pvt'!$I$2,"DT_FILE",CB$8,"CD_CO",CB$6,"TRIM_CAT",TRIM(B20),"TRIM_LINE",A16))=TRUE,0,GETPIVOTDATA("VALUE",'CRS WK pvt'!$I$2,"DT_FILE",CB$8,"CD_CO",CB$6,"TRIM_CAT",TRIM(B20),"TRIM_LINE",A16))</f>
        <v>2180</v>
      </c>
    </row>
    <row r="21" spans="1:80" s="59" customFormat="1" x14ac:dyDescent="0.3">
      <c r="A21" s="147"/>
      <c r="B21" s="60" t="s">
        <v>41</v>
      </c>
      <c r="C21" s="80">
        <v>1811</v>
      </c>
      <c r="D21" s="81">
        <v>1744</v>
      </c>
      <c r="E21" s="81">
        <v>1635</v>
      </c>
      <c r="F21" s="81">
        <v>1405</v>
      </c>
      <c r="G21" s="81">
        <v>1497</v>
      </c>
      <c r="H21" s="81">
        <v>1373</v>
      </c>
      <c r="I21" s="81">
        <v>1378</v>
      </c>
      <c r="J21" s="81">
        <v>1373</v>
      </c>
      <c r="K21" s="81">
        <v>1534</v>
      </c>
      <c r="L21" s="82">
        <v>1742</v>
      </c>
      <c r="M21" s="81">
        <v>1472</v>
      </c>
      <c r="N21" s="81">
        <v>1780</v>
      </c>
      <c r="O21" s="81">
        <v>1768</v>
      </c>
      <c r="P21" s="81">
        <v>2411</v>
      </c>
      <c r="Q21" s="81">
        <v>2409</v>
      </c>
      <c r="R21" s="81">
        <v>2215</v>
      </c>
      <c r="S21" s="81">
        <v>1891</v>
      </c>
      <c r="T21" s="81">
        <v>1980</v>
      </c>
      <c r="U21" s="201">
        <v>1903</v>
      </c>
      <c r="V21" s="201">
        <v>1918</v>
      </c>
      <c r="W21" s="201">
        <v>1969</v>
      </c>
      <c r="X21" s="82">
        <v>1953</v>
      </c>
      <c r="Y21" s="201">
        <v>2173</v>
      </c>
      <c r="Z21" s="201">
        <v>2063</v>
      </c>
      <c r="AA21" s="201">
        <v>1706</v>
      </c>
      <c r="AB21" s="201">
        <v>1628</v>
      </c>
      <c r="AC21" s="201">
        <v>1552</v>
      </c>
      <c r="AD21" s="201">
        <v>1888</v>
      </c>
      <c r="AE21" s="201">
        <v>1842</v>
      </c>
      <c r="AF21" s="201">
        <v>1679</v>
      </c>
      <c r="AG21" s="201">
        <v>1460</v>
      </c>
      <c r="AH21" s="201">
        <v>2210</v>
      </c>
      <c r="AI21" s="201">
        <v>2568</v>
      </c>
      <c r="AJ21" s="82">
        <v>2751</v>
      </c>
      <c r="AK21" s="294">
        <v>3421</v>
      </c>
      <c r="AL21" s="294">
        <v>2990</v>
      </c>
      <c r="AM21" s="294">
        <v>2493</v>
      </c>
      <c r="AN21" s="294">
        <v>2202</v>
      </c>
      <c r="AO21" s="294">
        <v>2105</v>
      </c>
      <c r="AP21" s="294">
        <v>2265</v>
      </c>
      <c r="AQ21" s="64">
        <v>2074</v>
      </c>
      <c r="AR21" s="294">
        <v>2110</v>
      </c>
      <c r="AS21" s="294"/>
      <c r="AT21" s="294"/>
      <c r="AU21" s="294"/>
      <c r="AV21" s="311"/>
      <c r="AW21" s="83">
        <f t="shared" si="16"/>
        <v>-43</v>
      </c>
      <c r="AX21" s="84">
        <f t="shared" si="16"/>
        <v>667</v>
      </c>
      <c r="AY21" s="84">
        <f t="shared" si="16"/>
        <v>774</v>
      </c>
      <c r="AZ21" s="84">
        <f t="shared" si="16"/>
        <v>810</v>
      </c>
      <c r="BA21" s="84">
        <f t="shared" si="16"/>
        <v>394</v>
      </c>
      <c r="BB21" s="84">
        <f t="shared" si="16"/>
        <v>607</v>
      </c>
      <c r="BC21" s="84">
        <f t="shared" si="16"/>
        <v>525</v>
      </c>
      <c r="BD21" s="84">
        <f t="shared" si="16"/>
        <v>545</v>
      </c>
      <c r="BE21" s="84">
        <f t="shared" si="16"/>
        <v>435</v>
      </c>
      <c r="BF21" s="84">
        <f t="shared" si="16"/>
        <v>211</v>
      </c>
      <c r="BG21" s="84">
        <f t="shared" si="17"/>
        <v>701</v>
      </c>
      <c r="BH21" s="84">
        <f t="shared" si="17"/>
        <v>283</v>
      </c>
      <c r="BI21" s="84">
        <f t="shared" si="17"/>
        <v>-62</v>
      </c>
      <c r="BJ21" s="84">
        <f t="shared" si="17"/>
        <v>-783</v>
      </c>
      <c r="BK21" s="84">
        <f t="shared" si="17"/>
        <v>-857</v>
      </c>
      <c r="BL21" s="244">
        <f t="shared" si="17"/>
        <v>-327</v>
      </c>
      <c r="BM21" s="244">
        <f t="shared" si="17"/>
        <v>-49</v>
      </c>
      <c r="BN21" s="244">
        <f t="shared" si="17"/>
        <v>-301</v>
      </c>
      <c r="BO21" s="244">
        <f t="shared" si="17"/>
        <v>-443</v>
      </c>
      <c r="BP21" s="244">
        <f t="shared" si="17"/>
        <v>292</v>
      </c>
      <c r="BQ21" s="244">
        <f t="shared" si="18"/>
        <v>599</v>
      </c>
      <c r="BR21" s="270">
        <f t="shared" si="18"/>
        <v>798</v>
      </c>
      <c r="BS21" s="270">
        <f t="shared" si="18"/>
        <v>1248</v>
      </c>
      <c r="BT21" s="270">
        <f t="shared" si="18"/>
        <v>927</v>
      </c>
      <c r="BU21" s="270">
        <f t="shared" si="18"/>
        <v>787</v>
      </c>
      <c r="BV21" s="270">
        <f t="shared" si="18"/>
        <v>574</v>
      </c>
      <c r="BW21" s="270">
        <f t="shared" si="18"/>
        <v>553</v>
      </c>
      <c r="BX21" s="270">
        <f t="shared" si="18"/>
        <v>377</v>
      </c>
      <c r="BY21" s="270">
        <f t="shared" si="18"/>
        <v>232</v>
      </c>
      <c r="BZ21" s="270">
        <f t="shared" si="18"/>
        <v>431</v>
      </c>
      <c r="CA21" s="352"/>
      <c r="CB21" s="64">
        <f>IF(ISERROR(GETPIVOTDATA("VALUE",'CRS WK pvt'!$I$2,"DT_FILE",CB$8,"CD_CO",CB$6,"TRIM_CAT",TRIM(B21),"TRIM_LINE",A16))=TRUE,0,GETPIVOTDATA("VALUE",'CRS WK pvt'!$I$2,"DT_FILE",CB$8,"CD_CO",CB$6,"TRIM_CAT",TRIM(B21),"TRIM_LINE",A16))</f>
        <v>2110</v>
      </c>
    </row>
    <row r="22" spans="1:80" s="73" customFormat="1" x14ac:dyDescent="0.3">
      <c r="A22" s="149"/>
      <c r="B22" s="60" t="s">
        <v>42</v>
      </c>
      <c r="C22" s="137">
        <f t="shared" ref="C22:V22" si="19">SUM(C17:C21)</f>
        <v>139963</v>
      </c>
      <c r="D22" s="138">
        <f t="shared" si="19"/>
        <v>145089</v>
      </c>
      <c r="E22" s="138">
        <f t="shared" si="19"/>
        <v>146077</v>
      </c>
      <c r="F22" s="138">
        <f t="shared" si="19"/>
        <v>135049</v>
      </c>
      <c r="G22" s="138">
        <f t="shared" si="19"/>
        <v>139694</v>
      </c>
      <c r="H22" s="138">
        <f t="shared" si="19"/>
        <v>135671</v>
      </c>
      <c r="I22" s="138">
        <f t="shared" si="19"/>
        <v>132156</v>
      </c>
      <c r="J22" s="138">
        <f t="shared" si="19"/>
        <v>125911</v>
      </c>
      <c r="K22" s="138">
        <f t="shared" si="19"/>
        <v>134395</v>
      </c>
      <c r="L22" s="139">
        <f t="shared" si="19"/>
        <v>136611</v>
      </c>
      <c r="M22" s="138">
        <f t="shared" si="19"/>
        <v>132665</v>
      </c>
      <c r="N22" s="138">
        <f t="shared" si="19"/>
        <v>137649</v>
      </c>
      <c r="O22" s="138">
        <f t="shared" si="19"/>
        <v>145375</v>
      </c>
      <c r="P22" s="138">
        <f t="shared" si="19"/>
        <v>150161</v>
      </c>
      <c r="Q22" s="138">
        <f t="shared" si="19"/>
        <v>146259</v>
      </c>
      <c r="R22" s="138">
        <f t="shared" si="19"/>
        <v>145946</v>
      </c>
      <c r="S22" s="138">
        <f t="shared" si="19"/>
        <v>142606</v>
      </c>
      <c r="T22" s="138">
        <f t="shared" si="19"/>
        <v>140686</v>
      </c>
      <c r="U22" s="138">
        <f t="shared" si="19"/>
        <v>136422</v>
      </c>
      <c r="V22" s="138">
        <f t="shared" si="19"/>
        <v>140349</v>
      </c>
      <c r="W22" s="138">
        <f>SUM(W17+W18+W19+W20+W21)</f>
        <v>144524</v>
      </c>
      <c r="X22" s="139">
        <f>SUM(X17+X18+X19+X20+X21)</f>
        <v>141055</v>
      </c>
      <c r="Y22" s="202">
        <v>137377</v>
      </c>
      <c r="Z22" s="202">
        <v>138403</v>
      </c>
      <c r="AA22" s="202">
        <v>135071</v>
      </c>
      <c r="AB22" s="202">
        <v>141124</v>
      </c>
      <c r="AC22" s="202">
        <v>137688</v>
      </c>
      <c r="AD22" s="202">
        <v>137050</v>
      </c>
      <c r="AE22" s="202">
        <v>133743</v>
      </c>
      <c r="AF22" s="202">
        <v>129442</v>
      </c>
      <c r="AG22" s="202">
        <v>128971</v>
      </c>
      <c r="AH22" s="202">
        <v>140658</v>
      </c>
      <c r="AI22" s="202">
        <v>141613</v>
      </c>
      <c r="AJ22" s="139">
        <v>131541</v>
      </c>
      <c r="AK22" s="295">
        <v>144056</v>
      </c>
      <c r="AL22" s="295">
        <v>140150</v>
      </c>
      <c r="AM22" s="295">
        <v>139459</v>
      </c>
      <c r="AN22" s="295">
        <v>144194</v>
      </c>
      <c r="AO22" s="295">
        <v>138238</v>
      </c>
      <c r="AP22" s="295">
        <v>138649</v>
      </c>
      <c r="AQ22" s="85">
        <v>136557</v>
      </c>
      <c r="AR22" s="295">
        <v>132252</v>
      </c>
      <c r="AS22" s="295"/>
      <c r="AT22" s="295"/>
      <c r="AU22" s="295"/>
      <c r="AV22" s="312"/>
      <c r="AW22" s="85">
        <f t="shared" ref="AW22:BA22" si="20">SUM(AW17:AW21)</f>
        <v>5412</v>
      </c>
      <c r="AX22" s="140">
        <f t="shared" si="20"/>
        <v>5072</v>
      </c>
      <c r="AY22" s="140">
        <f t="shared" si="20"/>
        <v>182</v>
      </c>
      <c r="AZ22" s="140">
        <f t="shared" si="20"/>
        <v>10897</v>
      </c>
      <c r="BA22" s="140">
        <f t="shared" si="20"/>
        <v>2912</v>
      </c>
      <c r="BB22" s="140">
        <f t="shared" ref="BB22:BJ22" si="21">SUM(BB17:BB21)</f>
        <v>5015</v>
      </c>
      <c r="BC22" s="140">
        <f t="shared" si="21"/>
        <v>4266</v>
      </c>
      <c r="BD22" s="140">
        <f t="shared" si="21"/>
        <v>14438</v>
      </c>
      <c r="BE22" s="140">
        <f t="shared" si="21"/>
        <v>10129</v>
      </c>
      <c r="BF22" s="140">
        <f t="shared" si="21"/>
        <v>4444</v>
      </c>
      <c r="BG22" s="140">
        <f t="shared" si="21"/>
        <v>4712</v>
      </c>
      <c r="BH22" s="140">
        <f t="shared" si="21"/>
        <v>754</v>
      </c>
      <c r="BI22" s="140">
        <f t="shared" si="21"/>
        <v>-10304</v>
      </c>
      <c r="BJ22" s="140">
        <f t="shared" si="21"/>
        <v>-9037</v>
      </c>
      <c r="BK22" s="140">
        <f t="shared" ref="BK22:BL22" si="22">SUM(BK17:BK21)</f>
        <v>-8571</v>
      </c>
      <c r="BL22" s="245">
        <f t="shared" si="22"/>
        <v>-8896</v>
      </c>
      <c r="BM22" s="245">
        <f t="shared" ref="BM22:BN22" si="23">SUM(BM17:BM21)</f>
        <v>-8863</v>
      </c>
      <c r="BN22" s="245">
        <f t="shared" si="23"/>
        <v>-11244</v>
      </c>
      <c r="BO22" s="245">
        <f t="shared" ref="BO22:BP22" si="24">SUM(BO17:BO21)</f>
        <v>-7451</v>
      </c>
      <c r="BP22" s="245">
        <f t="shared" si="24"/>
        <v>309</v>
      </c>
      <c r="BQ22" s="245">
        <f t="shared" ref="BQ22:BS22" si="25">SUM(BQ17:BQ21)</f>
        <v>-2911</v>
      </c>
      <c r="BR22" s="271">
        <f t="shared" si="25"/>
        <v>-9514</v>
      </c>
      <c r="BS22" s="271">
        <f t="shared" si="25"/>
        <v>6679</v>
      </c>
      <c r="BT22" s="271">
        <f t="shared" ref="BT22" si="26">SUM(BT17:BT21)</f>
        <v>1747</v>
      </c>
      <c r="BU22" s="271">
        <f t="shared" ref="BU22" si="27">SUM(BU17:BU21)</f>
        <v>4388</v>
      </c>
      <c r="BV22" s="271">
        <f t="shared" ref="BV22" si="28">SUM(BV17:BV21)</f>
        <v>3070</v>
      </c>
      <c r="BW22" s="271">
        <f t="shared" ref="BW22" si="29">SUM(BW17:BW21)</f>
        <v>550</v>
      </c>
      <c r="BX22" s="271">
        <f t="shared" ref="BX22" si="30">SUM(BX17:BX21)</f>
        <v>1599</v>
      </c>
      <c r="BY22" s="271">
        <f t="shared" ref="BY22:BZ22" si="31">SUM(BY17:BY21)</f>
        <v>2814</v>
      </c>
      <c r="BZ22" s="271">
        <f t="shared" si="31"/>
        <v>2810</v>
      </c>
      <c r="CA22" s="353"/>
      <c r="CB22" s="85">
        <f>SUM(CB17:CB21)</f>
        <v>132252</v>
      </c>
    </row>
    <row r="23" spans="1:80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352"/>
      <c r="CB23" s="90"/>
    </row>
    <row r="24" spans="1:80" s="59" customFormat="1" x14ac:dyDescent="0.3">
      <c r="A24" s="145"/>
      <c r="B24" s="60" t="s">
        <v>37</v>
      </c>
      <c r="C24" s="80">
        <v>43997</v>
      </c>
      <c r="D24" s="81">
        <v>44421</v>
      </c>
      <c r="E24" s="81">
        <v>40863</v>
      </c>
      <c r="F24" s="81">
        <v>32940</v>
      </c>
      <c r="G24" s="81">
        <v>38740</v>
      </c>
      <c r="H24" s="81">
        <v>33304</v>
      </c>
      <c r="I24" s="81">
        <v>36052</v>
      </c>
      <c r="J24" s="81">
        <v>33576</v>
      </c>
      <c r="K24" s="81">
        <v>40142</v>
      </c>
      <c r="L24" s="82">
        <v>40216</v>
      </c>
      <c r="M24" s="81">
        <v>41401</v>
      </c>
      <c r="N24" s="81">
        <v>43945</v>
      </c>
      <c r="O24" s="81">
        <v>47151</v>
      </c>
      <c r="P24" s="81">
        <v>39422</v>
      </c>
      <c r="Q24" s="81">
        <v>32598</v>
      </c>
      <c r="R24" s="81">
        <v>33808</v>
      </c>
      <c r="S24" s="81">
        <v>30081</v>
      </c>
      <c r="T24" s="81">
        <v>31675</v>
      </c>
      <c r="U24" s="201">
        <v>30820</v>
      </c>
      <c r="V24" s="201">
        <v>33955</v>
      </c>
      <c r="W24" s="201">
        <v>36009</v>
      </c>
      <c r="X24" s="82">
        <v>34441</v>
      </c>
      <c r="Y24" s="201">
        <v>36349</v>
      </c>
      <c r="Z24" s="201">
        <v>38989</v>
      </c>
      <c r="AA24" s="201">
        <v>38068</v>
      </c>
      <c r="AB24" s="201">
        <v>36994</v>
      </c>
      <c r="AC24" s="201">
        <v>35011</v>
      </c>
      <c r="AD24" s="201">
        <v>33507</v>
      </c>
      <c r="AE24" s="201">
        <v>34153</v>
      </c>
      <c r="AF24" s="201">
        <v>33324</v>
      </c>
      <c r="AG24" s="201">
        <v>34311</v>
      </c>
      <c r="AH24" s="201">
        <v>39186</v>
      </c>
      <c r="AI24" s="201">
        <v>40027</v>
      </c>
      <c r="AJ24" s="82">
        <v>36416</v>
      </c>
      <c r="AK24" s="294">
        <v>46234</v>
      </c>
      <c r="AL24" s="294">
        <v>41391</v>
      </c>
      <c r="AM24" s="294">
        <v>40277</v>
      </c>
      <c r="AN24" s="294">
        <v>39690</v>
      </c>
      <c r="AO24" s="294">
        <v>34916</v>
      </c>
      <c r="AP24" s="294">
        <v>34538</v>
      </c>
      <c r="AQ24" s="64">
        <v>35618</v>
      </c>
      <c r="AR24" s="294">
        <v>32844</v>
      </c>
      <c r="AS24" s="294"/>
      <c r="AT24" s="294"/>
      <c r="AU24" s="294"/>
      <c r="AV24" s="311"/>
      <c r="AW24" s="83">
        <f t="shared" ref="AW24:BF28" si="32">O24-C24</f>
        <v>3154</v>
      </c>
      <c r="AX24" s="84">
        <f t="shared" si="32"/>
        <v>-4999</v>
      </c>
      <c r="AY24" s="84">
        <f t="shared" si="32"/>
        <v>-8265</v>
      </c>
      <c r="AZ24" s="84">
        <f t="shared" si="32"/>
        <v>868</v>
      </c>
      <c r="BA24" s="84">
        <f t="shared" si="32"/>
        <v>-8659</v>
      </c>
      <c r="BB24" s="84">
        <f t="shared" si="32"/>
        <v>-1629</v>
      </c>
      <c r="BC24" s="84">
        <f t="shared" si="32"/>
        <v>-5232</v>
      </c>
      <c r="BD24" s="84">
        <f t="shared" si="32"/>
        <v>379</v>
      </c>
      <c r="BE24" s="84">
        <f t="shared" si="32"/>
        <v>-4133</v>
      </c>
      <c r="BF24" s="84">
        <f t="shared" si="32"/>
        <v>-5775</v>
      </c>
      <c r="BG24" s="84">
        <f t="shared" ref="BG24:BP28" si="33">Y24-M24</f>
        <v>-5052</v>
      </c>
      <c r="BH24" s="84">
        <f t="shared" si="33"/>
        <v>-4956</v>
      </c>
      <c r="BI24" s="84">
        <f t="shared" si="33"/>
        <v>-9083</v>
      </c>
      <c r="BJ24" s="84">
        <f t="shared" si="33"/>
        <v>-2428</v>
      </c>
      <c r="BK24" s="84">
        <f t="shared" si="33"/>
        <v>2413</v>
      </c>
      <c r="BL24" s="244">
        <f t="shared" si="33"/>
        <v>-301</v>
      </c>
      <c r="BM24" s="244">
        <f t="shared" si="33"/>
        <v>4072</v>
      </c>
      <c r="BN24" s="244">
        <f t="shared" si="33"/>
        <v>1649</v>
      </c>
      <c r="BO24" s="244">
        <f t="shared" si="33"/>
        <v>3491</v>
      </c>
      <c r="BP24" s="244">
        <f t="shared" si="33"/>
        <v>5231</v>
      </c>
      <c r="BQ24" s="244">
        <f t="shared" ref="BQ24:BZ28" si="34">AI24-W24</f>
        <v>4018</v>
      </c>
      <c r="BR24" s="270">
        <f t="shared" si="34"/>
        <v>1975</v>
      </c>
      <c r="BS24" s="270">
        <f t="shared" si="34"/>
        <v>9885</v>
      </c>
      <c r="BT24" s="270">
        <f t="shared" si="34"/>
        <v>2402</v>
      </c>
      <c r="BU24" s="270">
        <f t="shared" si="34"/>
        <v>2209</v>
      </c>
      <c r="BV24" s="270">
        <f t="shared" si="34"/>
        <v>2696</v>
      </c>
      <c r="BW24" s="270">
        <f t="shared" si="34"/>
        <v>-95</v>
      </c>
      <c r="BX24" s="270">
        <f t="shared" si="34"/>
        <v>1031</v>
      </c>
      <c r="BY24" s="270">
        <f t="shared" si="34"/>
        <v>1465</v>
      </c>
      <c r="BZ24" s="270">
        <f t="shared" si="34"/>
        <v>-480</v>
      </c>
      <c r="CA24" s="352"/>
      <c r="CB24" s="64">
        <f>IF(ISERROR(GETPIVOTDATA("VALUE",'CRS WK pvt'!$I$2,"DT_FILE",CB$8,"CD_CO",CB$6,"TRIM_CAT",TRIM(B24),"TRIM_LINE",A23))=TRUE,0,GETPIVOTDATA("VALUE",'CRS WK pvt'!$I$2,"DT_FILE",CB$8,"CD_CO",CB$6,"TRIM_CAT",TRIM(B24),"TRIM_LINE",A23))</f>
        <v>32844</v>
      </c>
    </row>
    <row r="25" spans="1:80" s="59" customFormat="1" x14ac:dyDescent="0.3">
      <c r="A25" s="145"/>
      <c r="B25" s="60" t="s">
        <v>38</v>
      </c>
      <c r="C25" s="80">
        <v>5308</v>
      </c>
      <c r="D25" s="81">
        <v>5241</v>
      </c>
      <c r="E25" s="81">
        <v>5983</v>
      </c>
      <c r="F25" s="81">
        <v>4415</v>
      </c>
      <c r="G25" s="81">
        <v>4455</v>
      </c>
      <c r="H25" s="81">
        <v>3611</v>
      </c>
      <c r="I25" s="81">
        <v>3952</v>
      </c>
      <c r="J25" s="81">
        <v>3663</v>
      </c>
      <c r="K25" s="81">
        <v>4425</v>
      </c>
      <c r="L25" s="82">
        <v>4959</v>
      </c>
      <c r="M25" s="81">
        <v>4990</v>
      </c>
      <c r="N25" s="81">
        <v>4381</v>
      </c>
      <c r="O25" s="81">
        <v>5018</v>
      </c>
      <c r="P25" s="81">
        <v>4399</v>
      </c>
      <c r="Q25" s="81">
        <v>3631</v>
      </c>
      <c r="R25" s="81">
        <v>4657</v>
      </c>
      <c r="S25" s="81">
        <v>3658</v>
      </c>
      <c r="T25" s="81">
        <v>3669</v>
      </c>
      <c r="U25" s="201">
        <v>3487</v>
      </c>
      <c r="V25" s="201">
        <v>3738</v>
      </c>
      <c r="W25" s="201">
        <v>4417</v>
      </c>
      <c r="X25" s="82">
        <v>4978</v>
      </c>
      <c r="Y25" s="201">
        <v>4591</v>
      </c>
      <c r="Z25" s="201">
        <v>5482</v>
      </c>
      <c r="AA25" s="201">
        <v>5335</v>
      </c>
      <c r="AB25" s="201">
        <v>5571</v>
      </c>
      <c r="AC25" s="201">
        <v>4719</v>
      </c>
      <c r="AD25" s="201">
        <v>5428</v>
      </c>
      <c r="AE25" s="201">
        <v>4465</v>
      </c>
      <c r="AF25" s="201">
        <v>4310</v>
      </c>
      <c r="AG25" s="201">
        <v>4361</v>
      </c>
      <c r="AH25" s="201">
        <v>5015</v>
      </c>
      <c r="AI25" s="201">
        <v>5069</v>
      </c>
      <c r="AJ25" s="82">
        <v>4848</v>
      </c>
      <c r="AK25" s="294">
        <v>6407</v>
      </c>
      <c r="AL25" s="294">
        <v>6060</v>
      </c>
      <c r="AM25" s="294">
        <v>6287</v>
      </c>
      <c r="AN25" s="294">
        <v>5400</v>
      </c>
      <c r="AO25" s="294">
        <v>4851</v>
      </c>
      <c r="AP25" s="294">
        <v>4761</v>
      </c>
      <c r="AQ25" s="64">
        <v>4783</v>
      </c>
      <c r="AR25" s="294">
        <v>4494</v>
      </c>
      <c r="AS25" s="294"/>
      <c r="AT25" s="294"/>
      <c r="AU25" s="294"/>
      <c r="AV25" s="311"/>
      <c r="AW25" s="83">
        <f t="shared" si="32"/>
        <v>-290</v>
      </c>
      <c r="AX25" s="84">
        <f t="shared" si="32"/>
        <v>-842</v>
      </c>
      <c r="AY25" s="84">
        <f t="shared" si="32"/>
        <v>-2352</v>
      </c>
      <c r="AZ25" s="84">
        <f t="shared" si="32"/>
        <v>242</v>
      </c>
      <c r="BA25" s="84">
        <f t="shared" si="32"/>
        <v>-797</v>
      </c>
      <c r="BB25" s="84">
        <f t="shared" si="32"/>
        <v>58</v>
      </c>
      <c r="BC25" s="84">
        <f t="shared" si="32"/>
        <v>-465</v>
      </c>
      <c r="BD25" s="84">
        <f t="shared" si="32"/>
        <v>75</v>
      </c>
      <c r="BE25" s="84">
        <f t="shared" si="32"/>
        <v>-8</v>
      </c>
      <c r="BF25" s="84">
        <f t="shared" si="32"/>
        <v>19</v>
      </c>
      <c r="BG25" s="84">
        <f t="shared" si="33"/>
        <v>-399</v>
      </c>
      <c r="BH25" s="84">
        <f t="shared" si="33"/>
        <v>1101</v>
      </c>
      <c r="BI25" s="84">
        <f t="shared" si="33"/>
        <v>317</v>
      </c>
      <c r="BJ25" s="84">
        <f t="shared" si="33"/>
        <v>1172</v>
      </c>
      <c r="BK25" s="84">
        <f t="shared" si="33"/>
        <v>1088</v>
      </c>
      <c r="BL25" s="244">
        <f t="shared" si="33"/>
        <v>771</v>
      </c>
      <c r="BM25" s="244">
        <f t="shared" si="33"/>
        <v>807</v>
      </c>
      <c r="BN25" s="244">
        <f t="shared" si="33"/>
        <v>641</v>
      </c>
      <c r="BO25" s="244">
        <f t="shared" si="33"/>
        <v>874</v>
      </c>
      <c r="BP25" s="244">
        <f t="shared" si="33"/>
        <v>1277</v>
      </c>
      <c r="BQ25" s="244">
        <f t="shared" si="34"/>
        <v>652</v>
      </c>
      <c r="BR25" s="270">
        <f t="shared" si="34"/>
        <v>-130</v>
      </c>
      <c r="BS25" s="270">
        <f t="shared" si="34"/>
        <v>1816</v>
      </c>
      <c r="BT25" s="270">
        <f t="shared" si="34"/>
        <v>578</v>
      </c>
      <c r="BU25" s="270">
        <f t="shared" si="34"/>
        <v>952</v>
      </c>
      <c r="BV25" s="270">
        <f t="shared" si="34"/>
        <v>-171</v>
      </c>
      <c r="BW25" s="270">
        <f t="shared" si="34"/>
        <v>132</v>
      </c>
      <c r="BX25" s="270">
        <f t="shared" si="34"/>
        <v>-667</v>
      </c>
      <c r="BY25" s="270">
        <f t="shared" si="34"/>
        <v>318</v>
      </c>
      <c r="BZ25" s="270">
        <f t="shared" si="34"/>
        <v>184</v>
      </c>
      <c r="CA25" s="352"/>
      <c r="CB25" s="64">
        <f>IF(ISERROR(GETPIVOTDATA("VALUE",'CRS WK pvt'!$I$2,"DT_FILE",CB$8,"CD_CO",CB$6,"TRIM_CAT",TRIM(B25),"TRIM_LINE",A23))=TRUE,0,GETPIVOTDATA("VALUE",'CRS WK pvt'!$I$2,"DT_FILE",CB$8,"CD_CO",CB$6,"TRIM_CAT",TRIM(B25),"TRIM_LINE",A23))</f>
        <v>4494</v>
      </c>
    </row>
    <row r="26" spans="1:80" s="59" customFormat="1" x14ac:dyDescent="0.3">
      <c r="A26" s="145"/>
      <c r="B26" s="60" t="s">
        <v>39</v>
      </c>
      <c r="C26" s="80">
        <v>3546</v>
      </c>
      <c r="D26" s="81">
        <v>3827</v>
      </c>
      <c r="E26" s="81">
        <v>2820</v>
      </c>
      <c r="F26" s="81">
        <v>2144</v>
      </c>
      <c r="G26" s="81">
        <v>2632</v>
      </c>
      <c r="H26" s="81">
        <v>2295</v>
      </c>
      <c r="I26" s="81">
        <v>2331</v>
      </c>
      <c r="J26" s="81">
        <v>2204</v>
      </c>
      <c r="K26" s="81">
        <v>3011</v>
      </c>
      <c r="L26" s="82">
        <v>3536</v>
      </c>
      <c r="M26" s="81">
        <v>3075</v>
      </c>
      <c r="N26" s="81">
        <v>3449</v>
      </c>
      <c r="O26" s="81">
        <v>3614</v>
      </c>
      <c r="P26" s="81">
        <v>4321</v>
      </c>
      <c r="Q26" s="81">
        <v>3191</v>
      </c>
      <c r="R26" s="81">
        <v>2950</v>
      </c>
      <c r="S26" s="81">
        <v>2426</v>
      </c>
      <c r="T26" s="81">
        <v>2417</v>
      </c>
      <c r="U26" s="201">
        <v>2125</v>
      </c>
      <c r="V26" s="201">
        <v>2607</v>
      </c>
      <c r="W26" s="201">
        <v>3219</v>
      </c>
      <c r="X26" s="82">
        <v>3140</v>
      </c>
      <c r="Y26" s="201">
        <v>3650</v>
      </c>
      <c r="Z26" s="201">
        <v>3601</v>
      </c>
      <c r="AA26" s="201">
        <v>2866</v>
      </c>
      <c r="AB26" s="201">
        <v>2668</v>
      </c>
      <c r="AC26" s="201">
        <v>2403</v>
      </c>
      <c r="AD26" s="201">
        <v>2778</v>
      </c>
      <c r="AE26" s="201">
        <v>2629</v>
      </c>
      <c r="AF26" s="201">
        <v>2165</v>
      </c>
      <c r="AG26" s="201">
        <v>2213</v>
      </c>
      <c r="AH26" s="201">
        <v>3737</v>
      </c>
      <c r="AI26" s="201">
        <v>3762</v>
      </c>
      <c r="AJ26" s="82">
        <v>4076</v>
      </c>
      <c r="AK26" s="294">
        <v>5343</v>
      </c>
      <c r="AL26" s="294">
        <v>4427</v>
      </c>
      <c r="AM26" s="294">
        <v>3806</v>
      </c>
      <c r="AN26" s="294">
        <v>3299</v>
      </c>
      <c r="AO26" s="294">
        <v>2721</v>
      </c>
      <c r="AP26" s="294">
        <v>3030</v>
      </c>
      <c r="AQ26" s="64">
        <v>2805</v>
      </c>
      <c r="AR26" s="294">
        <v>2612</v>
      </c>
      <c r="AS26" s="294"/>
      <c r="AT26" s="294"/>
      <c r="AU26" s="294"/>
      <c r="AV26" s="311"/>
      <c r="AW26" s="83">
        <f t="shared" si="32"/>
        <v>68</v>
      </c>
      <c r="AX26" s="84">
        <f t="shared" si="32"/>
        <v>494</v>
      </c>
      <c r="AY26" s="84">
        <f t="shared" si="32"/>
        <v>371</v>
      </c>
      <c r="AZ26" s="84">
        <f t="shared" si="32"/>
        <v>806</v>
      </c>
      <c r="BA26" s="84">
        <f t="shared" si="32"/>
        <v>-206</v>
      </c>
      <c r="BB26" s="84">
        <f t="shared" si="32"/>
        <v>122</v>
      </c>
      <c r="BC26" s="84">
        <f t="shared" si="32"/>
        <v>-206</v>
      </c>
      <c r="BD26" s="84">
        <f t="shared" si="32"/>
        <v>403</v>
      </c>
      <c r="BE26" s="84">
        <f t="shared" si="32"/>
        <v>208</v>
      </c>
      <c r="BF26" s="84">
        <f t="shared" si="32"/>
        <v>-396</v>
      </c>
      <c r="BG26" s="84">
        <f t="shared" si="33"/>
        <v>575</v>
      </c>
      <c r="BH26" s="84">
        <f t="shared" si="33"/>
        <v>152</v>
      </c>
      <c r="BI26" s="84">
        <f t="shared" si="33"/>
        <v>-748</v>
      </c>
      <c r="BJ26" s="84">
        <f t="shared" si="33"/>
        <v>-1653</v>
      </c>
      <c r="BK26" s="84">
        <f t="shared" si="33"/>
        <v>-788</v>
      </c>
      <c r="BL26" s="244">
        <f t="shared" si="33"/>
        <v>-172</v>
      </c>
      <c r="BM26" s="244">
        <f t="shared" si="33"/>
        <v>203</v>
      </c>
      <c r="BN26" s="244">
        <f t="shared" si="33"/>
        <v>-252</v>
      </c>
      <c r="BO26" s="244">
        <f t="shared" si="33"/>
        <v>88</v>
      </c>
      <c r="BP26" s="244">
        <f t="shared" si="33"/>
        <v>1130</v>
      </c>
      <c r="BQ26" s="244">
        <f t="shared" si="34"/>
        <v>543</v>
      </c>
      <c r="BR26" s="270">
        <f t="shared" si="34"/>
        <v>936</v>
      </c>
      <c r="BS26" s="270">
        <f t="shared" si="34"/>
        <v>1693</v>
      </c>
      <c r="BT26" s="270">
        <f t="shared" si="34"/>
        <v>826</v>
      </c>
      <c r="BU26" s="270">
        <f t="shared" si="34"/>
        <v>940</v>
      </c>
      <c r="BV26" s="270">
        <f t="shared" si="34"/>
        <v>631</v>
      </c>
      <c r="BW26" s="270">
        <f t="shared" si="34"/>
        <v>318</v>
      </c>
      <c r="BX26" s="270">
        <f t="shared" si="34"/>
        <v>252</v>
      </c>
      <c r="BY26" s="270">
        <f t="shared" si="34"/>
        <v>176</v>
      </c>
      <c r="BZ26" s="270">
        <f t="shared" si="34"/>
        <v>447</v>
      </c>
      <c r="CA26" s="352"/>
      <c r="CB26" s="64">
        <f>IF(ISERROR(GETPIVOTDATA("VALUE",'CRS WK pvt'!$I$2,"DT_FILE",CB$8,"CD_CO",CB$6,"TRIM_CAT",TRIM(B26),"TRIM_LINE",A23))=TRUE,0,GETPIVOTDATA("VALUE",'CRS WK pvt'!$I$2,"DT_FILE",CB$8,"CD_CO",CB$6,"TRIM_CAT",TRIM(B26),"TRIM_LINE",A23))</f>
        <v>2612</v>
      </c>
    </row>
    <row r="27" spans="1:80" s="59" customFormat="1" x14ac:dyDescent="0.3">
      <c r="A27" s="145"/>
      <c r="B27" s="60" t="s">
        <v>40</v>
      </c>
      <c r="C27" s="80">
        <v>1202</v>
      </c>
      <c r="D27" s="81">
        <v>1308</v>
      </c>
      <c r="E27" s="81">
        <v>1081</v>
      </c>
      <c r="F27" s="81">
        <v>803</v>
      </c>
      <c r="G27" s="81">
        <v>850</v>
      </c>
      <c r="H27" s="81">
        <v>797</v>
      </c>
      <c r="I27" s="81">
        <v>811</v>
      </c>
      <c r="J27" s="81">
        <v>892</v>
      </c>
      <c r="K27" s="81">
        <v>1024</v>
      </c>
      <c r="L27" s="82">
        <v>1199</v>
      </c>
      <c r="M27" s="81">
        <v>953</v>
      </c>
      <c r="N27" s="81">
        <v>1148</v>
      </c>
      <c r="O27" s="81">
        <v>1209</v>
      </c>
      <c r="P27" s="81">
        <v>1692</v>
      </c>
      <c r="Q27" s="81">
        <v>1199</v>
      </c>
      <c r="R27" s="81">
        <v>1048</v>
      </c>
      <c r="S27" s="81">
        <v>836</v>
      </c>
      <c r="T27" s="81">
        <v>840</v>
      </c>
      <c r="U27" s="201">
        <v>730</v>
      </c>
      <c r="V27" s="201">
        <v>992</v>
      </c>
      <c r="W27" s="201">
        <v>1164</v>
      </c>
      <c r="X27" s="82">
        <v>1173</v>
      </c>
      <c r="Y27" s="201">
        <v>1410</v>
      </c>
      <c r="Z27" s="201">
        <v>1357</v>
      </c>
      <c r="AA27" s="201">
        <v>1108</v>
      </c>
      <c r="AB27" s="201">
        <v>959</v>
      </c>
      <c r="AC27" s="201">
        <v>894</v>
      </c>
      <c r="AD27" s="201">
        <v>1050</v>
      </c>
      <c r="AE27" s="201">
        <v>994</v>
      </c>
      <c r="AF27" s="201">
        <v>749</v>
      </c>
      <c r="AG27" s="201">
        <v>733</v>
      </c>
      <c r="AH27" s="201">
        <v>1556</v>
      </c>
      <c r="AI27" s="201">
        <v>1534</v>
      </c>
      <c r="AJ27" s="82">
        <v>1663</v>
      </c>
      <c r="AK27" s="294">
        <v>2356</v>
      </c>
      <c r="AL27" s="294">
        <v>1864</v>
      </c>
      <c r="AM27" s="294">
        <v>1627</v>
      </c>
      <c r="AN27" s="294">
        <v>1348</v>
      </c>
      <c r="AO27" s="294">
        <v>1180</v>
      </c>
      <c r="AP27" s="294">
        <v>1241</v>
      </c>
      <c r="AQ27" s="64">
        <v>1082</v>
      </c>
      <c r="AR27" s="294">
        <v>1022</v>
      </c>
      <c r="AS27" s="294"/>
      <c r="AT27" s="294"/>
      <c r="AU27" s="294"/>
      <c r="AV27" s="311"/>
      <c r="AW27" s="83">
        <f t="shared" si="32"/>
        <v>7</v>
      </c>
      <c r="AX27" s="84">
        <f t="shared" si="32"/>
        <v>384</v>
      </c>
      <c r="AY27" s="84">
        <f t="shared" si="32"/>
        <v>118</v>
      </c>
      <c r="AZ27" s="84">
        <f t="shared" si="32"/>
        <v>245</v>
      </c>
      <c r="BA27" s="84">
        <f t="shared" si="32"/>
        <v>-14</v>
      </c>
      <c r="BB27" s="84">
        <f t="shared" si="32"/>
        <v>43</v>
      </c>
      <c r="BC27" s="84">
        <f t="shared" si="32"/>
        <v>-81</v>
      </c>
      <c r="BD27" s="84">
        <f t="shared" si="32"/>
        <v>100</v>
      </c>
      <c r="BE27" s="84">
        <f t="shared" si="32"/>
        <v>140</v>
      </c>
      <c r="BF27" s="84">
        <f t="shared" si="32"/>
        <v>-26</v>
      </c>
      <c r="BG27" s="84">
        <f t="shared" si="33"/>
        <v>457</v>
      </c>
      <c r="BH27" s="84">
        <f t="shared" si="33"/>
        <v>209</v>
      </c>
      <c r="BI27" s="84">
        <f t="shared" si="33"/>
        <v>-101</v>
      </c>
      <c r="BJ27" s="84">
        <f t="shared" si="33"/>
        <v>-733</v>
      </c>
      <c r="BK27" s="84">
        <f t="shared" si="33"/>
        <v>-305</v>
      </c>
      <c r="BL27" s="244">
        <f t="shared" si="33"/>
        <v>2</v>
      </c>
      <c r="BM27" s="244">
        <f t="shared" si="33"/>
        <v>158</v>
      </c>
      <c r="BN27" s="244">
        <f t="shared" si="33"/>
        <v>-91</v>
      </c>
      <c r="BO27" s="244">
        <f t="shared" si="33"/>
        <v>3</v>
      </c>
      <c r="BP27" s="244">
        <f t="shared" si="33"/>
        <v>564</v>
      </c>
      <c r="BQ27" s="244">
        <f t="shared" si="34"/>
        <v>370</v>
      </c>
      <c r="BR27" s="270">
        <f t="shared" si="34"/>
        <v>490</v>
      </c>
      <c r="BS27" s="270">
        <f t="shared" si="34"/>
        <v>946</v>
      </c>
      <c r="BT27" s="270">
        <f t="shared" si="34"/>
        <v>507</v>
      </c>
      <c r="BU27" s="270">
        <f t="shared" si="34"/>
        <v>519</v>
      </c>
      <c r="BV27" s="270">
        <f t="shared" si="34"/>
        <v>389</v>
      </c>
      <c r="BW27" s="270">
        <f t="shared" si="34"/>
        <v>286</v>
      </c>
      <c r="BX27" s="270">
        <f t="shared" si="34"/>
        <v>191</v>
      </c>
      <c r="BY27" s="270">
        <f t="shared" si="34"/>
        <v>88</v>
      </c>
      <c r="BZ27" s="270">
        <f t="shared" si="34"/>
        <v>273</v>
      </c>
      <c r="CA27" s="352"/>
      <c r="CB27" s="64">
        <f>IF(ISERROR(GETPIVOTDATA("VALUE",'CRS WK pvt'!$I$2,"DT_FILE",CB$8,"CD_CO",CB$6,"TRIM_CAT",TRIM(B27),"TRIM_LINE",A23))=TRUE,0,GETPIVOTDATA("VALUE",'CRS WK pvt'!$I$2,"DT_FILE",CB$8,"CD_CO",CB$6,"TRIM_CAT",TRIM(B27),"TRIM_LINE",A23))</f>
        <v>1022</v>
      </c>
    </row>
    <row r="28" spans="1:80" s="59" customFormat="1" x14ac:dyDescent="0.3">
      <c r="A28" s="145"/>
      <c r="B28" s="60" t="s">
        <v>41</v>
      </c>
      <c r="C28" s="80">
        <v>1189</v>
      </c>
      <c r="D28" s="81">
        <v>1071</v>
      </c>
      <c r="E28" s="81">
        <v>906</v>
      </c>
      <c r="F28" s="81">
        <v>707</v>
      </c>
      <c r="G28" s="81">
        <v>774</v>
      </c>
      <c r="H28" s="81">
        <v>619</v>
      </c>
      <c r="I28" s="81">
        <v>685</v>
      </c>
      <c r="J28" s="81">
        <v>755</v>
      </c>
      <c r="K28" s="81">
        <v>895</v>
      </c>
      <c r="L28" s="82">
        <v>1043</v>
      </c>
      <c r="M28" s="81">
        <v>917</v>
      </c>
      <c r="N28" s="81">
        <v>1134</v>
      </c>
      <c r="O28" s="81">
        <v>1086</v>
      </c>
      <c r="P28" s="81">
        <v>1467</v>
      </c>
      <c r="Q28" s="81">
        <v>1147</v>
      </c>
      <c r="R28" s="81">
        <v>973</v>
      </c>
      <c r="S28" s="81">
        <v>730</v>
      </c>
      <c r="T28" s="81">
        <v>857</v>
      </c>
      <c r="U28" s="201">
        <v>756</v>
      </c>
      <c r="V28" s="201">
        <v>847</v>
      </c>
      <c r="W28" s="201">
        <v>1026</v>
      </c>
      <c r="X28" s="82">
        <v>1058</v>
      </c>
      <c r="Y28" s="201">
        <v>1349</v>
      </c>
      <c r="Z28" s="201">
        <v>1191</v>
      </c>
      <c r="AA28" s="201">
        <v>1044</v>
      </c>
      <c r="AB28" s="201">
        <v>843</v>
      </c>
      <c r="AC28" s="201">
        <v>779</v>
      </c>
      <c r="AD28" s="201">
        <v>1014</v>
      </c>
      <c r="AE28" s="201">
        <v>975</v>
      </c>
      <c r="AF28" s="201">
        <v>663</v>
      </c>
      <c r="AG28" s="201">
        <v>617</v>
      </c>
      <c r="AH28" s="201">
        <v>1406</v>
      </c>
      <c r="AI28" s="201">
        <v>1486</v>
      </c>
      <c r="AJ28" s="82">
        <v>1713</v>
      </c>
      <c r="AK28" s="294">
        <v>2201</v>
      </c>
      <c r="AL28" s="294">
        <v>1662</v>
      </c>
      <c r="AM28" s="294">
        <v>1427</v>
      </c>
      <c r="AN28" s="294">
        <v>1333</v>
      </c>
      <c r="AO28" s="294">
        <v>1087</v>
      </c>
      <c r="AP28" s="294">
        <v>1182</v>
      </c>
      <c r="AQ28" s="64">
        <v>966</v>
      </c>
      <c r="AR28" s="294">
        <v>980</v>
      </c>
      <c r="AS28" s="294"/>
      <c r="AT28" s="294"/>
      <c r="AU28" s="294"/>
      <c r="AV28" s="311"/>
      <c r="AW28" s="83">
        <f t="shared" si="32"/>
        <v>-103</v>
      </c>
      <c r="AX28" s="84">
        <f t="shared" si="32"/>
        <v>396</v>
      </c>
      <c r="AY28" s="84">
        <f t="shared" si="32"/>
        <v>241</v>
      </c>
      <c r="AZ28" s="84">
        <f t="shared" si="32"/>
        <v>266</v>
      </c>
      <c r="BA28" s="84">
        <f t="shared" si="32"/>
        <v>-44</v>
      </c>
      <c r="BB28" s="84">
        <f t="shared" si="32"/>
        <v>238</v>
      </c>
      <c r="BC28" s="84">
        <f t="shared" si="32"/>
        <v>71</v>
      </c>
      <c r="BD28" s="84">
        <f t="shared" si="32"/>
        <v>92</v>
      </c>
      <c r="BE28" s="84">
        <f t="shared" si="32"/>
        <v>131</v>
      </c>
      <c r="BF28" s="84">
        <f t="shared" si="32"/>
        <v>15</v>
      </c>
      <c r="BG28" s="84">
        <f t="shared" si="33"/>
        <v>432</v>
      </c>
      <c r="BH28" s="84">
        <f t="shared" si="33"/>
        <v>57</v>
      </c>
      <c r="BI28" s="84">
        <f t="shared" si="33"/>
        <v>-42</v>
      </c>
      <c r="BJ28" s="84">
        <f t="shared" si="33"/>
        <v>-624</v>
      </c>
      <c r="BK28" s="84">
        <f t="shared" si="33"/>
        <v>-368</v>
      </c>
      <c r="BL28" s="244">
        <f t="shared" si="33"/>
        <v>41</v>
      </c>
      <c r="BM28" s="244">
        <f t="shared" si="33"/>
        <v>245</v>
      </c>
      <c r="BN28" s="244">
        <f t="shared" si="33"/>
        <v>-194</v>
      </c>
      <c r="BO28" s="244">
        <f t="shared" si="33"/>
        <v>-139</v>
      </c>
      <c r="BP28" s="244">
        <f t="shared" si="33"/>
        <v>559</v>
      </c>
      <c r="BQ28" s="244">
        <f t="shared" si="34"/>
        <v>460</v>
      </c>
      <c r="BR28" s="270">
        <f t="shared" si="34"/>
        <v>655</v>
      </c>
      <c r="BS28" s="270">
        <f t="shared" si="34"/>
        <v>852</v>
      </c>
      <c r="BT28" s="270">
        <f t="shared" si="34"/>
        <v>471</v>
      </c>
      <c r="BU28" s="270">
        <f t="shared" si="34"/>
        <v>383</v>
      </c>
      <c r="BV28" s="270">
        <f t="shared" si="34"/>
        <v>490</v>
      </c>
      <c r="BW28" s="270">
        <f t="shared" si="34"/>
        <v>308</v>
      </c>
      <c r="BX28" s="270">
        <f t="shared" si="34"/>
        <v>168</v>
      </c>
      <c r="BY28" s="270">
        <f t="shared" si="34"/>
        <v>-9</v>
      </c>
      <c r="BZ28" s="270">
        <f t="shared" si="34"/>
        <v>317</v>
      </c>
      <c r="CA28" s="352"/>
      <c r="CB28" s="64">
        <f>IF(ISERROR(GETPIVOTDATA("VALUE",'CRS WK pvt'!$I$2,"DT_FILE",CB$8,"CD_CO",CB$6,"TRIM_CAT",TRIM(B28),"TRIM_LINE",A23))=TRUE,0,GETPIVOTDATA("VALUE",'CRS WK pvt'!$I$2,"DT_FILE",CB$8,"CD_CO",CB$6,"TRIM_CAT",TRIM(B28),"TRIM_LINE",A23))</f>
        <v>980</v>
      </c>
    </row>
    <row r="29" spans="1:80" s="73" customFormat="1" x14ac:dyDescent="0.3">
      <c r="A29" s="149"/>
      <c r="B29" s="60" t="s">
        <v>42</v>
      </c>
      <c r="C29" s="137">
        <f t="shared" ref="C29:V29" si="35">SUM(C24:C28)</f>
        <v>55242</v>
      </c>
      <c r="D29" s="138">
        <f t="shared" si="35"/>
        <v>55868</v>
      </c>
      <c r="E29" s="138">
        <f t="shared" si="35"/>
        <v>51653</v>
      </c>
      <c r="F29" s="138">
        <f t="shared" si="35"/>
        <v>41009</v>
      </c>
      <c r="G29" s="138">
        <f t="shared" si="35"/>
        <v>47451</v>
      </c>
      <c r="H29" s="138">
        <f t="shared" si="35"/>
        <v>40626</v>
      </c>
      <c r="I29" s="138">
        <f t="shared" si="35"/>
        <v>43831</v>
      </c>
      <c r="J29" s="138">
        <f t="shared" si="35"/>
        <v>41090</v>
      </c>
      <c r="K29" s="138">
        <f t="shared" si="35"/>
        <v>49497</v>
      </c>
      <c r="L29" s="139">
        <f t="shared" si="35"/>
        <v>50953</v>
      </c>
      <c r="M29" s="138">
        <f t="shared" si="35"/>
        <v>51336</v>
      </c>
      <c r="N29" s="138">
        <f t="shared" si="35"/>
        <v>54057</v>
      </c>
      <c r="O29" s="138">
        <f t="shared" si="35"/>
        <v>58078</v>
      </c>
      <c r="P29" s="138">
        <f t="shared" si="35"/>
        <v>51301</v>
      </c>
      <c r="Q29" s="138">
        <f t="shared" si="35"/>
        <v>41766</v>
      </c>
      <c r="R29" s="138">
        <f t="shared" si="35"/>
        <v>43436</v>
      </c>
      <c r="S29" s="138">
        <f t="shared" si="35"/>
        <v>37731</v>
      </c>
      <c r="T29" s="138">
        <f t="shared" si="35"/>
        <v>39458</v>
      </c>
      <c r="U29" s="138">
        <f t="shared" si="35"/>
        <v>37918</v>
      </c>
      <c r="V29" s="138">
        <f t="shared" si="35"/>
        <v>42139</v>
      </c>
      <c r="W29" s="138">
        <f>SUM(W24+W25+W26+W27+W28)</f>
        <v>45835</v>
      </c>
      <c r="X29" s="139">
        <f>SUM(X24+X25+X26+X27+X28)</f>
        <v>44790</v>
      </c>
      <c r="Y29" s="202">
        <v>47349</v>
      </c>
      <c r="Z29" s="202">
        <v>50620</v>
      </c>
      <c r="AA29" s="202">
        <v>48421</v>
      </c>
      <c r="AB29" s="202">
        <v>47035</v>
      </c>
      <c r="AC29" s="202">
        <v>43806</v>
      </c>
      <c r="AD29" s="202">
        <v>43777</v>
      </c>
      <c r="AE29" s="202">
        <v>43216</v>
      </c>
      <c r="AF29" s="202">
        <v>41211</v>
      </c>
      <c r="AG29" s="202">
        <v>42235</v>
      </c>
      <c r="AH29" s="202">
        <v>50900</v>
      </c>
      <c r="AI29" s="202">
        <v>51878</v>
      </c>
      <c r="AJ29" s="139">
        <v>48716</v>
      </c>
      <c r="AK29" s="295">
        <v>62541</v>
      </c>
      <c r="AL29" s="295">
        <v>55404</v>
      </c>
      <c r="AM29" s="295">
        <v>53424</v>
      </c>
      <c r="AN29" s="295">
        <v>51070</v>
      </c>
      <c r="AO29" s="295">
        <v>44755</v>
      </c>
      <c r="AP29" s="295">
        <v>44752</v>
      </c>
      <c r="AQ29" s="85">
        <v>45254</v>
      </c>
      <c r="AR29" s="295">
        <v>41952</v>
      </c>
      <c r="AS29" s="295"/>
      <c r="AT29" s="295"/>
      <c r="AU29" s="295"/>
      <c r="AV29" s="312"/>
      <c r="AW29" s="85">
        <f t="shared" ref="AW29:BA29" si="36">SUM(AW24:AW28)</f>
        <v>2836</v>
      </c>
      <c r="AX29" s="140">
        <f t="shared" si="36"/>
        <v>-4567</v>
      </c>
      <c r="AY29" s="140">
        <f t="shared" si="36"/>
        <v>-9887</v>
      </c>
      <c r="AZ29" s="140">
        <f t="shared" si="36"/>
        <v>2427</v>
      </c>
      <c r="BA29" s="140">
        <f t="shared" si="36"/>
        <v>-9720</v>
      </c>
      <c r="BB29" s="140">
        <f t="shared" ref="BB29:BJ29" si="37">SUM(BB24:BB28)</f>
        <v>-1168</v>
      </c>
      <c r="BC29" s="140">
        <f t="shared" si="37"/>
        <v>-5913</v>
      </c>
      <c r="BD29" s="140">
        <f t="shared" si="37"/>
        <v>1049</v>
      </c>
      <c r="BE29" s="140">
        <f t="shared" si="37"/>
        <v>-3662</v>
      </c>
      <c r="BF29" s="140">
        <f t="shared" si="37"/>
        <v>-6163</v>
      </c>
      <c r="BG29" s="140">
        <f t="shared" si="37"/>
        <v>-3987</v>
      </c>
      <c r="BH29" s="140">
        <f t="shared" si="37"/>
        <v>-3437</v>
      </c>
      <c r="BI29" s="140">
        <f t="shared" si="37"/>
        <v>-9657</v>
      </c>
      <c r="BJ29" s="140">
        <f t="shared" si="37"/>
        <v>-4266</v>
      </c>
      <c r="BK29" s="140">
        <f t="shared" ref="BK29:BL29" si="38">SUM(BK24:BK28)</f>
        <v>2040</v>
      </c>
      <c r="BL29" s="245">
        <f t="shared" si="38"/>
        <v>341</v>
      </c>
      <c r="BM29" s="245">
        <f t="shared" ref="BM29:BN29" si="39">SUM(BM24:BM28)</f>
        <v>5485</v>
      </c>
      <c r="BN29" s="245">
        <f t="shared" si="39"/>
        <v>1753</v>
      </c>
      <c r="BO29" s="245">
        <f t="shared" ref="BO29:BP29" si="40">SUM(BO24:BO28)</f>
        <v>4317</v>
      </c>
      <c r="BP29" s="245">
        <f t="shared" si="40"/>
        <v>8761</v>
      </c>
      <c r="BQ29" s="245">
        <f t="shared" ref="BQ29:BS29" si="41">SUM(BQ24:BQ28)</f>
        <v>6043</v>
      </c>
      <c r="BR29" s="271">
        <f t="shared" si="41"/>
        <v>3926</v>
      </c>
      <c r="BS29" s="271">
        <f t="shared" si="41"/>
        <v>15192</v>
      </c>
      <c r="BT29" s="271">
        <f t="shared" ref="BT29" si="42">SUM(BT24:BT28)</f>
        <v>4784</v>
      </c>
      <c r="BU29" s="271">
        <f t="shared" ref="BU29" si="43">SUM(BU24:BU28)</f>
        <v>5003</v>
      </c>
      <c r="BV29" s="271">
        <f t="shared" ref="BV29" si="44">SUM(BV24:BV28)</f>
        <v>4035</v>
      </c>
      <c r="BW29" s="271">
        <f t="shared" ref="BW29" si="45">SUM(BW24:BW28)</f>
        <v>949</v>
      </c>
      <c r="BX29" s="271">
        <f t="shared" ref="BX29" si="46">SUM(BX24:BX28)</f>
        <v>975</v>
      </c>
      <c r="BY29" s="271">
        <f t="shared" ref="BY29:BZ29" si="47">SUM(BY24:BY28)</f>
        <v>2038</v>
      </c>
      <c r="BZ29" s="271">
        <f t="shared" si="47"/>
        <v>741</v>
      </c>
      <c r="CA29" s="353"/>
      <c r="CB29" s="85">
        <f>SUM(CB24:CB28)</f>
        <v>41952</v>
      </c>
    </row>
    <row r="30" spans="1:80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352"/>
      <c r="CB30" s="90"/>
    </row>
    <row r="31" spans="1:80" s="59" customFormat="1" x14ac:dyDescent="0.3">
      <c r="A31" s="147"/>
      <c r="B31" s="60" t="s">
        <v>37</v>
      </c>
      <c r="C31" s="80">
        <v>18975</v>
      </c>
      <c r="D31" s="81">
        <v>21912</v>
      </c>
      <c r="E31" s="81">
        <v>23311</v>
      </c>
      <c r="F31" s="81">
        <v>20080</v>
      </c>
      <c r="G31" s="81">
        <v>16268</v>
      </c>
      <c r="H31" s="81">
        <v>18221</v>
      </c>
      <c r="I31" s="81">
        <v>14039</v>
      </c>
      <c r="J31" s="81">
        <v>14369</v>
      </c>
      <c r="K31" s="81">
        <v>15013</v>
      </c>
      <c r="L31" s="82">
        <v>16199</v>
      </c>
      <c r="M31" s="81">
        <v>14984</v>
      </c>
      <c r="N31" s="81">
        <v>20151</v>
      </c>
      <c r="O31" s="81">
        <v>20222</v>
      </c>
      <c r="P31" s="81">
        <v>23404</v>
      </c>
      <c r="Q31" s="81">
        <v>20307</v>
      </c>
      <c r="R31" s="81">
        <v>16471</v>
      </c>
      <c r="S31" s="81">
        <v>15615</v>
      </c>
      <c r="T31" s="81">
        <v>12501</v>
      </c>
      <c r="U31" s="201">
        <v>12497</v>
      </c>
      <c r="V31" s="201">
        <v>13506</v>
      </c>
      <c r="W31" s="201">
        <v>14566</v>
      </c>
      <c r="X31" s="82">
        <v>12998</v>
      </c>
      <c r="Y31" s="201">
        <v>11603</v>
      </c>
      <c r="Z31" s="201">
        <v>13332</v>
      </c>
      <c r="AA31" s="201">
        <v>14756</v>
      </c>
      <c r="AB31" s="201">
        <v>18664</v>
      </c>
      <c r="AC31" s="201">
        <v>16729</v>
      </c>
      <c r="AD31" s="201">
        <v>15536</v>
      </c>
      <c r="AE31" s="201">
        <v>14013</v>
      </c>
      <c r="AF31" s="201">
        <v>13394</v>
      </c>
      <c r="AG31" s="201">
        <v>14307</v>
      </c>
      <c r="AH31" s="201">
        <v>16698</v>
      </c>
      <c r="AI31" s="201">
        <v>17261</v>
      </c>
      <c r="AJ31" s="82">
        <v>13513</v>
      </c>
      <c r="AK31" s="294">
        <v>12873</v>
      </c>
      <c r="AL31" s="294">
        <v>16749</v>
      </c>
      <c r="AM31" s="294">
        <v>16597</v>
      </c>
      <c r="AN31" s="294">
        <v>19257</v>
      </c>
      <c r="AO31" s="294">
        <v>19016</v>
      </c>
      <c r="AP31" s="294">
        <v>17587</v>
      </c>
      <c r="AQ31" s="64">
        <v>14571</v>
      </c>
      <c r="AR31" s="294">
        <v>14119</v>
      </c>
      <c r="AS31" s="294"/>
      <c r="AT31" s="294"/>
      <c r="AU31" s="294"/>
      <c r="AV31" s="311"/>
      <c r="AW31" s="83">
        <f t="shared" ref="AW31:BF35" si="48">O31-C31</f>
        <v>1247</v>
      </c>
      <c r="AX31" s="84">
        <f t="shared" si="48"/>
        <v>1492</v>
      </c>
      <c r="AY31" s="84">
        <f t="shared" si="48"/>
        <v>-3004</v>
      </c>
      <c r="AZ31" s="84">
        <f t="shared" si="48"/>
        <v>-3609</v>
      </c>
      <c r="BA31" s="84">
        <f t="shared" si="48"/>
        <v>-653</v>
      </c>
      <c r="BB31" s="84">
        <f t="shared" si="48"/>
        <v>-5720</v>
      </c>
      <c r="BC31" s="84">
        <f t="shared" si="48"/>
        <v>-1542</v>
      </c>
      <c r="BD31" s="84">
        <f t="shared" si="48"/>
        <v>-863</v>
      </c>
      <c r="BE31" s="84">
        <f t="shared" si="48"/>
        <v>-447</v>
      </c>
      <c r="BF31" s="84">
        <f t="shared" si="48"/>
        <v>-3201</v>
      </c>
      <c r="BG31" s="84">
        <f t="shared" ref="BG31:BP35" si="49">Y31-M31</f>
        <v>-3381</v>
      </c>
      <c r="BH31" s="84">
        <f t="shared" si="49"/>
        <v>-6819</v>
      </c>
      <c r="BI31" s="84">
        <f t="shared" si="49"/>
        <v>-5466</v>
      </c>
      <c r="BJ31" s="84">
        <f t="shared" si="49"/>
        <v>-4740</v>
      </c>
      <c r="BK31" s="84">
        <f t="shared" si="49"/>
        <v>-3578</v>
      </c>
      <c r="BL31" s="244">
        <f t="shared" si="49"/>
        <v>-935</v>
      </c>
      <c r="BM31" s="244">
        <f t="shared" si="49"/>
        <v>-1602</v>
      </c>
      <c r="BN31" s="244">
        <f t="shared" si="49"/>
        <v>893</v>
      </c>
      <c r="BO31" s="244">
        <f t="shared" si="49"/>
        <v>1810</v>
      </c>
      <c r="BP31" s="244">
        <f t="shared" si="49"/>
        <v>3192</v>
      </c>
      <c r="BQ31" s="244">
        <f t="shared" ref="BQ31:BZ35" si="50">AI31-W31</f>
        <v>2695</v>
      </c>
      <c r="BR31" s="270">
        <f t="shared" si="50"/>
        <v>515</v>
      </c>
      <c r="BS31" s="270">
        <f t="shared" si="50"/>
        <v>1270</v>
      </c>
      <c r="BT31" s="270">
        <f t="shared" si="50"/>
        <v>3417</v>
      </c>
      <c r="BU31" s="270">
        <f t="shared" si="50"/>
        <v>1841</v>
      </c>
      <c r="BV31" s="270">
        <f t="shared" si="50"/>
        <v>593</v>
      </c>
      <c r="BW31" s="270">
        <f t="shared" si="50"/>
        <v>2287</v>
      </c>
      <c r="BX31" s="270">
        <f t="shared" si="50"/>
        <v>2051</v>
      </c>
      <c r="BY31" s="270">
        <f t="shared" si="50"/>
        <v>558</v>
      </c>
      <c r="BZ31" s="270">
        <f t="shared" si="50"/>
        <v>725</v>
      </c>
      <c r="CA31" s="352"/>
      <c r="CB31" s="64">
        <f>IF(ISERROR(GETPIVOTDATA("VALUE",'CRS WK pvt'!$I$2,"DT_FILE",CB$8,"CD_CO",CB$6,"TRIM_CAT",TRIM(B31),"TRIM_LINE",A30))=TRUE,0,GETPIVOTDATA("VALUE",'CRS WK pvt'!$I$2,"DT_FILE",CB$8,"CD_CO",CB$6,"TRIM_CAT",TRIM(B31),"TRIM_LINE",A30))</f>
        <v>14119</v>
      </c>
    </row>
    <row r="32" spans="1:80" s="59" customFormat="1" x14ac:dyDescent="0.3">
      <c r="A32" s="147"/>
      <c r="B32" s="60" t="s">
        <v>38</v>
      </c>
      <c r="C32" s="80">
        <v>2816</v>
      </c>
      <c r="D32" s="81">
        <v>3457</v>
      </c>
      <c r="E32" s="81">
        <v>3648</v>
      </c>
      <c r="F32" s="81">
        <v>3374</v>
      </c>
      <c r="G32" s="81">
        <v>3328</v>
      </c>
      <c r="H32" s="81">
        <v>2787</v>
      </c>
      <c r="I32" s="81">
        <v>2046</v>
      </c>
      <c r="J32" s="81">
        <v>2085</v>
      </c>
      <c r="K32" s="81">
        <v>2259</v>
      </c>
      <c r="L32" s="82">
        <v>2641</v>
      </c>
      <c r="M32" s="81">
        <v>2522</v>
      </c>
      <c r="N32" s="81">
        <v>3085</v>
      </c>
      <c r="O32" s="81">
        <v>2633</v>
      </c>
      <c r="P32" s="81">
        <v>3102</v>
      </c>
      <c r="Q32" s="81">
        <v>2691</v>
      </c>
      <c r="R32" s="81">
        <v>2103</v>
      </c>
      <c r="S32" s="81">
        <v>3143</v>
      </c>
      <c r="T32" s="81">
        <v>2064</v>
      </c>
      <c r="U32" s="201">
        <v>1938</v>
      </c>
      <c r="V32" s="201">
        <v>1943</v>
      </c>
      <c r="W32" s="201">
        <v>2203</v>
      </c>
      <c r="X32" s="82">
        <v>2366</v>
      </c>
      <c r="Y32" s="201">
        <v>2112</v>
      </c>
      <c r="Z32" s="201">
        <v>2380</v>
      </c>
      <c r="AA32" s="201">
        <v>2767</v>
      </c>
      <c r="AB32" s="201">
        <v>3511</v>
      </c>
      <c r="AC32" s="201">
        <v>2886</v>
      </c>
      <c r="AD32" s="201">
        <v>2930</v>
      </c>
      <c r="AE32" s="201">
        <v>3443</v>
      </c>
      <c r="AF32" s="201">
        <v>2538</v>
      </c>
      <c r="AG32" s="201">
        <v>2466</v>
      </c>
      <c r="AH32" s="201">
        <v>2630</v>
      </c>
      <c r="AI32" s="201">
        <v>2703</v>
      </c>
      <c r="AJ32" s="82">
        <v>2118</v>
      </c>
      <c r="AK32" s="294">
        <v>2392</v>
      </c>
      <c r="AL32" s="294">
        <v>3513</v>
      </c>
      <c r="AM32" s="294">
        <v>3509</v>
      </c>
      <c r="AN32" s="294">
        <v>3985</v>
      </c>
      <c r="AO32" s="294">
        <v>3524</v>
      </c>
      <c r="AP32" s="294">
        <v>3344</v>
      </c>
      <c r="AQ32" s="64">
        <v>2765</v>
      </c>
      <c r="AR32" s="294">
        <v>2679</v>
      </c>
      <c r="AS32" s="294"/>
      <c r="AT32" s="294"/>
      <c r="AU32" s="294"/>
      <c r="AV32" s="311"/>
      <c r="AW32" s="83">
        <f t="shared" si="48"/>
        <v>-183</v>
      </c>
      <c r="AX32" s="84">
        <f t="shared" si="48"/>
        <v>-355</v>
      </c>
      <c r="AY32" s="84">
        <f t="shared" si="48"/>
        <v>-957</v>
      </c>
      <c r="AZ32" s="84">
        <f t="shared" si="48"/>
        <v>-1271</v>
      </c>
      <c r="BA32" s="84">
        <f t="shared" si="48"/>
        <v>-185</v>
      </c>
      <c r="BB32" s="84">
        <f t="shared" si="48"/>
        <v>-723</v>
      </c>
      <c r="BC32" s="84">
        <f t="shared" si="48"/>
        <v>-108</v>
      </c>
      <c r="BD32" s="84">
        <f t="shared" si="48"/>
        <v>-142</v>
      </c>
      <c r="BE32" s="84">
        <f t="shared" si="48"/>
        <v>-56</v>
      </c>
      <c r="BF32" s="84">
        <f t="shared" si="48"/>
        <v>-275</v>
      </c>
      <c r="BG32" s="84">
        <f t="shared" si="49"/>
        <v>-410</v>
      </c>
      <c r="BH32" s="84">
        <f t="shared" si="49"/>
        <v>-705</v>
      </c>
      <c r="BI32" s="84">
        <f t="shared" si="49"/>
        <v>134</v>
      </c>
      <c r="BJ32" s="84">
        <f t="shared" si="49"/>
        <v>409</v>
      </c>
      <c r="BK32" s="84">
        <f t="shared" si="49"/>
        <v>195</v>
      </c>
      <c r="BL32" s="244">
        <f t="shared" si="49"/>
        <v>827</v>
      </c>
      <c r="BM32" s="244">
        <f t="shared" si="49"/>
        <v>300</v>
      </c>
      <c r="BN32" s="244">
        <f t="shared" si="49"/>
        <v>474</v>
      </c>
      <c r="BO32" s="244">
        <f t="shared" si="49"/>
        <v>528</v>
      </c>
      <c r="BP32" s="244">
        <f t="shared" si="49"/>
        <v>687</v>
      </c>
      <c r="BQ32" s="244">
        <f t="shared" si="50"/>
        <v>500</v>
      </c>
      <c r="BR32" s="270">
        <f t="shared" si="50"/>
        <v>-248</v>
      </c>
      <c r="BS32" s="270">
        <f t="shared" si="50"/>
        <v>280</v>
      </c>
      <c r="BT32" s="270">
        <f t="shared" si="50"/>
        <v>1133</v>
      </c>
      <c r="BU32" s="270">
        <f t="shared" si="50"/>
        <v>742</v>
      </c>
      <c r="BV32" s="270">
        <f t="shared" si="50"/>
        <v>474</v>
      </c>
      <c r="BW32" s="270">
        <f t="shared" si="50"/>
        <v>638</v>
      </c>
      <c r="BX32" s="270">
        <f t="shared" si="50"/>
        <v>414</v>
      </c>
      <c r="BY32" s="270">
        <f t="shared" si="50"/>
        <v>-678</v>
      </c>
      <c r="BZ32" s="270">
        <f t="shared" si="50"/>
        <v>141</v>
      </c>
      <c r="CA32" s="352"/>
      <c r="CB32" s="64">
        <f>IF(ISERROR(GETPIVOTDATA("VALUE",'CRS WK pvt'!$I$2,"DT_FILE",CB$8,"CD_CO",CB$6,"TRIM_CAT",TRIM(B32),"TRIM_LINE",A30))=TRUE,0,GETPIVOTDATA("VALUE",'CRS WK pvt'!$I$2,"DT_FILE",CB$8,"CD_CO",CB$6,"TRIM_CAT",TRIM(B32),"TRIM_LINE",A30))</f>
        <v>2679</v>
      </c>
    </row>
    <row r="33" spans="1:80" s="59" customFormat="1" x14ac:dyDescent="0.3">
      <c r="A33" s="147"/>
      <c r="B33" s="60" t="s">
        <v>39</v>
      </c>
      <c r="C33" s="80">
        <v>1308</v>
      </c>
      <c r="D33" s="81">
        <v>1634</v>
      </c>
      <c r="E33" s="81">
        <v>1648</v>
      </c>
      <c r="F33" s="81">
        <v>1211</v>
      </c>
      <c r="G33" s="81">
        <v>928</v>
      </c>
      <c r="H33" s="81">
        <v>1125</v>
      </c>
      <c r="I33" s="81">
        <v>805</v>
      </c>
      <c r="J33" s="81">
        <v>840</v>
      </c>
      <c r="K33" s="81">
        <v>879</v>
      </c>
      <c r="L33" s="82">
        <v>1114</v>
      </c>
      <c r="M33" s="81">
        <v>1052</v>
      </c>
      <c r="N33" s="81">
        <v>1412</v>
      </c>
      <c r="O33" s="81">
        <v>1381</v>
      </c>
      <c r="P33" s="81">
        <v>1910</v>
      </c>
      <c r="Q33" s="81">
        <v>1851</v>
      </c>
      <c r="R33" s="81">
        <v>1188</v>
      </c>
      <c r="S33" s="81">
        <v>936</v>
      </c>
      <c r="T33" s="81">
        <v>881</v>
      </c>
      <c r="U33" s="201">
        <v>828</v>
      </c>
      <c r="V33" s="201">
        <v>869</v>
      </c>
      <c r="W33" s="201">
        <v>923</v>
      </c>
      <c r="X33" s="82">
        <v>910</v>
      </c>
      <c r="Y33" s="201">
        <v>883</v>
      </c>
      <c r="Z33" s="201">
        <v>1014</v>
      </c>
      <c r="AA33" s="201">
        <v>970</v>
      </c>
      <c r="AB33" s="201">
        <v>1138</v>
      </c>
      <c r="AC33" s="201">
        <v>1079</v>
      </c>
      <c r="AD33" s="201">
        <v>1050</v>
      </c>
      <c r="AE33" s="201">
        <v>861</v>
      </c>
      <c r="AF33" s="201">
        <v>865</v>
      </c>
      <c r="AG33" s="201">
        <v>844</v>
      </c>
      <c r="AH33" s="201">
        <v>1036</v>
      </c>
      <c r="AI33" s="201">
        <v>1289</v>
      </c>
      <c r="AJ33" s="82">
        <v>1010</v>
      </c>
      <c r="AK33" s="294">
        <v>1524</v>
      </c>
      <c r="AL33" s="294">
        <v>1534</v>
      </c>
      <c r="AM33" s="294">
        <v>1533</v>
      </c>
      <c r="AN33" s="294">
        <v>1467</v>
      </c>
      <c r="AO33" s="294">
        <v>1402</v>
      </c>
      <c r="AP33" s="294">
        <v>1446</v>
      </c>
      <c r="AQ33" s="64">
        <v>1140</v>
      </c>
      <c r="AR33" s="294">
        <v>1003</v>
      </c>
      <c r="AS33" s="294"/>
      <c r="AT33" s="294"/>
      <c r="AU33" s="294"/>
      <c r="AV33" s="311"/>
      <c r="AW33" s="83">
        <f t="shared" si="48"/>
        <v>73</v>
      </c>
      <c r="AX33" s="84">
        <f t="shared" si="48"/>
        <v>276</v>
      </c>
      <c r="AY33" s="84">
        <f t="shared" si="48"/>
        <v>203</v>
      </c>
      <c r="AZ33" s="84">
        <f t="shared" si="48"/>
        <v>-23</v>
      </c>
      <c r="BA33" s="84">
        <f t="shared" si="48"/>
        <v>8</v>
      </c>
      <c r="BB33" s="84">
        <f t="shared" si="48"/>
        <v>-244</v>
      </c>
      <c r="BC33" s="84">
        <f t="shared" si="48"/>
        <v>23</v>
      </c>
      <c r="BD33" s="84">
        <f t="shared" si="48"/>
        <v>29</v>
      </c>
      <c r="BE33" s="84">
        <f t="shared" si="48"/>
        <v>44</v>
      </c>
      <c r="BF33" s="84">
        <f t="shared" si="48"/>
        <v>-204</v>
      </c>
      <c r="BG33" s="84">
        <f t="shared" si="49"/>
        <v>-169</v>
      </c>
      <c r="BH33" s="84">
        <f t="shared" si="49"/>
        <v>-398</v>
      </c>
      <c r="BI33" s="84">
        <f t="shared" si="49"/>
        <v>-411</v>
      </c>
      <c r="BJ33" s="84">
        <f t="shared" si="49"/>
        <v>-772</v>
      </c>
      <c r="BK33" s="84">
        <f t="shared" si="49"/>
        <v>-772</v>
      </c>
      <c r="BL33" s="244">
        <f t="shared" si="49"/>
        <v>-138</v>
      </c>
      <c r="BM33" s="244">
        <f t="shared" si="49"/>
        <v>-75</v>
      </c>
      <c r="BN33" s="244">
        <f t="shared" si="49"/>
        <v>-16</v>
      </c>
      <c r="BO33" s="244">
        <f t="shared" si="49"/>
        <v>16</v>
      </c>
      <c r="BP33" s="244">
        <f t="shared" si="49"/>
        <v>167</v>
      </c>
      <c r="BQ33" s="244">
        <f t="shared" si="50"/>
        <v>366</v>
      </c>
      <c r="BR33" s="270">
        <f t="shared" si="50"/>
        <v>100</v>
      </c>
      <c r="BS33" s="270">
        <f t="shared" si="50"/>
        <v>641</v>
      </c>
      <c r="BT33" s="270">
        <f t="shared" si="50"/>
        <v>520</v>
      </c>
      <c r="BU33" s="270">
        <f t="shared" si="50"/>
        <v>563</v>
      </c>
      <c r="BV33" s="270">
        <f t="shared" si="50"/>
        <v>329</v>
      </c>
      <c r="BW33" s="270">
        <f t="shared" si="50"/>
        <v>323</v>
      </c>
      <c r="BX33" s="270">
        <f t="shared" si="50"/>
        <v>396</v>
      </c>
      <c r="BY33" s="270">
        <f t="shared" si="50"/>
        <v>279</v>
      </c>
      <c r="BZ33" s="270">
        <f t="shared" si="50"/>
        <v>138</v>
      </c>
      <c r="CA33" s="352"/>
      <c r="CB33" s="64">
        <f>IF(ISERROR(GETPIVOTDATA("VALUE",'CRS WK pvt'!$I$2,"DT_FILE",CB$8,"CD_CO",CB$6,"TRIM_CAT",TRIM(B33),"TRIM_LINE",A30))=TRUE,0,GETPIVOTDATA("VALUE",'CRS WK pvt'!$I$2,"DT_FILE",CB$8,"CD_CO",CB$6,"TRIM_CAT",TRIM(B33),"TRIM_LINE",A30))</f>
        <v>1003</v>
      </c>
    </row>
    <row r="34" spans="1:80" s="59" customFormat="1" x14ac:dyDescent="0.3">
      <c r="A34" s="147"/>
      <c r="B34" s="60" t="s">
        <v>40</v>
      </c>
      <c r="C34" s="80">
        <v>397</v>
      </c>
      <c r="D34" s="81">
        <v>444</v>
      </c>
      <c r="E34" s="81">
        <v>444</v>
      </c>
      <c r="F34" s="81">
        <v>417</v>
      </c>
      <c r="G34" s="81">
        <v>376</v>
      </c>
      <c r="H34" s="81">
        <v>382</v>
      </c>
      <c r="I34" s="81">
        <v>305</v>
      </c>
      <c r="J34" s="81">
        <v>251</v>
      </c>
      <c r="K34" s="81">
        <v>317</v>
      </c>
      <c r="L34" s="82">
        <v>378</v>
      </c>
      <c r="M34" s="81">
        <v>303</v>
      </c>
      <c r="N34" s="81">
        <v>414</v>
      </c>
      <c r="O34" s="81">
        <v>426</v>
      </c>
      <c r="P34" s="81">
        <v>587</v>
      </c>
      <c r="Q34" s="81">
        <v>699</v>
      </c>
      <c r="R34" s="81">
        <v>484</v>
      </c>
      <c r="S34" s="81">
        <v>355</v>
      </c>
      <c r="T34" s="81">
        <v>286</v>
      </c>
      <c r="U34" s="201">
        <v>321</v>
      </c>
      <c r="V34" s="201">
        <v>300</v>
      </c>
      <c r="W34" s="201">
        <v>290</v>
      </c>
      <c r="X34" s="82">
        <v>331</v>
      </c>
      <c r="Y34" s="201">
        <v>353</v>
      </c>
      <c r="Z34" s="201">
        <v>403</v>
      </c>
      <c r="AA34" s="201">
        <v>312</v>
      </c>
      <c r="AB34" s="201">
        <v>413</v>
      </c>
      <c r="AC34" s="201">
        <v>343</v>
      </c>
      <c r="AD34" s="201">
        <v>343</v>
      </c>
      <c r="AE34" s="201">
        <v>344</v>
      </c>
      <c r="AF34" s="201">
        <v>275</v>
      </c>
      <c r="AG34" s="201">
        <v>246</v>
      </c>
      <c r="AH34" s="201">
        <v>335</v>
      </c>
      <c r="AI34" s="201">
        <v>502</v>
      </c>
      <c r="AJ34" s="82">
        <v>436</v>
      </c>
      <c r="AK34" s="294">
        <v>633</v>
      </c>
      <c r="AL34" s="294">
        <v>723</v>
      </c>
      <c r="AM34" s="294">
        <v>607</v>
      </c>
      <c r="AN34" s="294">
        <v>522</v>
      </c>
      <c r="AO34" s="294">
        <v>536</v>
      </c>
      <c r="AP34" s="294">
        <v>555</v>
      </c>
      <c r="AQ34" s="64">
        <v>441</v>
      </c>
      <c r="AR34" s="294">
        <v>376</v>
      </c>
      <c r="AS34" s="294"/>
      <c r="AT34" s="294"/>
      <c r="AU34" s="294"/>
      <c r="AV34" s="311"/>
      <c r="AW34" s="83">
        <f t="shared" si="48"/>
        <v>29</v>
      </c>
      <c r="AX34" s="84">
        <f t="shared" si="48"/>
        <v>143</v>
      </c>
      <c r="AY34" s="84">
        <f t="shared" si="48"/>
        <v>255</v>
      </c>
      <c r="AZ34" s="84">
        <f t="shared" si="48"/>
        <v>67</v>
      </c>
      <c r="BA34" s="84">
        <f t="shared" si="48"/>
        <v>-21</v>
      </c>
      <c r="BB34" s="84">
        <f t="shared" si="48"/>
        <v>-96</v>
      </c>
      <c r="BC34" s="84">
        <f t="shared" si="48"/>
        <v>16</v>
      </c>
      <c r="BD34" s="84">
        <f t="shared" si="48"/>
        <v>49</v>
      </c>
      <c r="BE34" s="84">
        <f t="shared" si="48"/>
        <v>-27</v>
      </c>
      <c r="BF34" s="84">
        <f t="shared" si="48"/>
        <v>-47</v>
      </c>
      <c r="BG34" s="84">
        <f t="shared" si="49"/>
        <v>50</v>
      </c>
      <c r="BH34" s="84">
        <f t="shared" si="49"/>
        <v>-11</v>
      </c>
      <c r="BI34" s="84">
        <f t="shared" si="49"/>
        <v>-114</v>
      </c>
      <c r="BJ34" s="84">
        <f t="shared" si="49"/>
        <v>-174</v>
      </c>
      <c r="BK34" s="84">
        <f t="shared" si="49"/>
        <v>-356</v>
      </c>
      <c r="BL34" s="244">
        <f t="shared" si="49"/>
        <v>-141</v>
      </c>
      <c r="BM34" s="244">
        <f t="shared" si="49"/>
        <v>-11</v>
      </c>
      <c r="BN34" s="244">
        <f t="shared" si="49"/>
        <v>-11</v>
      </c>
      <c r="BO34" s="244">
        <f t="shared" si="49"/>
        <v>-75</v>
      </c>
      <c r="BP34" s="244">
        <f t="shared" si="49"/>
        <v>35</v>
      </c>
      <c r="BQ34" s="244">
        <f t="shared" si="50"/>
        <v>212</v>
      </c>
      <c r="BR34" s="270">
        <f t="shared" si="50"/>
        <v>105</v>
      </c>
      <c r="BS34" s="270">
        <f t="shared" si="50"/>
        <v>280</v>
      </c>
      <c r="BT34" s="270">
        <f t="shared" si="50"/>
        <v>320</v>
      </c>
      <c r="BU34" s="270">
        <f t="shared" si="50"/>
        <v>295</v>
      </c>
      <c r="BV34" s="270">
        <f t="shared" si="50"/>
        <v>109</v>
      </c>
      <c r="BW34" s="270">
        <f t="shared" si="50"/>
        <v>193</v>
      </c>
      <c r="BX34" s="270">
        <f t="shared" si="50"/>
        <v>212</v>
      </c>
      <c r="BY34" s="270">
        <f t="shared" si="50"/>
        <v>97</v>
      </c>
      <c r="BZ34" s="270">
        <f t="shared" si="50"/>
        <v>101</v>
      </c>
      <c r="CA34" s="352"/>
      <c r="CB34" s="64">
        <f>IF(ISERROR(GETPIVOTDATA("VALUE",'CRS WK pvt'!$I$2,"DT_FILE",CB$8,"CD_CO",CB$6,"TRIM_CAT",TRIM(B34),"TRIM_LINE",A30))=TRUE,0,GETPIVOTDATA("VALUE",'CRS WK pvt'!$I$2,"DT_FILE",CB$8,"CD_CO",CB$6,"TRIM_CAT",TRIM(B34),"TRIM_LINE",A30))</f>
        <v>376</v>
      </c>
    </row>
    <row r="35" spans="1:80" s="59" customFormat="1" x14ac:dyDescent="0.3">
      <c r="A35" s="147"/>
      <c r="B35" s="60" t="s">
        <v>41</v>
      </c>
      <c r="C35" s="80">
        <v>302</v>
      </c>
      <c r="D35" s="81">
        <v>331</v>
      </c>
      <c r="E35" s="81">
        <v>382</v>
      </c>
      <c r="F35" s="81">
        <v>297</v>
      </c>
      <c r="G35" s="81">
        <v>274</v>
      </c>
      <c r="H35" s="81">
        <v>277</v>
      </c>
      <c r="I35" s="81">
        <v>198</v>
      </c>
      <c r="J35" s="81">
        <v>189</v>
      </c>
      <c r="K35" s="81">
        <v>198</v>
      </c>
      <c r="L35" s="82">
        <v>280</v>
      </c>
      <c r="M35" s="81">
        <v>200</v>
      </c>
      <c r="N35" s="81">
        <v>314</v>
      </c>
      <c r="O35" s="81">
        <v>312</v>
      </c>
      <c r="P35" s="81">
        <v>457</v>
      </c>
      <c r="Q35" s="81">
        <v>573</v>
      </c>
      <c r="R35" s="81">
        <v>453</v>
      </c>
      <c r="S35" s="81">
        <v>352</v>
      </c>
      <c r="T35" s="81">
        <v>286</v>
      </c>
      <c r="U35" s="201">
        <v>352</v>
      </c>
      <c r="V35" s="201">
        <v>352</v>
      </c>
      <c r="W35" s="201">
        <v>256</v>
      </c>
      <c r="X35" s="82">
        <v>271</v>
      </c>
      <c r="Y35" s="201">
        <v>280</v>
      </c>
      <c r="Z35" s="201">
        <v>386</v>
      </c>
      <c r="AA35" s="201">
        <v>252</v>
      </c>
      <c r="AB35" s="201">
        <v>381</v>
      </c>
      <c r="AC35" s="201">
        <v>303</v>
      </c>
      <c r="AD35" s="201">
        <v>323</v>
      </c>
      <c r="AE35" s="201">
        <v>380</v>
      </c>
      <c r="AF35" s="201">
        <v>393</v>
      </c>
      <c r="AG35" s="201">
        <v>218</v>
      </c>
      <c r="AH35" s="201">
        <v>283</v>
      </c>
      <c r="AI35" s="201">
        <v>564</v>
      </c>
      <c r="AJ35" s="82">
        <v>441</v>
      </c>
      <c r="AK35" s="294">
        <v>635</v>
      </c>
      <c r="AL35" s="294">
        <v>876</v>
      </c>
      <c r="AM35" s="294">
        <v>578</v>
      </c>
      <c r="AN35" s="294">
        <v>480</v>
      </c>
      <c r="AO35" s="294">
        <v>550</v>
      </c>
      <c r="AP35" s="294">
        <v>540</v>
      </c>
      <c r="AQ35" s="64">
        <v>488</v>
      </c>
      <c r="AR35" s="294">
        <v>376</v>
      </c>
      <c r="AS35" s="294"/>
      <c r="AT35" s="294"/>
      <c r="AU35" s="294"/>
      <c r="AV35" s="311"/>
      <c r="AW35" s="83">
        <f t="shared" si="48"/>
        <v>10</v>
      </c>
      <c r="AX35" s="84">
        <f t="shared" si="48"/>
        <v>126</v>
      </c>
      <c r="AY35" s="84">
        <f t="shared" si="48"/>
        <v>191</v>
      </c>
      <c r="AZ35" s="84">
        <f t="shared" si="48"/>
        <v>156</v>
      </c>
      <c r="BA35" s="84">
        <f t="shared" si="48"/>
        <v>78</v>
      </c>
      <c r="BB35" s="84">
        <f t="shared" si="48"/>
        <v>9</v>
      </c>
      <c r="BC35" s="84">
        <f t="shared" si="48"/>
        <v>154</v>
      </c>
      <c r="BD35" s="84">
        <f t="shared" si="48"/>
        <v>163</v>
      </c>
      <c r="BE35" s="84">
        <f t="shared" si="48"/>
        <v>58</v>
      </c>
      <c r="BF35" s="84">
        <f t="shared" si="48"/>
        <v>-9</v>
      </c>
      <c r="BG35" s="84">
        <f t="shared" si="49"/>
        <v>80</v>
      </c>
      <c r="BH35" s="84">
        <f t="shared" si="49"/>
        <v>72</v>
      </c>
      <c r="BI35" s="84">
        <f t="shared" si="49"/>
        <v>-60</v>
      </c>
      <c r="BJ35" s="84">
        <f t="shared" si="49"/>
        <v>-76</v>
      </c>
      <c r="BK35" s="84">
        <f t="shared" si="49"/>
        <v>-270</v>
      </c>
      <c r="BL35" s="244">
        <f t="shared" si="49"/>
        <v>-130</v>
      </c>
      <c r="BM35" s="244">
        <f t="shared" si="49"/>
        <v>28</v>
      </c>
      <c r="BN35" s="244">
        <f t="shared" si="49"/>
        <v>107</v>
      </c>
      <c r="BO35" s="244">
        <f t="shared" si="49"/>
        <v>-134</v>
      </c>
      <c r="BP35" s="244">
        <f t="shared" si="49"/>
        <v>-69</v>
      </c>
      <c r="BQ35" s="244">
        <f t="shared" si="50"/>
        <v>308</v>
      </c>
      <c r="BR35" s="270">
        <f t="shared" si="50"/>
        <v>170</v>
      </c>
      <c r="BS35" s="270">
        <f t="shared" si="50"/>
        <v>355</v>
      </c>
      <c r="BT35" s="270">
        <f t="shared" si="50"/>
        <v>490</v>
      </c>
      <c r="BU35" s="270">
        <f t="shared" si="50"/>
        <v>326</v>
      </c>
      <c r="BV35" s="270">
        <f t="shared" si="50"/>
        <v>99</v>
      </c>
      <c r="BW35" s="270">
        <f t="shared" si="50"/>
        <v>247</v>
      </c>
      <c r="BX35" s="270">
        <f t="shared" si="50"/>
        <v>217</v>
      </c>
      <c r="BY35" s="270">
        <f t="shared" si="50"/>
        <v>108</v>
      </c>
      <c r="BZ35" s="270">
        <f t="shared" si="50"/>
        <v>-17</v>
      </c>
      <c r="CA35" s="352"/>
      <c r="CB35" s="64">
        <f>IF(ISERROR(GETPIVOTDATA("VALUE",'CRS WK pvt'!$I$2,"DT_FILE",CB$8,"CD_CO",CB$6,"TRIM_CAT",TRIM(B35),"TRIM_LINE",A30))=TRUE,0,GETPIVOTDATA("VALUE",'CRS WK pvt'!$I$2,"DT_FILE",CB$8,"CD_CO",CB$6,"TRIM_CAT",TRIM(B35),"TRIM_LINE",A30))</f>
        <v>376</v>
      </c>
    </row>
    <row r="36" spans="1:80" s="73" customFormat="1" x14ac:dyDescent="0.3">
      <c r="A36" s="148"/>
      <c r="B36" s="60" t="s">
        <v>42</v>
      </c>
      <c r="C36" s="137">
        <f t="shared" ref="C36:V36" si="51">SUM(C31:C35)</f>
        <v>23798</v>
      </c>
      <c r="D36" s="138">
        <f t="shared" si="51"/>
        <v>27778</v>
      </c>
      <c r="E36" s="138">
        <f t="shared" si="51"/>
        <v>29433</v>
      </c>
      <c r="F36" s="138">
        <f t="shared" si="51"/>
        <v>25379</v>
      </c>
      <c r="G36" s="138">
        <f t="shared" si="51"/>
        <v>21174</v>
      </c>
      <c r="H36" s="138">
        <f t="shared" si="51"/>
        <v>22792</v>
      </c>
      <c r="I36" s="138">
        <f t="shared" si="51"/>
        <v>17393</v>
      </c>
      <c r="J36" s="138">
        <f t="shared" si="51"/>
        <v>17734</v>
      </c>
      <c r="K36" s="138">
        <f t="shared" si="51"/>
        <v>18666</v>
      </c>
      <c r="L36" s="139">
        <f t="shared" si="51"/>
        <v>20612</v>
      </c>
      <c r="M36" s="138">
        <f t="shared" si="51"/>
        <v>19061</v>
      </c>
      <c r="N36" s="138">
        <f t="shared" si="51"/>
        <v>25376</v>
      </c>
      <c r="O36" s="138">
        <f t="shared" si="51"/>
        <v>24974</v>
      </c>
      <c r="P36" s="138">
        <f t="shared" si="51"/>
        <v>29460</v>
      </c>
      <c r="Q36" s="138">
        <f t="shared" si="51"/>
        <v>26121</v>
      </c>
      <c r="R36" s="138">
        <f t="shared" si="51"/>
        <v>20699</v>
      </c>
      <c r="S36" s="138">
        <f t="shared" si="51"/>
        <v>20401</v>
      </c>
      <c r="T36" s="138">
        <f t="shared" si="51"/>
        <v>16018</v>
      </c>
      <c r="U36" s="138">
        <f t="shared" si="51"/>
        <v>15936</v>
      </c>
      <c r="V36" s="138">
        <f t="shared" si="51"/>
        <v>16970</v>
      </c>
      <c r="W36" s="138">
        <f>SUM(W31+W32+W33+W34+W35)</f>
        <v>18238</v>
      </c>
      <c r="X36" s="139">
        <f>SUM(X31+X32+X33+X34+X35)</f>
        <v>16876</v>
      </c>
      <c r="Y36" s="202">
        <v>15231</v>
      </c>
      <c r="Z36" s="202">
        <v>17515</v>
      </c>
      <c r="AA36" s="202">
        <v>19057</v>
      </c>
      <c r="AB36" s="202">
        <v>24107</v>
      </c>
      <c r="AC36" s="202">
        <v>21340</v>
      </c>
      <c r="AD36" s="202">
        <v>20182</v>
      </c>
      <c r="AE36" s="202">
        <v>19041</v>
      </c>
      <c r="AF36" s="202">
        <v>17465</v>
      </c>
      <c r="AG36" s="202">
        <v>18081</v>
      </c>
      <c r="AH36" s="202">
        <v>20982</v>
      </c>
      <c r="AI36" s="202">
        <v>22319</v>
      </c>
      <c r="AJ36" s="139">
        <v>17518</v>
      </c>
      <c r="AK36" s="295">
        <v>18057</v>
      </c>
      <c r="AL36" s="295">
        <v>23395</v>
      </c>
      <c r="AM36" s="295">
        <v>22824</v>
      </c>
      <c r="AN36" s="295">
        <v>25711</v>
      </c>
      <c r="AO36" s="295">
        <v>25028</v>
      </c>
      <c r="AP36" s="295">
        <v>23472</v>
      </c>
      <c r="AQ36" s="85">
        <v>19405</v>
      </c>
      <c r="AR36" s="295">
        <v>18553</v>
      </c>
      <c r="AS36" s="295"/>
      <c r="AT36" s="295"/>
      <c r="AU36" s="295"/>
      <c r="AV36" s="312"/>
      <c r="AW36" s="85">
        <f t="shared" ref="AW36:BA36" si="52">SUM(AW31:AW35)</f>
        <v>1176</v>
      </c>
      <c r="AX36" s="140">
        <f t="shared" si="52"/>
        <v>1682</v>
      </c>
      <c r="AY36" s="140">
        <f t="shared" si="52"/>
        <v>-3312</v>
      </c>
      <c r="AZ36" s="140">
        <f t="shared" si="52"/>
        <v>-4680</v>
      </c>
      <c r="BA36" s="140">
        <f t="shared" si="52"/>
        <v>-773</v>
      </c>
      <c r="BB36" s="140">
        <f t="shared" ref="BB36:BJ36" si="53">SUM(BB31:BB35)</f>
        <v>-6774</v>
      </c>
      <c r="BC36" s="140">
        <f t="shared" si="53"/>
        <v>-1457</v>
      </c>
      <c r="BD36" s="140">
        <f t="shared" si="53"/>
        <v>-764</v>
      </c>
      <c r="BE36" s="140">
        <f t="shared" si="53"/>
        <v>-428</v>
      </c>
      <c r="BF36" s="140">
        <f t="shared" si="53"/>
        <v>-3736</v>
      </c>
      <c r="BG36" s="140">
        <f t="shared" si="53"/>
        <v>-3830</v>
      </c>
      <c r="BH36" s="140">
        <f t="shared" si="53"/>
        <v>-7861</v>
      </c>
      <c r="BI36" s="140">
        <f t="shared" si="53"/>
        <v>-5917</v>
      </c>
      <c r="BJ36" s="140">
        <f t="shared" si="53"/>
        <v>-5353</v>
      </c>
      <c r="BK36" s="140">
        <f t="shared" ref="BK36:BL36" si="54">SUM(BK31:BK35)</f>
        <v>-4781</v>
      </c>
      <c r="BL36" s="245">
        <f t="shared" si="54"/>
        <v>-517</v>
      </c>
      <c r="BM36" s="245">
        <f t="shared" ref="BM36:BN36" si="55">SUM(BM31:BM35)</f>
        <v>-1360</v>
      </c>
      <c r="BN36" s="245">
        <f t="shared" si="55"/>
        <v>1447</v>
      </c>
      <c r="BO36" s="245">
        <f t="shared" ref="BO36:BP36" si="56">SUM(BO31:BO35)</f>
        <v>2145</v>
      </c>
      <c r="BP36" s="245">
        <f t="shared" si="56"/>
        <v>4012</v>
      </c>
      <c r="BQ36" s="245">
        <f t="shared" ref="BQ36:BS36" si="57">SUM(BQ31:BQ35)</f>
        <v>4081</v>
      </c>
      <c r="BR36" s="271">
        <f t="shared" si="57"/>
        <v>642</v>
      </c>
      <c r="BS36" s="271">
        <f t="shared" si="57"/>
        <v>2826</v>
      </c>
      <c r="BT36" s="271">
        <f t="shared" ref="BT36" si="58">SUM(BT31:BT35)</f>
        <v>5880</v>
      </c>
      <c r="BU36" s="271">
        <f t="shared" ref="BU36" si="59">SUM(BU31:BU35)</f>
        <v>3767</v>
      </c>
      <c r="BV36" s="271">
        <f t="shared" ref="BV36" si="60">SUM(BV31:BV35)</f>
        <v>1604</v>
      </c>
      <c r="BW36" s="271">
        <f t="shared" ref="BW36" si="61">SUM(BW31:BW35)</f>
        <v>3688</v>
      </c>
      <c r="BX36" s="271">
        <f t="shared" ref="BX36" si="62">SUM(BX31:BX35)</f>
        <v>3290</v>
      </c>
      <c r="BY36" s="271">
        <f t="shared" ref="BY36:BZ36" si="63">SUM(BY31:BY35)</f>
        <v>364</v>
      </c>
      <c r="BZ36" s="271">
        <f t="shared" si="63"/>
        <v>1088</v>
      </c>
      <c r="CA36" s="353"/>
      <c r="CB36" s="85">
        <f>SUM(CB31:CB35)</f>
        <v>18553</v>
      </c>
    </row>
    <row r="37" spans="1:80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352"/>
      <c r="CB37" s="90"/>
    </row>
    <row r="38" spans="1:80" s="59" customFormat="1" x14ac:dyDescent="0.3">
      <c r="A38" s="147"/>
      <c r="B38" s="60" t="s">
        <v>37</v>
      </c>
      <c r="C38" s="80">
        <v>43408</v>
      </c>
      <c r="D38" s="81">
        <v>44214</v>
      </c>
      <c r="E38" s="81">
        <v>47014</v>
      </c>
      <c r="F38" s="81">
        <v>49958</v>
      </c>
      <c r="G38" s="81">
        <v>51535</v>
      </c>
      <c r="H38" s="81">
        <v>51539</v>
      </c>
      <c r="I38" s="81">
        <v>50013</v>
      </c>
      <c r="J38" s="81">
        <v>46813</v>
      </c>
      <c r="K38" s="81">
        <v>46037</v>
      </c>
      <c r="L38" s="82">
        <v>44893</v>
      </c>
      <c r="M38" s="81">
        <v>43120</v>
      </c>
      <c r="N38" s="81">
        <v>40377</v>
      </c>
      <c r="O38" s="81">
        <v>43819</v>
      </c>
      <c r="P38" s="81">
        <v>49632</v>
      </c>
      <c r="Q38" s="81">
        <v>56950</v>
      </c>
      <c r="R38" s="81">
        <v>59695</v>
      </c>
      <c r="S38" s="81">
        <v>60773</v>
      </c>
      <c r="T38" s="81">
        <v>60658</v>
      </c>
      <c r="U38" s="201">
        <v>57968</v>
      </c>
      <c r="V38" s="201">
        <v>56750</v>
      </c>
      <c r="W38" s="201">
        <v>55539</v>
      </c>
      <c r="X38" s="82">
        <v>54443</v>
      </c>
      <c r="Y38" s="201">
        <v>51274</v>
      </c>
      <c r="Z38" s="201">
        <v>47921</v>
      </c>
      <c r="AA38" s="201">
        <v>46011</v>
      </c>
      <c r="AB38" s="201">
        <v>48077</v>
      </c>
      <c r="AC38" s="201">
        <v>50266</v>
      </c>
      <c r="AD38" s="201">
        <v>50415</v>
      </c>
      <c r="AE38" s="201">
        <v>48833</v>
      </c>
      <c r="AF38" s="201">
        <v>47504</v>
      </c>
      <c r="AG38" s="201">
        <v>45611</v>
      </c>
      <c r="AH38" s="201">
        <v>45886</v>
      </c>
      <c r="AI38" s="201">
        <v>45362</v>
      </c>
      <c r="AJ38" s="82">
        <v>44366</v>
      </c>
      <c r="AK38" s="294">
        <v>42507</v>
      </c>
      <c r="AL38" s="294">
        <v>40836</v>
      </c>
      <c r="AM38" s="294">
        <v>41986</v>
      </c>
      <c r="AN38" s="294">
        <v>45353</v>
      </c>
      <c r="AO38" s="294">
        <v>45931</v>
      </c>
      <c r="AP38" s="294">
        <v>47326</v>
      </c>
      <c r="AQ38" s="64">
        <v>48160</v>
      </c>
      <c r="AR38" s="294">
        <v>47511</v>
      </c>
      <c r="AS38" s="294"/>
      <c r="AT38" s="294"/>
      <c r="AU38" s="294"/>
      <c r="AV38" s="311"/>
      <c r="AW38" s="83">
        <f t="shared" ref="AW38:BF42" si="64">O38-C38</f>
        <v>411</v>
      </c>
      <c r="AX38" s="84">
        <f t="shared" si="64"/>
        <v>5418</v>
      </c>
      <c r="AY38" s="84">
        <f t="shared" si="64"/>
        <v>9936</v>
      </c>
      <c r="AZ38" s="84">
        <f t="shared" si="64"/>
        <v>9737</v>
      </c>
      <c r="BA38" s="84">
        <f t="shared" si="64"/>
        <v>9238</v>
      </c>
      <c r="BB38" s="84">
        <f t="shared" si="64"/>
        <v>9119</v>
      </c>
      <c r="BC38" s="84">
        <f t="shared" si="64"/>
        <v>7955</v>
      </c>
      <c r="BD38" s="84">
        <f t="shared" si="64"/>
        <v>9937</v>
      </c>
      <c r="BE38" s="84">
        <f t="shared" si="64"/>
        <v>9502</v>
      </c>
      <c r="BF38" s="84">
        <f t="shared" si="64"/>
        <v>9550</v>
      </c>
      <c r="BG38" s="84">
        <f t="shared" ref="BG38:BP42" si="65">Y38-M38</f>
        <v>8154</v>
      </c>
      <c r="BH38" s="84">
        <f t="shared" si="65"/>
        <v>7544</v>
      </c>
      <c r="BI38" s="84">
        <f t="shared" si="65"/>
        <v>2192</v>
      </c>
      <c r="BJ38" s="84">
        <f t="shared" si="65"/>
        <v>-1555</v>
      </c>
      <c r="BK38" s="84">
        <f t="shared" si="65"/>
        <v>-6684</v>
      </c>
      <c r="BL38" s="244">
        <f t="shared" si="65"/>
        <v>-9280</v>
      </c>
      <c r="BM38" s="244">
        <f t="shared" si="65"/>
        <v>-11940</v>
      </c>
      <c r="BN38" s="244">
        <f t="shared" si="65"/>
        <v>-13154</v>
      </c>
      <c r="BO38" s="244">
        <f t="shared" si="65"/>
        <v>-12357</v>
      </c>
      <c r="BP38" s="244">
        <f t="shared" si="65"/>
        <v>-10864</v>
      </c>
      <c r="BQ38" s="244">
        <f t="shared" ref="BQ38:BZ42" si="66">AI38-W38</f>
        <v>-10177</v>
      </c>
      <c r="BR38" s="270">
        <f t="shared" si="66"/>
        <v>-10077</v>
      </c>
      <c r="BS38" s="270">
        <f t="shared" si="66"/>
        <v>-8767</v>
      </c>
      <c r="BT38" s="270">
        <f t="shared" si="66"/>
        <v>-7085</v>
      </c>
      <c r="BU38" s="270">
        <f t="shared" si="66"/>
        <v>-4025</v>
      </c>
      <c r="BV38" s="270">
        <f t="shared" si="66"/>
        <v>-2724</v>
      </c>
      <c r="BW38" s="270">
        <f t="shared" si="66"/>
        <v>-4335</v>
      </c>
      <c r="BX38" s="270">
        <f t="shared" si="66"/>
        <v>-3089</v>
      </c>
      <c r="BY38" s="270">
        <f t="shared" si="66"/>
        <v>-673</v>
      </c>
      <c r="BZ38" s="270">
        <f t="shared" si="66"/>
        <v>7</v>
      </c>
      <c r="CA38" s="352"/>
      <c r="CB38" s="64">
        <f>IF(ISERROR(GETPIVOTDATA("VALUE",'CRS WK pvt'!$I$2,"DT_FILE",CB$8,"CD_CO",CB$6,"TRIM_CAT",TRIM(B38),"TRIM_LINE",A37))=TRUE,0,GETPIVOTDATA("VALUE",'CRS WK pvt'!$I$2,"DT_FILE",CB$8,"CD_CO",CB$6,"TRIM_CAT",TRIM(B38),"TRIM_LINE",A37))</f>
        <v>47511</v>
      </c>
    </row>
    <row r="39" spans="1:80" s="59" customFormat="1" x14ac:dyDescent="0.3">
      <c r="A39" s="147"/>
      <c r="B39" s="60" t="s">
        <v>38</v>
      </c>
      <c r="C39" s="80">
        <v>14983</v>
      </c>
      <c r="D39" s="81">
        <v>14732</v>
      </c>
      <c r="E39" s="81">
        <v>15101</v>
      </c>
      <c r="F39" s="81">
        <v>15523</v>
      </c>
      <c r="G39" s="81">
        <v>16278</v>
      </c>
      <c r="H39" s="81">
        <v>17499</v>
      </c>
      <c r="I39" s="81">
        <v>17720</v>
      </c>
      <c r="J39" s="81">
        <v>17320</v>
      </c>
      <c r="K39" s="81">
        <v>17338</v>
      </c>
      <c r="L39" s="82">
        <v>17360</v>
      </c>
      <c r="M39" s="81">
        <v>16493</v>
      </c>
      <c r="N39" s="81">
        <v>15303</v>
      </c>
      <c r="O39" s="81">
        <v>15577</v>
      </c>
      <c r="P39" s="81">
        <v>15908</v>
      </c>
      <c r="Q39" s="81">
        <v>16427</v>
      </c>
      <c r="R39" s="81">
        <v>16664</v>
      </c>
      <c r="S39" s="81">
        <v>18357</v>
      </c>
      <c r="T39" s="81">
        <v>19292</v>
      </c>
      <c r="U39" s="201">
        <v>19679</v>
      </c>
      <c r="V39" s="201">
        <v>19857</v>
      </c>
      <c r="W39" s="201">
        <v>20530</v>
      </c>
      <c r="X39" s="82">
        <v>20801</v>
      </c>
      <c r="Y39" s="201">
        <v>19683</v>
      </c>
      <c r="Z39" s="201">
        <v>18809</v>
      </c>
      <c r="AA39" s="201">
        <v>18328</v>
      </c>
      <c r="AB39" s="201">
        <v>18561</v>
      </c>
      <c r="AC39" s="201">
        <v>18739</v>
      </c>
      <c r="AD39" s="201">
        <v>18850</v>
      </c>
      <c r="AE39" s="201">
        <v>18767</v>
      </c>
      <c r="AF39" s="201">
        <v>19245</v>
      </c>
      <c r="AG39" s="201">
        <v>19204</v>
      </c>
      <c r="AH39" s="201">
        <v>19333</v>
      </c>
      <c r="AI39" s="201">
        <v>18457</v>
      </c>
      <c r="AJ39" s="82">
        <v>17278</v>
      </c>
      <c r="AK39" s="294">
        <v>17262</v>
      </c>
      <c r="AL39" s="294">
        <v>17217</v>
      </c>
      <c r="AM39" s="294">
        <v>17793</v>
      </c>
      <c r="AN39" s="294">
        <v>18868</v>
      </c>
      <c r="AO39" s="294">
        <v>19210</v>
      </c>
      <c r="AP39" s="294">
        <v>19612</v>
      </c>
      <c r="AQ39" s="64">
        <v>19923</v>
      </c>
      <c r="AR39" s="294">
        <v>20187</v>
      </c>
      <c r="AS39" s="294"/>
      <c r="AT39" s="294"/>
      <c r="AU39" s="294"/>
      <c r="AV39" s="311"/>
      <c r="AW39" s="83">
        <f t="shared" si="64"/>
        <v>594</v>
      </c>
      <c r="AX39" s="84">
        <f t="shared" si="64"/>
        <v>1176</v>
      </c>
      <c r="AY39" s="84">
        <f t="shared" si="64"/>
        <v>1326</v>
      </c>
      <c r="AZ39" s="84">
        <f t="shared" si="64"/>
        <v>1141</v>
      </c>
      <c r="BA39" s="84">
        <f t="shared" si="64"/>
        <v>2079</v>
      </c>
      <c r="BB39" s="84">
        <f t="shared" si="64"/>
        <v>1793</v>
      </c>
      <c r="BC39" s="84">
        <f t="shared" si="64"/>
        <v>1959</v>
      </c>
      <c r="BD39" s="84">
        <f t="shared" si="64"/>
        <v>2537</v>
      </c>
      <c r="BE39" s="84">
        <f t="shared" si="64"/>
        <v>3192</v>
      </c>
      <c r="BF39" s="84">
        <f t="shared" si="64"/>
        <v>3441</v>
      </c>
      <c r="BG39" s="84">
        <f t="shared" si="65"/>
        <v>3190</v>
      </c>
      <c r="BH39" s="84">
        <f t="shared" si="65"/>
        <v>3506</v>
      </c>
      <c r="BI39" s="84">
        <f t="shared" si="65"/>
        <v>2751</v>
      </c>
      <c r="BJ39" s="84">
        <f t="shared" si="65"/>
        <v>2653</v>
      </c>
      <c r="BK39" s="84">
        <f t="shared" si="65"/>
        <v>2312</v>
      </c>
      <c r="BL39" s="244">
        <f t="shared" si="65"/>
        <v>2186</v>
      </c>
      <c r="BM39" s="244">
        <f t="shared" si="65"/>
        <v>410</v>
      </c>
      <c r="BN39" s="244">
        <f t="shared" si="65"/>
        <v>-47</v>
      </c>
      <c r="BO39" s="244">
        <f t="shared" si="65"/>
        <v>-475</v>
      </c>
      <c r="BP39" s="244">
        <f t="shared" si="65"/>
        <v>-524</v>
      </c>
      <c r="BQ39" s="244">
        <f t="shared" si="66"/>
        <v>-2073</v>
      </c>
      <c r="BR39" s="270">
        <f t="shared" si="66"/>
        <v>-3523</v>
      </c>
      <c r="BS39" s="270">
        <f t="shared" si="66"/>
        <v>-2421</v>
      </c>
      <c r="BT39" s="270">
        <f t="shared" si="66"/>
        <v>-1592</v>
      </c>
      <c r="BU39" s="270">
        <f t="shared" si="66"/>
        <v>-535</v>
      </c>
      <c r="BV39" s="270">
        <f t="shared" si="66"/>
        <v>307</v>
      </c>
      <c r="BW39" s="270">
        <f t="shared" si="66"/>
        <v>471</v>
      </c>
      <c r="BX39" s="270">
        <f t="shared" si="66"/>
        <v>762</v>
      </c>
      <c r="BY39" s="270">
        <f t="shared" si="66"/>
        <v>1156</v>
      </c>
      <c r="BZ39" s="270">
        <f t="shared" si="66"/>
        <v>942</v>
      </c>
      <c r="CA39" s="352"/>
      <c r="CB39" s="64">
        <f>IF(ISERROR(GETPIVOTDATA("VALUE",'CRS WK pvt'!$I$2,"DT_FILE",CB$8,"CD_CO",CB$6,"TRIM_CAT",TRIM(B39),"TRIM_LINE",A37))=TRUE,0,GETPIVOTDATA("VALUE",'CRS WK pvt'!$I$2,"DT_FILE",CB$8,"CD_CO",CB$6,"TRIM_CAT",TRIM(B39),"TRIM_LINE",A37))</f>
        <v>20187</v>
      </c>
    </row>
    <row r="40" spans="1:80" s="59" customFormat="1" x14ac:dyDescent="0.3">
      <c r="A40" s="147"/>
      <c r="B40" s="60" t="s">
        <v>39</v>
      </c>
      <c r="C40" s="80">
        <v>1778</v>
      </c>
      <c r="D40" s="81">
        <v>1733</v>
      </c>
      <c r="E40" s="81">
        <v>2048</v>
      </c>
      <c r="F40" s="81">
        <v>2273</v>
      </c>
      <c r="G40" s="81">
        <v>2243</v>
      </c>
      <c r="H40" s="81">
        <v>2181</v>
      </c>
      <c r="I40" s="81">
        <v>2165</v>
      </c>
      <c r="J40" s="81">
        <v>2016</v>
      </c>
      <c r="K40" s="81">
        <v>1940</v>
      </c>
      <c r="L40" s="82">
        <v>1882</v>
      </c>
      <c r="M40" s="81">
        <v>1834</v>
      </c>
      <c r="N40" s="81">
        <v>1808</v>
      </c>
      <c r="O40" s="81">
        <v>2083</v>
      </c>
      <c r="P40" s="81">
        <v>2701</v>
      </c>
      <c r="Q40" s="81">
        <v>3445</v>
      </c>
      <c r="R40" s="81">
        <v>3659</v>
      </c>
      <c r="S40" s="81">
        <v>3517</v>
      </c>
      <c r="T40" s="81">
        <v>3422</v>
      </c>
      <c r="U40" s="201">
        <v>3190</v>
      </c>
      <c r="V40" s="201">
        <v>3019</v>
      </c>
      <c r="W40" s="201">
        <v>2860</v>
      </c>
      <c r="X40" s="82">
        <v>2731</v>
      </c>
      <c r="Y40" s="201">
        <v>2566</v>
      </c>
      <c r="Z40" s="201">
        <v>2381</v>
      </c>
      <c r="AA40" s="201">
        <v>2235</v>
      </c>
      <c r="AB40" s="201">
        <v>2334</v>
      </c>
      <c r="AC40" s="201">
        <v>2412</v>
      </c>
      <c r="AD40" s="201">
        <v>2587</v>
      </c>
      <c r="AE40" s="201">
        <v>2710</v>
      </c>
      <c r="AF40" s="201">
        <v>2638</v>
      </c>
      <c r="AG40" s="201">
        <v>2512</v>
      </c>
      <c r="AH40" s="201">
        <v>2411</v>
      </c>
      <c r="AI40" s="201">
        <v>2407</v>
      </c>
      <c r="AJ40" s="82">
        <v>2404</v>
      </c>
      <c r="AK40" s="294">
        <v>2433</v>
      </c>
      <c r="AL40" s="294">
        <v>2288</v>
      </c>
      <c r="AM40" s="294">
        <v>2332</v>
      </c>
      <c r="AN40" s="294">
        <v>2232</v>
      </c>
      <c r="AO40" s="294">
        <v>2221</v>
      </c>
      <c r="AP40" s="294">
        <v>2289</v>
      </c>
      <c r="AQ40" s="64">
        <v>2458</v>
      </c>
      <c r="AR40" s="294">
        <v>2513</v>
      </c>
      <c r="AS40" s="294"/>
      <c r="AT40" s="294"/>
      <c r="AU40" s="294"/>
      <c r="AV40" s="311"/>
      <c r="AW40" s="83">
        <f t="shared" si="64"/>
        <v>305</v>
      </c>
      <c r="AX40" s="84">
        <f t="shared" si="64"/>
        <v>968</v>
      </c>
      <c r="AY40" s="84">
        <f t="shared" si="64"/>
        <v>1397</v>
      </c>
      <c r="AZ40" s="84">
        <f t="shared" si="64"/>
        <v>1386</v>
      </c>
      <c r="BA40" s="84">
        <f t="shared" si="64"/>
        <v>1274</v>
      </c>
      <c r="BB40" s="84">
        <f t="shared" si="64"/>
        <v>1241</v>
      </c>
      <c r="BC40" s="84">
        <f t="shared" si="64"/>
        <v>1025</v>
      </c>
      <c r="BD40" s="84">
        <f t="shared" si="64"/>
        <v>1003</v>
      </c>
      <c r="BE40" s="84">
        <f t="shared" si="64"/>
        <v>920</v>
      </c>
      <c r="BF40" s="84">
        <f t="shared" si="64"/>
        <v>849</v>
      </c>
      <c r="BG40" s="84">
        <f t="shared" si="65"/>
        <v>732</v>
      </c>
      <c r="BH40" s="84">
        <f t="shared" si="65"/>
        <v>573</v>
      </c>
      <c r="BI40" s="84">
        <f t="shared" si="65"/>
        <v>152</v>
      </c>
      <c r="BJ40" s="84">
        <f t="shared" si="65"/>
        <v>-367</v>
      </c>
      <c r="BK40" s="84">
        <f t="shared" si="65"/>
        <v>-1033</v>
      </c>
      <c r="BL40" s="244">
        <f t="shared" si="65"/>
        <v>-1072</v>
      </c>
      <c r="BM40" s="244">
        <f t="shared" si="65"/>
        <v>-807</v>
      </c>
      <c r="BN40" s="244">
        <f t="shared" si="65"/>
        <v>-784</v>
      </c>
      <c r="BO40" s="244">
        <f t="shared" si="65"/>
        <v>-678</v>
      </c>
      <c r="BP40" s="244">
        <f t="shared" si="65"/>
        <v>-608</v>
      </c>
      <c r="BQ40" s="244">
        <f t="shared" si="66"/>
        <v>-453</v>
      </c>
      <c r="BR40" s="270">
        <f t="shared" si="66"/>
        <v>-327</v>
      </c>
      <c r="BS40" s="270">
        <f t="shared" si="66"/>
        <v>-133</v>
      </c>
      <c r="BT40" s="270">
        <f t="shared" si="66"/>
        <v>-93</v>
      </c>
      <c r="BU40" s="270">
        <f t="shared" si="66"/>
        <v>97</v>
      </c>
      <c r="BV40" s="270">
        <f t="shared" si="66"/>
        <v>-102</v>
      </c>
      <c r="BW40" s="270">
        <f t="shared" si="66"/>
        <v>-191</v>
      </c>
      <c r="BX40" s="270">
        <f t="shared" si="66"/>
        <v>-298</v>
      </c>
      <c r="BY40" s="270">
        <f t="shared" si="66"/>
        <v>-252</v>
      </c>
      <c r="BZ40" s="270">
        <f t="shared" si="66"/>
        <v>-125</v>
      </c>
      <c r="CA40" s="352"/>
      <c r="CB40" s="64">
        <f>IF(ISERROR(GETPIVOTDATA("VALUE",'CRS WK pvt'!$I$2,"DT_FILE",CB$8,"CD_CO",CB$6,"TRIM_CAT",TRIM(B40),"TRIM_LINE",A37))=TRUE,0,GETPIVOTDATA("VALUE",'CRS WK pvt'!$I$2,"DT_FILE",CB$8,"CD_CO",CB$6,"TRIM_CAT",TRIM(B40),"TRIM_LINE",A37))</f>
        <v>2513</v>
      </c>
    </row>
    <row r="41" spans="1:80" s="59" customFormat="1" x14ac:dyDescent="0.3">
      <c r="A41" s="147"/>
      <c r="B41" s="60" t="s">
        <v>40</v>
      </c>
      <c r="C41" s="80">
        <v>434</v>
      </c>
      <c r="D41" s="81">
        <v>422</v>
      </c>
      <c r="E41" s="81">
        <v>481</v>
      </c>
      <c r="F41" s="81">
        <v>506</v>
      </c>
      <c r="G41" s="81">
        <v>564</v>
      </c>
      <c r="H41" s="81">
        <v>557</v>
      </c>
      <c r="I41" s="81">
        <v>539</v>
      </c>
      <c r="J41" s="81">
        <v>509</v>
      </c>
      <c r="K41" s="81">
        <v>476</v>
      </c>
      <c r="L41" s="82">
        <v>492</v>
      </c>
      <c r="M41" s="81">
        <v>466</v>
      </c>
      <c r="N41" s="81">
        <v>396</v>
      </c>
      <c r="O41" s="81">
        <v>474</v>
      </c>
      <c r="P41" s="81">
        <v>672</v>
      </c>
      <c r="Q41" s="81">
        <v>861</v>
      </c>
      <c r="R41" s="81">
        <v>1004</v>
      </c>
      <c r="S41" s="81">
        <v>1018</v>
      </c>
      <c r="T41" s="81">
        <v>1001</v>
      </c>
      <c r="U41" s="201">
        <v>936</v>
      </c>
      <c r="V41" s="201">
        <v>895</v>
      </c>
      <c r="W41" s="201">
        <v>835</v>
      </c>
      <c r="X41" s="82">
        <v>790</v>
      </c>
      <c r="Y41" s="201">
        <v>730</v>
      </c>
      <c r="Z41" s="201">
        <v>671</v>
      </c>
      <c r="AA41" s="201">
        <v>609</v>
      </c>
      <c r="AB41" s="201">
        <v>606</v>
      </c>
      <c r="AC41" s="201">
        <v>655</v>
      </c>
      <c r="AD41" s="201">
        <v>688</v>
      </c>
      <c r="AE41" s="201">
        <v>689</v>
      </c>
      <c r="AF41" s="201">
        <v>756</v>
      </c>
      <c r="AG41" s="201">
        <v>703</v>
      </c>
      <c r="AH41" s="201">
        <v>625</v>
      </c>
      <c r="AI41" s="201">
        <v>672</v>
      </c>
      <c r="AJ41" s="82">
        <v>662</v>
      </c>
      <c r="AK41" s="294">
        <v>671</v>
      </c>
      <c r="AL41" s="294">
        <v>558</v>
      </c>
      <c r="AM41" s="294">
        <v>612</v>
      </c>
      <c r="AN41" s="294">
        <v>571</v>
      </c>
      <c r="AO41" s="294">
        <v>625</v>
      </c>
      <c r="AP41" s="294">
        <v>655</v>
      </c>
      <c r="AQ41" s="64">
        <v>737</v>
      </c>
      <c r="AR41" s="294">
        <v>782</v>
      </c>
      <c r="AS41" s="294"/>
      <c r="AT41" s="294"/>
      <c r="AU41" s="294"/>
      <c r="AV41" s="311"/>
      <c r="AW41" s="83">
        <f t="shared" si="64"/>
        <v>40</v>
      </c>
      <c r="AX41" s="84">
        <f t="shared" si="64"/>
        <v>250</v>
      </c>
      <c r="AY41" s="84">
        <f t="shared" si="64"/>
        <v>380</v>
      </c>
      <c r="AZ41" s="84">
        <f t="shared" si="64"/>
        <v>498</v>
      </c>
      <c r="BA41" s="84">
        <f t="shared" si="64"/>
        <v>454</v>
      </c>
      <c r="BB41" s="84">
        <f t="shared" si="64"/>
        <v>444</v>
      </c>
      <c r="BC41" s="84">
        <f t="shared" si="64"/>
        <v>397</v>
      </c>
      <c r="BD41" s="84">
        <f t="shared" si="64"/>
        <v>386</v>
      </c>
      <c r="BE41" s="84">
        <f t="shared" si="64"/>
        <v>359</v>
      </c>
      <c r="BF41" s="84">
        <f t="shared" si="64"/>
        <v>298</v>
      </c>
      <c r="BG41" s="84">
        <f t="shared" si="65"/>
        <v>264</v>
      </c>
      <c r="BH41" s="84">
        <f t="shared" si="65"/>
        <v>275</v>
      </c>
      <c r="BI41" s="84">
        <f t="shared" si="65"/>
        <v>135</v>
      </c>
      <c r="BJ41" s="84">
        <f t="shared" si="65"/>
        <v>-66</v>
      </c>
      <c r="BK41" s="84">
        <f t="shared" si="65"/>
        <v>-206</v>
      </c>
      <c r="BL41" s="244">
        <f t="shared" si="65"/>
        <v>-316</v>
      </c>
      <c r="BM41" s="244">
        <f t="shared" si="65"/>
        <v>-329</v>
      </c>
      <c r="BN41" s="244">
        <f t="shared" si="65"/>
        <v>-245</v>
      </c>
      <c r="BO41" s="244">
        <f t="shared" si="65"/>
        <v>-233</v>
      </c>
      <c r="BP41" s="244">
        <f t="shared" si="65"/>
        <v>-270</v>
      </c>
      <c r="BQ41" s="244">
        <f t="shared" si="66"/>
        <v>-163</v>
      </c>
      <c r="BR41" s="270">
        <f t="shared" si="66"/>
        <v>-128</v>
      </c>
      <c r="BS41" s="270">
        <f t="shared" si="66"/>
        <v>-59</v>
      </c>
      <c r="BT41" s="270">
        <f t="shared" si="66"/>
        <v>-113</v>
      </c>
      <c r="BU41" s="270">
        <f t="shared" si="66"/>
        <v>3</v>
      </c>
      <c r="BV41" s="270">
        <f t="shared" si="66"/>
        <v>-35</v>
      </c>
      <c r="BW41" s="270">
        <f t="shared" si="66"/>
        <v>-30</v>
      </c>
      <c r="BX41" s="270">
        <f t="shared" si="66"/>
        <v>-33</v>
      </c>
      <c r="BY41" s="270">
        <f t="shared" si="66"/>
        <v>48</v>
      </c>
      <c r="BZ41" s="270">
        <f t="shared" si="66"/>
        <v>26</v>
      </c>
      <c r="CA41" s="352"/>
      <c r="CB41" s="64">
        <f>IF(ISERROR(GETPIVOTDATA("VALUE",'CRS WK pvt'!$I$2,"DT_FILE",CB$8,"CD_CO",CB$6,"TRIM_CAT",TRIM(B41),"TRIM_LINE",A37))=TRUE,0,GETPIVOTDATA("VALUE",'CRS WK pvt'!$I$2,"DT_FILE",CB$8,"CD_CO",CB$6,"TRIM_CAT",TRIM(B41),"TRIM_LINE",A37))</f>
        <v>782</v>
      </c>
    </row>
    <row r="42" spans="1:80" s="59" customFormat="1" x14ac:dyDescent="0.3">
      <c r="A42" s="147"/>
      <c r="B42" s="60" t="s">
        <v>41</v>
      </c>
      <c r="C42" s="80">
        <v>320</v>
      </c>
      <c r="D42" s="81">
        <v>342</v>
      </c>
      <c r="E42" s="81">
        <v>347</v>
      </c>
      <c r="F42" s="81">
        <v>401</v>
      </c>
      <c r="G42" s="81">
        <v>449</v>
      </c>
      <c r="H42" s="81">
        <v>477</v>
      </c>
      <c r="I42" s="81">
        <v>495</v>
      </c>
      <c r="J42" s="81">
        <v>429</v>
      </c>
      <c r="K42" s="81">
        <v>441</v>
      </c>
      <c r="L42" s="82">
        <v>419</v>
      </c>
      <c r="M42" s="81">
        <v>355</v>
      </c>
      <c r="N42" s="81">
        <v>332</v>
      </c>
      <c r="O42" s="81">
        <v>370</v>
      </c>
      <c r="P42" s="81">
        <v>487</v>
      </c>
      <c r="Q42" s="81">
        <v>689</v>
      </c>
      <c r="R42" s="81">
        <v>789</v>
      </c>
      <c r="S42" s="81">
        <v>809</v>
      </c>
      <c r="T42" s="81">
        <v>837</v>
      </c>
      <c r="U42" s="201">
        <v>795</v>
      </c>
      <c r="V42" s="201">
        <v>719</v>
      </c>
      <c r="W42" s="201">
        <v>687</v>
      </c>
      <c r="X42" s="82">
        <v>624</v>
      </c>
      <c r="Y42" s="201">
        <v>544</v>
      </c>
      <c r="Z42" s="201">
        <v>486</v>
      </c>
      <c r="AA42" s="201">
        <v>410</v>
      </c>
      <c r="AB42" s="201">
        <v>404</v>
      </c>
      <c r="AC42" s="201">
        <v>470</v>
      </c>
      <c r="AD42" s="201">
        <v>551</v>
      </c>
      <c r="AE42" s="201">
        <v>487</v>
      </c>
      <c r="AF42" s="201">
        <v>623</v>
      </c>
      <c r="AG42" s="201">
        <v>625</v>
      </c>
      <c r="AH42" s="201">
        <v>521</v>
      </c>
      <c r="AI42" s="201">
        <v>518</v>
      </c>
      <c r="AJ42" s="82">
        <v>597</v>
      </c>
      <c r="AK42" s="294">
        <v>585</v>
      </c>
      <c r="AL42" s="294">
        <v>452</v>
      </c>
      <c r="AM42" s="294">
        <v>488</v>
      </c>
      <c r="AN42" s="294">
        <v>389</v>
      </c>
      <c r="AO42" s="294">
        <v>468</v>
      </c>
      <c r="AP42" s="294">
        <v>543</v>
      </c>
      <c r="AQ42" s="64">
        <v>620</v>
      </c>
      <c r="AR42" s="294">
        <v>754</v>
      </c>
      <c r="AS42" s="294"/>
      <c r="AT42" s="294"/>
      <c r="AU42" s="294"/>
      <c r="AV42" s="311"/>
      <c r="AW42" s="83">
        <f t="shared" si="64"/>
        <v>50</v>
      </c>
      <c r="AX42" s="84">
        <f t="shared" si="64"/>
        <v>145</v>
      </c>
      <c r="AY42" s="84">
        <f t="shared" si="64"/>
        <v>342</v>
      </c>
      <c r="AZ42" s="84">
        <f t="shared" si="64"/>
        <v>388</v>
      </c>
      <c r="BA42" s="84">
        <f t="shared" si="64"/>
        <v>360</v>
      </c>
      <c r="BB42" s="84">
        <f t="shared" si="64"/>
        <v>360</v>
      </c>
      <c r="BC42" s="84">
        <f t="shared" si="64"/>
        <v>300</v>
      </c>
      <c r="BD42" s="84">
        <f t="shared" si="64"/>
        <v>290</v>
      </c>
      <c r="BE42" s="84">
        <f t="shared" si="64"/>
        <v>246</v>
      </c>
      <c r="BF42" s="84">
        <f t="shared" si="64"/>
        <v>205</v>
      </c>
      <c r="BG42" s="84">
        <f t="shared" si="65"/>
        <v>189</v>
      </c>
      <c r="BH42" s="84">
        <f t="shared" si="65"/>
        <v>154</v>
      </c>
      <c r="BI42" s="84">
        <f t="shared" si="65"/>
        <v>40</v>
      </c>
      <c r="BJ42" s="84">
        <f t="shared" si="65"/>
        <v>-83</v>
      </c>
      <c r="BK42" s="84">
        <f t="shared" si="65"/>
        <v>-219</v>
      </c>
      <c r="BL42" s="244">
        <f t="shared" si="65"/>
        <v>-238</v>
      </c>
      <c r="BM42" s="244">
        <f t="shared" si="65"/>
        <v>-322</v>
      </c>
      <c r="BN42" s="244">
        <f t="shared" si="65"/>
        <v>-214</v>
      </c>
      <c r="BO42" s="244">
        <f t="shared" si="65"/>
        <v>-170</v>
      </c>
      <c r="BP42" s="244">
        <f t="shared" si="65"/>
        <v>-198</v>
      </c>
      <c r="BQ42" s="244">
        <f t="shared" si="66"/>
        <v>-169</v>
      </c>
      <c r="BR42" s="270">
        <f t="shared" si="66"/>
        <v>-27</v>
      </c>
      <c r="BS42" s="270">
        <f t="shared" si="66"/>
        <v>41</v>
      </c>
      <c r="BT42" s="270">
        <f t="shared" si="66"/>
        <v>-34</v>
      </c>
      <c r="BU42" s="270">
        <f t="shared" si="66"/>
        <v>78</v>
      </c>
      <c r="BV42" s="270">
        <f t="shared" si="66"/>
        <v>-15</v>
      </c>
      <c r="BW42" s="270">
        <f t="shared" si="66"/>
        <v>-2</v>
      </c>
      <c r="BX42" s="270">
        <f t="shared" si="66"/>
        <v>-8</v>
      </c>
      <c r="BY42" s="270">
        <f t="shared" si="66"/>
        <v>133</v>
      </c>
      <c r="BZ42" s="270">
        <f t="shared" si="66"/>
        <v>131</v>
      </c>
      <c r="CA42" s="352"/>
      <c r="CB42" s="64">
        <f>IF(ISERROR(GETPIVOTDATA("VALUE",'CRS WK pvt'!$I$2,"DT_FILE",CB$8,"CD_CO",CB$6,"TRIM_CAT",TRIM(B42),"TRIM_LINE",A37))=TRUE,0,GETPIVOTDATA("VALUE",'CRS WK pvt'!$I$2,"DT_FILE",CB$8,"CD_CO",CB$6,"TRIM_CAT",TRIM(B42),"TRIM_LINE",A37))</f>
        <v>754</v>
      </c>
    </row>
    <row r="43" spans="1:80" s="73" customFormat="1" ht="15" thickBot="1" x14ac:dyDescent="0.35">
      <c r="A43" s="148"/>
      <c r="B43" s="67" t="s">
        <v>42</v>
      </c>
      <c r="C43" s="68">
        <f t="shared" ref="C43:V43" si="67">SUM(C38:C42)</f>
        <v>60923</v>
      </c>
      <c r="D43" s="69">
        <f t="shared" si="67"/>
        <v>61443</v>
      </c>
      <c r="E43" s="69">
        <f t="shared" si="67"/>
        <v>64991</v>
      </c>
      <c r="F43" s="69">
        <f t="shared" si="67"/>
        <v>68661</v>
      </c>
      <c r="G43" s="69">
        <f t="shared" si="67"/>
        <v>71069</v>
      </c>
      <c r="H43" s="69">
        <f t="shared" si="67"/>
        <v>72253</v>
      </c>
      <c r="I43" s="69">
        <f t="shared" si="67"/>
        <v>70932</v>
      </c>
      <c r="J43" s="69">
        <f t="shared" si="67"/>
        <v>67087</v>
      </c>
      <c r="K43" s="69">
        <f t="shared" si="67"/>
        <v>66232</v>
      </c>
      <c r="L43" s="70">
        <f t="shared" si="67"/>
        <v>65046</v>
      </c>
      <c r="M43" s="69">
        <f t="shared" si="67"/>
        <v>62268</v>
      </c>
      <c r="N43" s="69">
        <f t="shared" si="67"/>
        <v>58216</v>
      </c>
      <c r="O43" s="69">
        <f t="shared" si="67"/>
        <v>62323</v>
      </c>
      <c r="P43" s="69">
        <f t="shared" si="67"/>
        <v>69400</v>
      </c>
      <c r="Q43" s="69">
        <f t="shared" si="67"/>
        <v>78372</v>
      </c>
      <c r="R43" s="69">
        <f t="shared" si="67"/>
        <v>81811</v>
      </c>
      <c r="S43" s="69">
        <f t="shared" si="67"/>
        <v>84474</v>
      </c>
      <c r="T43" s="69">
        <f t="shared" si="67"/>
        <v>85210</v>
      </c>
      <c r="U43" s="69">
        <f t="shared" si="67"/>
        <v>82568</v>
      </c>
      <c r="V43" s="69">
        <f t="shared" si="67"/>
        <v>81240</v>
      </c>
      <c r="W43" s="69">
        <f>SUM(W38+W39+W40+W41+W42)</f>
        <v>80451</v>
      </c>
      <c r="X43" s="70">
        <f>SUM(X38+X39+X40+X41+X42)</f>
        <v>79389</v>
      </c>
      <c r="Y43" s="199">
        <v>74797</v>
      </c>
      <c r="Z43" s="199">
        <v>70268</v>
      </c>
      <c r="AA43" s="199">
        <v>67593</v>
      </c>
      <c r="AB43" s="199">
        <v>69982</v>
      </c>
      <c r="AC43" s="199">
        <v>72542</v>
      </c>
      <c r="AD43" s="199">
        <v>73091</v>
      </c>
      <c r="AE43" s="199">
        <v>71486</v>
      </c>
      <c r="AF43" s="199">
        <v>70766</v>
      </c>
      <c r="AG43" s="199">
        <v>68655</v>
      </c>
      <c r="AH43" s="199">
        <v>68776</v>
      </c>
      <c r="AI43" s="199">
        <v>67416</v>
      </c>
      <c r="AJ43" s="70">
        <v>65307</v>
      </c>
      <c r="AK43" s="292">
        <v>63458</v>
      </c>
      <c r="AL43" s="292">
        <v>61351</v>
      </c>
      <c r="AM43" s="292">
        <v>63211</v>
      </c>
      <c r="AN43" s="292">
        <v>67413</v>
      </c>
      <c r="AO43" s="292">
        <v>68455</v>
      </c>
      <c r="AP43" s="292">
        <v>70425</v>
      </c>
      <c r="AQ43" s="71">
        <v>71898</v>
      </c>
      <c r="AR43" s="292">
        <v>71747</v>
      </c>
      <c r="AS43" s="292"/>
      <c r="AT43" s="292"/>
      <c r="AU43" s="292"/>
      <c r="AV43" s="309"/>
      <c r="AW43" s="71">
        <f t="shared" ref="AW43:BA43" si="68">SUM(AW38:AW42)</f>
        <v>1400</v>
      </c>
      <c r="AX43" s="72">
        <f t="shared" si="68"/>
        <v>7957</v>
      </c>
      <c r="AY43" s="72">
        <f t="shared" si="68"/>
        <v>13381</v>
      </c>
      <c r="AZ43" s="72">
        <f t="shared" si="68"/>
        <v>13150</v>
      </c>
      <c r="BA43" s="72">
        <f t="shared" si="68"/>
        <v>13405</v>
      </c>
      <c r="BB43" s="72">
        <f t="shared" ref="BB43:BJ43" si="69">SUM(BB38:BB42)</f>
        <v>12957</v>
      </c>
      <c r="BC43" s="72">
        <f t="shared" si="69"/>
        <v>11636</v>
      </c>
      <c r="BD43" s="72">
        <f t="shared" si="69"/>
        <v>14153</v>
      </c>
      <c r="BE43" s="72">
        <f t="shared" si="69"/>
        <v>14219</v>
      </c>
      <c r="BF43" s="72">
        <f t="shared" si="69"/>
        <v>14343</v>
      </c>
      <c r="BG43" s="72">
        <f t="shared" si="69"/>
        <v>12529</v>
      </c>
      <c r="BH43" s="72">
        <f t="shared" si="69"/>
        <v>12052</v>
      </c>
      <c r="BI43" s="72">
        <f t="shared" si="69"/>
        <v>5270</v>
      </c>
      <c r="BJ43" s="72">
        <f t="shared" si="69"/>
        <v>582</v>
      </c>
      <c r="BK43" s="72">
        <f t="shared" ref="BK43:BL43" si="70">SUM(BK38:BK42)</f>
        <v>-5830</v>
      </c>
      <c r="BL43" s="242">
        <f t="shared" si="70"/>
        <v>-8720</v>
      </c>
      <c r="BM43" s="242">
        <f t="shared" ref="BM43:BN43" si="71">SUM(BM38:BM42)</f>
        <v>-12988</v>
      </c>
      <c r="BN43" s="242">
        <f t="shared" si="71"/>
        <v>-14444</v>
      </c>
      <c r="BO43" s="242">
        <f t="shared" ref="BO43:BP43" si="72">SUM(BO38:BO42)</f>
        <v>-13913</v>
      </c>
      <c r="BP43" s="242">
        <f t="shared" si="72"/>
        <v>-12464</v>
      </c>
      <c r="BQ43" s="242">
        <f t="shared" ref="BQ43:BS43" si="73">SUM(BQ38:BQ42)</f>
        <v>-13035</v>
      </c>
      <c r="BR43" s="268">
        <f t="shared" si="73"/>
        <v>-14082</v>
      </c>
      <c r="BS43" s="268">
        <f t="shared" si="73"/>
        <v>-11339</v>
      </c>
      <c r="BT43" s="268">
        <f t="shared" ref="BT43" si="74">SUM(BT38:BT42)</f>
        <v>-8917</v>
      </c>
      <c r="BU43" s="268">
        <f t="shared" ref="BU43" si="75">SUM(BU38:BU42)</f>
        <v>-4382</v>
      </c>
      <c r="BV43" s="268">
        <f t="shared" ref="BV43" si="76">SUM(BV38:BV42)</f>
        <v>-2569</v>
      </c>
      <c r="BW43" s="268">
        <f t="shared" ref="BW43" si="77">SUM(BW38:BW42)</f>
        <v>-4087</v>
      </c>
      <c r="BX43" s="268">
        <f t="shared" ref="BX43" si="78">SUM(BX38:BX42)</f>
        <v>-2666</v>
      </c>
      <c r="BY43" s="268">
        <f t="shared" ref="BY43:BZ43" si="79">SUM(BY38:BY42)</f>
        <v>412</v>
      </c>
      <c r="BZ43" s="268">
        <f t="shared" si="79"/>
        <v>981</v>
      </c>
      <c r="CA43" s="353"/>
      <c r="CB43" s="71">
        <f>SUM(CB38:CB42)</f>
        <v>71747</v>
      </c>
    </row>
    <row r="44" spans="1:80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354"/>
      <c r="CB44" s="95"/>
    </row>
    <row r="45" spans="1:80" s="38" customFormat="1" x14ac:dyDescent="0.3">
      <c r="A45" s="147"/>
      <c r="B45" s="39" t="s">
        <v>37</v>
      </c>
      <c r="C45" s="40">
        <v>21880785.559999999</v>
      </c>
      <c r="D45" s="41">
        <v>21564638.920000002</v>
      </c>
      <c r="E45" s="41">
        <v>13325425.550000001</v>
      </c>
      <c r="F45" s="41">
        <v>7818557.75</v>
      </c>
      <c r="G45" s="41">
        <v>5968676.6600000001</v>
      </c>
      <c r="H45" s="41">
        <v>3812993.52</v>
      </c>
      <c r="I45" s="41">
        <v>3805018.21</v>
      </c>
      <c r="J45" s="41">
        <v>3261140.01</v>
      </c>
      <c r="K45" s="41">
        <v>4316807.24</v>
      </c>
      <c r="L45" s="42">
        <v>7700693.2000000002</v>
      </c>
      <c r="M45" s="41">
        <v>14558181.619999999</v>
      </c>
      <c r="N45" s="41">
        <v>16604301.810000001</v>
      </c>
      <c r="O45" s="41">
        <v>19132893.649999999</v>
      </c>
      <c r="P45" s="41">
        <v>16180857</v>
      </c>
      <c r="Q45" s="41">
        <v>12899637</v>
      </c>
      <c r="R45" s="41">
        <v>9823966</v>
      </c>
      <c r="S45" s="41">
        <v>4369945</v>
      </c>
      <c r="T45" s="41">
        <v>3810397</v>
      </c>
      <c r="U45" s="205">
        <v>3436849</v>
      </c>
      <c r="V45" s="205">
        <v>3605252</v>
      </c>
      <c r="W45" s="205">
        <v>4277686</v>
      </c>
      <c r="X45" s="42">
        <v>7052401</v>
      </c>
      <c r="Y45" s="205">
        <v>13628510</v>
      </c>
      <c r="Z45" s="205">
        <v>17881717</v>
      </c>
      <c r="AA45" s="205">
        <v>19737718</v>
      </c>
      <c r="AB45" s="205">
        <v>16795627</v>
      </c>
      <c r="AC45" s="205">
        <v>11757572</v>
      </c>
      <c r="AD45" s="205">
        <v>7891535</v>
      </c>
      <c r="AE45" s="205">
        <v>4368551</v>
      </c>
      <c r="AF45" s="205">
        <v>3431628</v>
      </c>
      <c r="AG45" s="205">
        <v>3204201</v>
      </c>
      <c r="AH45" s="205">
        <v>3347274</v>
      </c>
      <c r="AI45" s="205">
        <v>3894803</v>
      </c>
      <c r="AJ45" s="42">
        <v>6388822</v>
      </c>
      <c r="AK45" s="298">
        <v>16325639</v>
      </c>
      <c r="AL45" s="298">
        <v>19394551</v>
      </c>
      <c r="AM45" s="298">
        <v>23219945</v>
      </c>
      <c r="AN45" s="298">
        <v>20565774</v>
      </c>
      <c r="AO45" s="298">
        <v>15037107</v>
      </c>
      <c r="AP45" s="298">
        <v>9964660</v>
      </c>
      <c r="AQ45" s="64">
        <v>5755473</v>
      </c>
      <c r="AR45" s="298">
        <v>4701358</v>
      </c>
      <c r="AS45" s="298"/>
      <c r="AT45" s="298"/>
      <c r="AU45" s="298"/>
      <c r="AV45" s="315"/>
      <c r="AW45" s="43">
        <f t="shared" ref="AW45:BF49" si="80">O45-C45</f>
        <v>-2747891.91</v>
      </c>
      <c r="AX45" s="44">
        <f t="shared" si="80"/>
        <v>-5383781.9200000018</v>
      </c>
      <c r="AY45" s="44">
        <f t="shared" si="80"/>
        <v>-425788.55000000075</v>
      </c>
      <c r="AZ45" s="44">
        <f t="shared" si="80"/>
        <v>2005408.25</v>
      </c>
      <c r="BA45" s="44">
        <f t="shared" si="80"/>
        <v>-1598731.6600000001</v>
      </c>
      <c r="BB45" s="44">
        <f t="shared" si="80"/>
        <v>-2596.5200000000186</v>
      </c>
      <c r="BC45" s="44">
        <f t="shared" si="80"/>
        <v>-368169.20999999996</v>
      </c>
      <c r="BD45" s="44">
        <f t="shared" si="80"/>
        <v>344111.99000000022</v>
      </c>
      <c r="BE45" s="44">
        <f t="shared" si="80"/>
        <v>-39121.240000000224</v>
      </c>
      <c r="BF45" s="44">
        <f t="shared" si="80"/>
        <v>-648292.20000000019</v>
      </c>
      <c r="BG45" s="44">
        <f t="shared" ref="BG45:BP49" si="81">Y45-M45</f>
        <v>-929671.61999999918</v>
      </c>
      <c r="BH45" s="44">
        <f t="shared" si="81"/>
        <v>1277415.1899999995</v>
      </c>
      <c r="BI45" s="44">
        <f t="shared" si="81"/>
        <v>604824.35000000149</v>
      </c>
      <c r="BJ45" s="44">
        <f t="shared" si="81"/>
        <v>614770</v>
      </c>
      <c r="BK45" s="44">
        <f t="shared" si="81"/>
        <v>-1142065</v>
      </c>
      <c r="BL45" s="248">
        <f t="shared" si="81"/>
        <v>-1932431</v>
      </c>
      <c r="BM45" s="248">
        <f t="shared" si="81"/>
        <v>-1394</v>
      </c>
      <c r="BN45" s="248">
        <f t="shared" si="81"/>
        <v>-378769</v>
      </c>
      <c r="BO45" s="248">
        <f t="shared" si="81"/>
        <v>-232648</v>
      </c>
      <c r="BP45" s="248">
        <f t="shared" si="81"/>
        <v>-257978</v>
      </c>
      <c r="BQ45" s="248">
        <f t="shared" ref="BQ45:BZ49" si="82">AI45-W45</f>
        <v>-382883</v>
      </c>
      <c r="BR45" s="274">
        <f t="shared" si="82"/>
        <v>-663579</v>
      </c>
      <c r="BS45" s="274">
        <f t="shared" si="82"/>
        <v>2697129</v>
      </c>
      <c r="BT45" s="274">
        <f t="shared" si="82"/>
        <v>1512834</v>
      </c>
      <c r="BU45" s="274">
        <f t="shared" si="82"/>
        <v>3482227</v>
      </c>
      <c r="BV45" s="274">
        <f t="shared" si="82"/>
        <v>3770147</v>
      </c>
      <c r="BW45" s="274">
        <f t="shared" si="82"/>
        <v>3279535</v>
      </c>
      <c r="BX45" s="274">
        <f t="shared" si="82"/>
        <v>2073125</v>
      </c>
      <c r="BY45" s="274">
        <f t="shared" si="82"/>
        <v>1386922</v>
      </c>
      <c r="BZ45" s="274">
        <f t="shared" si="82"/>
        <v>1269730</v>
      </c>
      <c r="CA45" s="354"/>
      <c r="CB45" s="64">
        <f>IF(ISERROR(GETPIVOTDATA("VALUE",'CRS WK pvt'!$I$2,"DT_FILE",CB$8,"CD_CO",CB$6,"TRIM_CAT",TRIM(B45),"TRIM_LINE",A44))=TRUE,0,GETPIVOTDATA("VALUE",'CRS WK pvt'!$I$2,"DT_FILE",CB$8,"CD_CO",CB$6,"TRIM_CAT",TRIM(B45),"TRIM_LINE",A44))</f>
        <v>4701358</v>
      </c>
    </row>
    <row r="46" spans="1:80" s="38" customFormat="1" x14ac:dyDescent="0.3">
      <c r="A46" s="147"/>
      <c r="B46" s="39" t="s">
        <v>38</v>
      </c>
      <c r="C46" s="40">
        <v>4491391.99</v>
      </c>
      <c r="D46" s="41">
        <v>4298508.8</v>
      </c>
      <c r="E46" s="41">
        <v>3141380.23</v>
      </c>
      <c r="F46" s="41">
        <v>1917490.28</v>
      </c>
      <c r="G46" s="41">
        <v>1468315.69</v>
      </c>
      <c r="H46" s="41">
        <v>861465.08</v>
      </c>
      <c r="I46" s="41">
        <v>929584.72</v>
      </c>
      <c r="J46" s="41">
        <v>863301.75</v>
      </c>
      <c r="K46" s="41">
        <v>983969.87</v>
      </c>
      <c r="L46" s="42">
        <v>1659769.95</v>
      </c>
      <c r="M46" s="41">
        <v>3209532.33</v>
      </c>
      <c r="N46" s="41">
        <v>3331614.84</v>
      </c>
      <c r="O46" s="41">
        <v>3593724.08</v>
      </c>
      <c r="P46" s="41">
        <v>3147227</v>
      </c>
      <c r="Q46" s="41">
        <v>2528558</v>
      </c>
      <c r="R46" s="41">
        <v>1874818</v>
      </c>
      <c r="S46" s="41">
        <v>1009349</v>
      </c>
      <c r="T46" s="41">
        <v>811523</v>
      </c>
      <c r="U46" s="205">
        <v>778871</v>
      </c>
      <c r="V46" s="205">
        <v>817560</v>
      </c>
      <c r="W46" s="205">
        <v>985934</v>
      </c>
      <c r="X46" s="42">
        <v>1607822</v>
      </c>
      <c r="Y46" s="205">
        <v>2886686</v>
      </c>
      <c r="Z46" s="205">
        <v>4210137</v>
      </c>
      <c r="AA46" s="205">
        <v>4694079</v>
      </c>
      <c r="AB46" s="205">
        <v>3974764</v>
      </c>
      <c r="AC46" s="205">
        <v>3052446</v>
      </c>
      <c r="AD46" s="205">
        <v>2303479</v>
      </c>
      <c r="AE46" s="205">
        <v>1393477</v>
      </c>
      <c r="AF46" s="205">
        <v>1178549</v>
      </c>
      <c r="AG46" s="205">
        <v>942142</v>
      </c>
      <c r="AH46" s="205">
        <v>939942</v>
      </c>
      <c r="AI46" s="205">
        <v>1090237</v>
      </c>
      <c r="AJ46" s="42">
        <v>1832985</v>
      </c>
      <c r="AK46" s="298">
        <v>3909243</v>
      </c>
      <c r="AL46" s="298">
        <v>4754061</v>
      </c>
      <c r="AM46" s="298">
        <v>5973857</v>
      </c>
      <c r="AN46" s="298">
        <v>5253857</v>
      </c>
      <c r="AO46" s="298">
        <v>4065211</v>
      </c>
      <c r="AP46" s="298">
        <v>3033423</v>
      </c>
      <c r="AQ46" s="64">
        <v>1835725</v>
      </c>
      <c r="AR46" s="298">
        <v>1649673</v>
      </c>
      <c r="AS46" s="298"/>
      <c r="AT46" s="298"/>
      <c r="AU46" s="298"/>
      <c r="AV46" s="315"/>
      <c r="AW46" s="43">
        <f t="shared" si="80"/>
        <v>-897667.91000000015</v>
      </c>
      <c r="AX46" s="44">
        <f t="shared" si="80"/>
        <v>-1151281.7999999998</v>
      </c>
      <c r="AY46" s="44">
        <f t="shared" si="80"/>
        <v>-612822.23</v>
      </c>
      <c r="AZ46" s="44">
        <f t="shared" si="80"/>
        <v>-42672.280000000028</v>
      </c>
      <c r="BA46" s="44">
        <f t="shared" si="80"/>
        <v>-458966.68999999994</v>
      </c>
      <c r="BB46" s="44">
        <f t="shared" si="80"/>
        <v>-49942.079999999958</v>
      </c>
      <c r="BC46" s="44">
        <f t="shared" si="80"/>
        <v>-150713.71999999997</v>
      </c>
      <c r="BD46" s="44">
        <f t="shared" si="80"/>
        <v>-45741.75</v>
      </c>
      <c r="BE46" s="44">
        <f t="shared" si="80"/>
        <v>1964.1300000000047</v>
      </c>
      <c r="BF46" s="44">
        <f t="shared" si="80"/>
        <v>-51947.949999999953</v>
      </c>
      <c r="BG46" s="44">
        <f t="shared" si="81"/>
        <v>-322846.33000000007</v>
      </c>
      <c r="BH46" s="44">
        <f t="shared" si="81"/>
        <v>878522.16000000015</v>
      </c>
      <c r="BI46" s="44">
        <f t="shared" si="81"/>
        <v>1100354.92</v>
      </c>
      <c r="BJ46" s="44">
        <f t="shared" si="81"/>
        <v>827537</v>
      </c>
      <c r="BK46" s="44">
        <f t="shared" si="81"/>
        <v>523888</v>
      </c>
      <c r="BL46" s="248">
        <f t="shared" si="81"/>
        <v>428661</v>
      </c>
      <c r="BM46" s="248">
        <f t="shared" si="81"/>
        <v>384128</v>
      </c>
      <c r="BN46" s="248">
        <f t="shared" si="81"/>
        <v>367026</v>
      </c>
      <c r="BO46" s="248">
        <f t="shared" si="81"/>
        <v>163271</v>
      </c>
      <c r="BP46" s="248">
        <f t="shared" si="81"/>
        <v>122382</v>
      </c>
      <c r="BQ46" s="248">
        <f t="shared" si="82"/>
        <v>104303</v>
      </c>
      <c r="BR46" s="274">
        <f t="shared" si="82"/>
        <v>225163</v>
      </c>
      <c r="BS46" s="274">
        <f t="shared" si="82"/>
        <v>1022557</v>
      </c>
      <c r="BT46" s="274">
        <f t="shared" si="82"/>
        <v>543924</v>
      </c>
      <c r="BU46" s="274">
        <f t="shared" si="82"/>
        <v>1279778</v>
      </c>
      <c r="BV46" s="274">
        <f t="shared" si="82"/>
        <v>1279093</v>
      </c>
      <c r="BW46" s="274">
        <f t="shared" si="82"/>
        <v>1012765</v>
      </c>
      <c r="BX46" s="274">
        <f t="shared" si="82"/>
        <v>729944</v>
      </c>
      <c r="BY46" s="274">
        <f t="shared" si="82"/>
        <v>442248</v>
      </c>
      <c r="BZ46" s="274">
        <f t="shared" si="82"/>
        <v>471124</v>
      </c>
      <c r="CA46" s="354"/>
      <c r="CB46" s="64">
        <f>IF(ISERROR(GETPIVOTDATA("VALUE",'CRS WK pvt'!$I$2,"DT_FILE",CB$8,"CD_CO",CB$6,"TRIM_CAT",TRIM(B46),"TRIM_LINE",A44))=TRUE,0,GETPIVOTDATA("VALUE",'CRS WK pvt'!$I$2,"DT_FILE",CB$8,"CD_CO",CB$6,"TRIM_CAT",TRIM(B46),"TRIM_LINE",A44))</f>
        <v>1649673</v>
      </c>
    </row>
    <row r="47" spans="1:80" s="38" customFormat="1" x14ac:dyDescent="0.3">
      <c r="A47" s="147"/>
      <c r="B47" s="39" t="s">
        <v>39</v>
      </c>
      <c r="C47" s="40">
        <v>2336339.2799999998</v>
      </c>
      <c r="D47" s="41">
        <v>2446494.38</v>
      </c>
      <c r="E47" s="41">
        <v>1287534.8600000001</v>
      </c>
      <c r="F47" s="41">
        <v>779127.49</v>
      </c>
      <c r="G47" s="41">
        <v>710322.3</v>
      </c>
      <c r="H47" s="41">
        <v>415111.92</v>
      </c>
      <c r="I47" s="41">
        <v>427610.49</v>
      </c>
      <c r="J47" s="41">
        <v>396160.78</v>
      </c>
      <c r="K47" s="41">
        <v>536887.91</v>
      </c>
      <c r="L47" s="42">
        <v>1034099.58</v>
      </c>
      <c r="M47" s="41">
        <v>1559846.08</v>
      </c>
      <c r="N47" s="41">
        <v>1876506.06</v>
      </c>
      <c r="O47" s="41">
        <v>2167851.34</v>
      </c>
      <c r="P47" s="41">
        <v>2355049</v>
      </c>
      <c r="Q47" s="41">
        <v>1540956</v>
      </c>
      <c r="R47" s="41">
        <v>998526</v>
      </c>
      <c r="S47" s="41">
        <v>478550</v>
      </c>
      <c r="T47" s="41">
        <v>429979</v>
      </c>
      <c r="U47" s="205">
        <v>376556</v>
      </c>
      <c r="V47" s="205">
        <v>430402</v>
      </c>
      <c r="W47" s="205">
        <v>539872</v>
      </c>
      <c r="X47" s="42">
        <v>860445</v>
      </c>
      <c r="Y47" s="205">
        <v>1723212</v>
      </c>
      <c r="Z47" s="205">
        <v>2087897</v>
      </c>
      <c r="AA47" s="205">
        <v>2026956</v>
      </c>
      <c r="AB47" s="205">
        <v>1704667</v>
      </c>
      <c r="AC47" s="205">
        <v>1093810</v>
      </c>
      <c r="AD47" s="205">
        <v>821407</v>
      </c>
      <c r="AE47" s="205">
        <v>500024</v>
      </c>
      <c r="AF47" s="205">
        <v>389956</v>
      </c>
      <c r="AG47" s="205">
        <v>378167</v>
      </c>
      <c r="AH47" s="205">
        <v>516132</v>
      </c>
      <c r="AI47" s="205">
        <v>628032</v>
      </c>
      <c r="AJ47" s="42">
        <v>1102641</v>
      </c>
      <c r="AK47" s="298">
        <v>3103568</v>
      </c>
      <c r="AL47" s="298">
        <v>3097534</v>
      </c>
      <c r="AM47" s="298">
        <v>3093386</v>
      </c>
      <c r="AN47" s="298">
        <v>2398230</v>
      </c>
      <c r="AO47" s="298">
        <v>1622686</v>
      </c>
      <c r="AP47" s="298">
        <v>1206498</v>
      </c>
      <c r="AQ47" s="64">
        <v>710565</v>
      </c>
      <c r="AR47" s="298">
        <v>622036</v>
      </c>
      <c r="AS47" s="298"/>
      <c r="AT47" s="298"/>
      <c r="AU47" s="298"/>
      <c r="AV47" s="315"/>
      <c r="AW47" s="43">
        <f t="shared" si="80"/>
        <v>-168487.93999999994</v>
      </c>
      <c r="AX47" s="44">
        <f t="shared" si="80"/>
        <v>-91445.379999999888</v>
      </c>
      <c r="AY47" s="44">
        <f t="shared" si="80"/>
        <v>253421.1399999999</v>
      </c>
      <c r="AZ47" s="44">
        <f t="shared" si="80"/>
        <v>219398.51</v>
      </c>
      <c r="BA47" s="44">
        <f t="shared" si="80"/>
        <v>-231772.30000000005</v>
      </c>
      <c r="BB47" s="44">
        <f t="shared" si="80"/>
        <v>14867.080000000016</v>
      </c>
      <c r="BC47" s="44">
        <f t="shared" si="80"/>
        <v>-51054.489999999991</v>
      </c>
      <c r="BD47" s="44">
        <f t="shared" si="80"/>
        <v>34241.219999999972</v>
      </c>
      <c r="BE47" s="44">
        <f t="shared" si="80"/>
        <v>2984.0899999999674</v>
      </c>
      <c r="BF47" s="44">
        <f t="shared" si="80"/>
        <v>-173654.57999999996</v>
      </c>
      <c r="BG47" s="44">
        <f t="shared" si="81"/>
        <v>163365.91999999993</v>
      </c>
      <c r="BH47" s="44">
        <f t="shared" si="81"/>
        <v>211390.93999999994</v>
      </c>
      <c r="BI47" s="44">
        <f t="shared" si="81"/>
        <v>-140895.33999999985</v>
      </c>
      <c r="BJ47" s="44">
        <f t="shared" si="81"/>
        <v>-650382</v>
      </c>
      <c r="BK47" s="44">
        <f t="shared" si="81"/>
        <v>-447146</v>
      </c>
      <c r="BL47" s="248">
        <f t="shared" si="81"/>
        <v>-177119</v>
      </c>
      <c r="BM47" s="248">
        <f t="shared" si="81"/>
        <v>21474</v>
      </c>
      <c r="BN47" s="248">
        <f t="shared" si="81"/>
        <v>-40023</v>
      </c>
      <c r="BO47" s="248">
        <f t="shared" si="81"/>
        <v>1611</v>
      </c>
      <c r="BP47" s="248">
        <f t="shared" si="81"/>
        <v>85730</v>
      </c>
      <c r="BQ47" s="248">
        <f t="shared" si="82"/>
        <v>88160</v>
      </c>
      <c r="BR47" s="274">
        <f t="shared" si="82"/>
        <v>242196</v>
      </c>
      <c r="BS47" s="274">
        <f t="shared" si="82"/>
        <v>1380356</v>
      </c>
      <c r="BT47" s="274">
        <f t="shared" si="82"/>
        <v>1009637</v>
      </c>
      <c r="BU47" s="274">
        <f t="shared" si="82"/>
        <v>1066430</v>
      </c>
      <c r="BV47" s="274">
        <f t="shared" si="82"/>
        <v>693563</v>
      </c>
      <c r="BW47" s="274">
        <f t="shared" si="82"/>
        <v>528876</v>
      </c>
      <c r="BX47" s="274">
        <f t="shared" si="82"/>
        <v>385091</v>
      </c>
      <c r="BY47" s="274">
        <f t="shared" si="82"/>
        <v>210541</v>
      </c>
      <c r="BZ47" s="274">
        <f t="shared" si="82"/>
        <v>232080</v>
      </c>
      <c r="CA47" s="354"/>
      <c r="CB47" s="64">
        <f>IF(ISERROR(GETPIVOTDATA("VALUE",'CRS WK pvt'!$I$2,"DT_FILE",CB$8,"CD_CO",CB$6,"TRIM_CAT",TRIM(B47),"TRIM_LINE",A44))=TRUE,0,GETPIVOTDATA("VALUE",'CRS WK pvt'!$I$2,"DT_FILE",CB$8,"CD_CO",CB$6,"TRIM_CAT",TRIM(B47),"TRIM_LINE",A44))</f>
        <v>622036</v>
      </c>
    </row>
    <row r="48" spans="1:80" s="38" customFormat="1" x14ac:dyDescent="0.3">
      <c r="A48" s="147"/>
      <c r="B48" s="39" t="s">
        <v>40</v>
      </c>
      <c r="C48" s="40">
        <v>1947579.23</v>
      </c>
      <c r="D48" s="41">
        <v>2115093.58</v>
      </c>
      <c r="E48" s="41">
        <v>1229343.4099999999</v>
      </c>
      <c r="F48" s="41">
        <v>825844.8</v>
      </c>
      <c r="G48" s="41">
        <v>616999.97</v>
      </c>
      <c r="H48" s="41">
        <v>444948.19</v>
      </c>
      <c r="I48" s="41">
        <v>393141</v>
      </c>
      <c r="J48" s="41">
        <v>413995.77</v>
      </c>
      <c r="K48" s="41">
        <v>494423.45</v>
      </c>
      <c r="L48" s="42">
        <v>959116.24</v>
      </c>
      <c r="M48" s="41">
        <v>1179561.3700000001</v>
      </c>
      <c r="N48" s="41">
        <v>1624155.59</v>
      </c>
      <c r="O48" s="41">
        <v>1663678.17</v>
      </c>
      <c r="P48" s="41">
        <v>2144153</v>
      </c>
      <c r="Q48" s="41">
        <v>1479888</v>
      </c>
      <c r="R48" s="41">
        <v>1000304</v>
      </c>
      <c r="S48" s="41">
        <v>461465</v>
      </c>
      <c r="T48" s="41">
        <v>380363</v>
      </c>
      <c r="U48" s="205">
        <v>344795</v>
      </c>
      <c r="V48" s="205">
        <v>413371</v>
      </c>
      <c r="W48" s="205">
        <v>518519</v>
      </c>
      <c r="X48" s="42">
        <v>869642</v>
      </c>
      <c r="Y48" s="205">
        <v>1776643</v>
      </c>
      <c r="Z48" s="205">
        <v>2239692</v>
      </c>
      <c r="AA48" s="205">
        <v>1754886</v>
      </c>
      <c r="AB48" s="205">
        <v>1649044</v>
      </c>
      <c r="AC48" s="205">
        <v>1108370</v>
      </c>
      <c r="AD48" s="205">
        <v>898642</v>
      </c>
      <c r="AE48" s="205">
        <v>470078</v>
      </c>
      <c r="AF48" s="205">
        <v>408076</v>
      </c>
      <c r="AG48" s="205">
        <v>369969</v>
      </c>
      <c r="AH48" s="205">
        <v>488502</v>
      </c>
      <c r="AI48" s="205">
        <v>753184</v>
      </c>
      <c r="AJ48" s="42">
        <v>1245546</v>
      </c>
      <c r="AK48" s="298">
        <v>3640707</v>
      </c>
      <c r="AL48" s="298">
        <v>3198545</v>
      </c>
      <c r="AM48" s="298">
        <v>3195047</v>
      </c>
      <c r="AN48" s="298">
        <v>2227807</v>
      </c>
      <c r="AO48" s="298">
        <v>1780242</v>
      </c>
      <c r="AP48" s="298">
        <v>1339976</v>
      </c>
      <c r="AQ48" s="64">
        <v>715968</v>
      </c>
      <c r="AR48" s="298">
        <v>561942</v>
      </c>
      <c r="AS48" s="298"/>
      <c r="AT48" s="298"/>
      <c r="AU48" s="298"/>
      <c r="AV48" s="315"/>
      <c r="AW48" s="43">
        <f t="shared" si="80"/>
        <v>-283901.06000000006</v>
      </c>
      <c r="AX48" s="44">
        <f t="shared" si="80"/>
        <v>29059.419999999925</v>
      </c>
      <c r="AY48" s="44">
        <f t="shared" si="80"/>
        <v>250544.59000000008</v>
      </c>
      <c r="AZ48" s="44">
        <f t="shared" si="80"/>
        <v>174459.19999999995</v>
      </c>
      <c r="BA48" s="44">
        <f t="shared" si="80"/>
        <v>-155534.96999999997</v>
      </c>
      <c r="BB48" s="44">
        <f t="shared" si="80"/>
        <v>-64585.19</v>
      </c>
      <c r="BC48" s="44">
        <f t="shared" si="80"/>
        <v>-48346</v>
      </c>
      <c r="BD48" s="44">
        <f t="shared" si="80"/>
        <v>-624.77000000001863</v>
      </c>
      <c r="BE48" s="44">
        <f t="shared" si="80"/>
        <v>24095.549999999988</v>
      </c>
      <c r="BF48" s="44">
        <f t="shared" si="80"/>
        <v>-89474.239999999991</v>
      </c>
      <c r="BG48" s="44">
        <f t="shared" si="81"/>
        <v>597081.62999999989</v>
      </c>
      <c r="BH48" s="44">
        <f t="shared" si="81"/>
        <v>615536.40999999992</v>
      </c>
      <c r="BI48" s="44">
        <f t="shared" si="81"/>
        <v>91207.830000000075</v>
      </c>
      <c r="BJ48" s="44">
        <f t="shared" si="81"/>
        <v>-495109</v>
      </c>
      <c r="BK48" s="44">
        <f t="shared" si="81"/>
        <v>-371518</v>
      </c>
      <c r="BL48" s="248">
        <f t="shared" si="81"/>
        <v>-101662</v>
      </c>
      <c r="BM48" s="248">
        <f t="shared" si="81"/>
        <v>8613</v>
      </c>
      <c r="BN48" s="248">
        <f t="shared" si="81"/>
        <v>27713</v>
      </c>
      <c r="BO48" s="248">
        <f t="shared" si="81"/>
        <v>25174</v>
      </c>
      <c r="BP48" s="248">
        <f t="shared" si="81"/>
        <v>75131</v>
      </c>
      <c r="BQ48" s="248">
        <f t="shared" si="82"/>
        <v>234665</v>
      </c>
      <c r="BR48" s="274">
        <f t="shared" si="82"/>
        <v>375904</v>
      </c>
      <c r="BS48" s="274">
        <f t="shared" si="82"/>
        <v>1864064</v>
      </c>
      <c r="BT48" s="274">
        <f t="shared" si="82"/>
        <v>958853</v>
      </c>
      <c r="BU48" s="274">
        <f t="shared" si="82"/>
        <v>1440161</v>
      </c>
      <c r="BV48" s="274">
        <f t="shared" si="82"/>
        <v>578763</v>
      </c>
      <c r="BW48" s="274">
        <f t="shared" si="82"/>
        <v>671872</v>
      </c>
      <c r="BX48" s="274">
        <f t="shared" si="82"/>
        <v>441334</v>
      </c>
      <c r="BY48" s="274">
        <f t="shared" si="82"/>
        <v>245890</v>
      </c>
      <c r="BZ48" s="274">
        <f t="shared" si="82"/>
        <v>153866</v>
      </c>
      <c r="CA48" s="354"/>
      <c r="CB48" s="64">
        <f>IF(ISERROR(GETPIVOTDATA("VALUE",'CRS WK pvt'!$I$2,"DT_FILE",CB$8,"CD_CO",CB$6,"TRIM_CAT",TRIM(B48),"TRIM_LINE",A44))=TRUE,0,GETPIVOTDATA("VALUE",'CRS WK pvt'!$I$2,"DT_FILE",CB$8,"CD_CO",CB$6,"TRIM_CAT",TRIM(B48),"TRIM_LINE",A44))</f>
        <v>561942</v>
      </c>
    </row>
    <row r="49" spans="1:80" s="38" customFormat="1" x14ac:dyDescent="0.3">
      <c r="A49" s="147"/>
      <c r="B49" s="39" t="s">
        <v>41</v>
      </c>
      <c r="C49" s="40">
        <v>6905434.9299999997</v>
      </c>
      <c r="D49" s="41">
        <v>6360126.8399999999</v>
      </c>
      <c r="E49" s="41">
        <v>5707216.2300000004</v>
      </c>
      <c r="F49" s="41">
        <v>3589170.27</v>
      </c>
      <c r="G49" s="41">
        <v>2661173.94</v>
      </c>
      <c r="H49" s="41">
        <v>1156973.23</v>
      </c>
      <c r="I49" s="41">
        <v>1429309.61</v>
      </c>
      <c r="J49" s="41">
        <v>1774812.39</v>
      </c>
      <c r="K49" s="41">
        <v>2017211.24</v>
      </c>
      <c r="L49" s="42">
        <v>3589679.31</v>
      </c>
      <c r="M49" s="41">
        <v>3976642.21</v>
      </c>
      <c r="N49" s="41">
        <v>6828277.2599999998</v>
      </c>
      <c r="O49" s="41">
        <v>6704220.3200000003</v>
      </c>
      <c r="P49" s="41">
        <v>8848994</v>
      </c>
      <c r="Q49" s="41">
        <v>6079410</v>
      </c>
      <c r="R49" s="41">
        <v>4951764</v>
      </c>
      <c r="S49" s="41">
        <v>2200292</v>
      </c>
      <c r="T49" s="41">
        <v>2282446</v>
      </c>
      <c r="U49" s="205">
        <v>1771767</v>
      </c>
      <c r="V49" s="205">
        <v>1511523</v>
      </c>
      <c r="W49" s="205">
        <v>2219866</v>
      </c>
      <c r="X49" s="42">
        <v>2893262</v>
      </c>
      <c r="Y49" s="205">
        <v>6555411</v>
      </c>
      <c r="Z49" s="205">
        <v>7489810</v>
      </c>
      <c r="AA49" s="205">
        <v>6462018</v>
      </c>
      <c r="AB49" s="205">
        <v>4961631</v>
      </c>
      <c r="AC49" s="205">
        <v>4302002</v>
      </c>
      <c r="AD49" s="205">
        <v>4021975</v>
      </c>
      <c r="AE49" s="205">
        <v>2195206</v>
      </c>
      <c r="AF49" s="205">
        <v>1520669</v>
      </c>
      <c r="AG49" s="205">
        <v>1271463</v>
      </c>
      <c r="AH49" s="205">
        <v>2057630</v>
      </c>
      <c r="AI49" s="205">
        <v>2627928</v>
      </c>
      <c r="AJ49" s="42">
        <v>4881524</v>
      </c>
      <c r="AK49" s="298">
        <v>13222289</v>
      </c>
      <c r="AL49" s="298">
        <v>11798025</v>
      </c>
      <c r="AM49" s="298">
        <v>10259032</v>
      </c>
      <c r="AN49" s="298">
        <v>8740266</v>
      </c>
      <c r="AO49" s="298">
        <v>6733465</v>
      </c>
      <c r="AP49" s="298">
        <v>5971092</v>
      </c>
      <c r="AQ49" s="64">
        <v>3011167</v>
      </c>
      <c r="AR49" s="298">
        <v>2581516</v>
      </c>
      <c r="AS49" s="298"/>
      <c r="AT49" s="298"/>
      <c r="AU49" s="298"/>
      <c r="AV49" s="315"/>
      <c r="AW49" s="43">
        <f t="shared" si="80"/>
        <v>-201214.6099999994</v>
      </c>
      <c r="AX49" s="44">
        <f t="shared" si="80"/>
        <v>2488867.16</v>
      </c>
      <c r="AY49" s="44">
        <f t="shared" si="80"/>
        <v>372193.76999999955</v>
      </c>
      <c r="AZ49" s="44">
        <f t="shared" si="80"/>
        <v>1362593.73</v>
      </c>
      <c r="BA49" s="44">
        <f t="shared" si="80"/>
        <v>-460881.93999999994</v>
      </c>
      <c r="BB49" s="44">
        <f t="shared" si="80"/>
        <v>1125472.77</v>
      </c>
      <c r="BC49" s="44">
        <f t="shared" si="80"/>
        <v>342457.3899999999</v>
      </c>
      <c r="BD49" s="44">
        <f t="shared" si="80"/>
        <v>-263289.3899999999</v>
      </c>
      <c r="BE49" s="44">
        <f t="shared" si="80"/>
        <v>202654.76</v>
      </c>
      <c r="BF49" s="44">
        <f t="shared" si="80"/>
        <v>-696417.31</v>
      </c>
      <c r="BG49" s="44">
        <f t="shared" si="81"/>
        <v>2578768.79</v>
      </c>
      <c r="BH49" s="44">
        <f t="shared" si="81"/>
        <v>661532.74000000022</v>
      </c>
      <c r="BI49" s="44">
        <f t="shared" si="81"/>
        <v>-242202.3200000003</v>
      </c>
      <c r="BJ49" s="44">
        <f t="shared" si="81"/>
        <v>-3887363</v>
      </c>
      <c r="BK49" s="44">
        <f t="shared" si="81"/>
        <v>-1777408</v>
      </c>
      <c r="BL49" s="248">
        <f t="shared" si="81"/>
        <v>-929789</v>
      </c>
      <c r="BM49" s="248">
        <f t="shared" si="81"/>
        <v>-5086</v>
      </c>
      <c r="BN49" s="248">
        <f t="shared" si="81"/>
        <v>-761777</v>
      </c>
      <c r="BO49" s="248">
        <f t="shared" si="81"/>
        <v>-500304</v>
      </c>
      <c r="BP49" s="248">
        <f t="shared" si="81"/>
        <v>546107</v>
      </c>
      <c r="BQ49" s="248">
        <f t="shared" si="82"/>
        <v>408062</v>
      </c>
      <c r="BR49" s="274">
        <f t="shared" si="82"/>
        <v>1988262</v>
      </c>
      <c r="BS49" s="274">
        <f t="shared" si="82"/>
        <v>6666878</v>
      </c>
      <c r="BT49" s="274">
        <f t="shared" si="82"/>
        <v>4308215</v>
      </c>
      <c r="BU49" s="274">
        <f t="shared" si="82"/>
        <v>3797014</v>
      </c>
      <c r="BV49" s="274">
        <f t="shared" si="82"/>
        <v>3778635</v>
      </c>
      <c r="BW49" s="274">
        <f t="shared" si="82"/>
        <v>2431463</v>
      </c>
      <c r="BX49" s="274">
        <f t="shared" si="82"/>
        <v>1949117</v>
      </c>
      <c r="BY49" s="274">
        <f t="shared" si="82"/>
        <v>815961</v>
      </c>
      <c r="BZ49" s="274">
        <f t="shared" si="82"/>
        <v>1060847</v>
      </c>
      <c r="CA49" s="354"/>
      <c r="CB49" s="64">
        <f>IF(ISERROR(GETPIVOTDATA("VALUE",'CRS WK pvt'!$I$2,"DT_FILE",CB$8,"CD_CO",CB$6,"TRIM_CAT",TRIM(B49),"TRIM_LINE",A44))=TRUE,0,GETPIVOTDATA("VALUE",'CRS WK pvt'!$I$2,"DT_FILE",CB$8,"CD_CO",CB$6,"TRIM_CAT",TRIM(B49),"TRIM_LINE",A44))</f>
        <v>2581516</v>
      </c>
    </row>
    <row r="50" spans="1:80" s="131" customFormat="1" x14ac:dyDescent="0.3">
      <c r="A50" s="148"/>
      <c r="B50" s="39" t="s">
        <v>42</v>
      </c>
      <c r="C50" s="141">
        <f t="shared" ref="C50:V50" si="83">SUM(C45:C49)</f>
        <v>37561530.989999995</v>
      </c>
      <c r="D50" s="142">
        <f t="shared" si="83"/>
        <v>36784862.519999996</v>
      </c>
      <c r="E50" s="142">
        <f t="shared" si="83"/>
        <v>24690900.280000001</v>
      </c>
      <c r="F50" s="142">
        <f t="shared" si="83"/>
        <v>14930190.59</v>
      </c>
      <c r="G50" s="142">
        <f t="shared" si="83"/>
        <v>11425488.559999999</v>
      </c>
      <c r="H50" s="142">
        <f t="shared" si="83"/>
        <v>6691491.9399999995</v>
      </c>
      <c r="I50" s="142">
        <f t="shared" si="83"/>
        <v>6984664.0300000003</v>
      </c>
      <c r="J50" s="142">
        <f t="shared" si="83"/>
        <v>6709410.7000000002</v>
      </c>
      <c r="K50" s="142">
        <f t="shared" si="83"/>
        <v>8349299.7100000009</v>
      </c>
      <c r="L50" s="143">
        <f t="shared" si="83"/>
        <v>14943358.280000001</v>
      </c>
      <c r="M50" s="142">
        <f t="shared" si="83"/>
        <v>24483763.610000003</v>
      </c>
      <c r="N50" s="142">
        <f t="shared" si="83"/>
        <v>30264855.559999995</v>
      </c>
      <c r="O50" s="142">
        <f t="shared" si="83"/>
        <v>33262367.559999995</v>
      </c>
      <c r="P50" s="142">
        <f t="shared" si="83"/>
        <v>32676280</v>
      </c>
      <c r="Q50" s="142">
        <f t="shared" si="83"/>
        <v>24528449</v>
      </c>
      <c r="R50" s="142">
        <f t="shared" si="83"/>
        <v>18649378</v>
      </c>
      <c r="S50" s="142">
        <f t="shared" si="83"/>
        <v>8519601</v>
      </c>
      <c r="T50" s="142">
        <f t="shared" si="83"/>
        <v>7714708</v>
      </c>
      <c r="U50" s="142">
        <f t="shared" si="83"/>
        <v>6708838</v>
      </c>
      <c r="V50" s="142">
        <f t="shared" si="83"/>
        <v>6778108</v>
      </c>
      <c r="W50" s="142">
        <f>SUM(W45+W46+W47+W48+W49)</f>
        <v>8541877</v>
      </c>
      <c r="X50" s="143">
        <f>SUM(X45+X46+X47+X48+X49)</f>
        <v>13283572</v>
      </c>
      <c r="Y50" s="206">
        <v>26570462</v>
      </c>
      <c r="Z50" s="206">
        <v>33909253</v>
      </c>
      <c r="AA50" s="206">
        <v>34675657</v>
      </c>
      <c r="AB50" s="206">
        <v>29085733</v>
      </c>
      <c r="AC50" s="206">
        <v>21314200</v>
      </c>
      <c r="AD50" s="206">
        <v>15937038</v>
      </c>
      <c r="AE50" s="206">
        <v>8927336</v>
      </c>
      <c r="AF50" s="206">
        <v>6928878</v>
      </c>
      <c r="AG50" s="206">
        <v>6165942</v>
      </c>
      <c r="AH50" s="206">
        <v>7349480</v>
      </c>
      <c r="AI50" s="206">
        <v>8994184</v>
      </c>
      <c r="AJ50" s="143">
        <v>15451518</v>
      </c>
      <c r="AK50" s="299">
        <v>40201446</v>
      </c>
      <c r="AL50" s="299">
        <v>42242716</v>
      </c>
      <c r="AM50" s="299">
        <v>45741267</v>
      </c>
      <c r="AN50" s="299">
        <v>39185934</v>
      </c>
      <c r="AO50" s="299">
        <v>29238711</v>
      </c>
      <c r="AP50" s="299">
        <v>21515649</v>
      </c>
      <c r="AQ50" s="45">
        <v>12028898</v>
      </c>
      <c r="AR50" s="299">
        <v>10116525</v>
      </c>
      <c r="AS50" s="299"/>
      <c r="AT50" s="299"/>
      <c r="AU50" s="299"/>
      <c r="AV50" s="316"/>
      <c r="AW50" s="45">
        <f t="shared" ref="AW50:BA50" si="84">SUM(AW45:AW49)</f>
        <v>-4299163.43</v>
      </c>
      <c r="AX50" s="144">
        <f t="shared" si="84"/>
        <v>-4108582.5200000014</v>
      </c>
      <c r="AY50" s="144">
        <f t="shared" si="84"/>
        <v>-162451.28000000119</v>
      </c>
      <c r="AZ50" s="144">
        <f t="shared" si="84"/>
        <v>3719187.4099999997</v>
      </c>
      <c r="BA50" s="144">
        <f t="shared" si="84"/>
        <v>-2905887.56</v>
      </c>
      <c r="BB50" s="144">
        <f t="shared" ref="BB50:BJ50" si="85">SUM(BB45:BB49)</f>
        <v>1023216.06</v>
      </c>
      <c r="BC50" s="144">
        <f t="shared" si="85"/>
        <v>-275826.03000000003</v>
      </c>
      <c r="BD50" s="144">
        <f t="shared" si="85"/>
        <v>68697.300000000279</v>
      </c>
      <c r="BE50" s="144">
        <f t="shared" si="85"/>
        <v>192577.28999999975</v>
      </c>
      <c r="BF50" s="144">
        <f t="shared" si="85"/>
        <v>-1659786.2800000003</v>
      </c>
      <c r="BG50" s="144">
        <f t="shared" si="85"/>
        <v>2086698.3900000006</v>
      </c>
      <c r="BH50" s="144">
        <f t="shared" si="85"/>
        <v>3644397.4399999995</v>
      </c>
      <c r="BI50" s="144">
        <f t="shared" si="85"/>
        <v>1413289.4400000013</v>
      </c>
      <c r="BJ50" s="144">
        <f t="shared" si="85"/>
        <v>-3590547</v>
      </c>
      <c r="BK50" s="144">
        <f t="shared" ref="BK50:BL50" si="86">SUM(BK45:BK49)</f>
        <v>-3214249</v>
      </c>
      <c r="BL50" s="249">
        <f t="shared" si="86"/>
        <v>-2712340</v>
      </c>
      <c r="BM50" s="249">
        <f t="shared" ref="BM50:BN50" si="87">SUM(BM45:BM49)</f>
        <v>407735</v>
      </c>
      <c r="BN50" s="249">
        <f t="shared" si="87"/>
        <v>-785830</v>
      </c>
      <c r="BO50" s="249">
        <f t="shared" ref="BO50:BP50" si="88">SUM(BO45:BO49)</f>
        <v>-542896</v>
      </c>
      <c r="BP50" s="249">
        <f t="shared" si="88"/>
        <v>571372</v>
      </c>
      <c r="BQ50" s="249">
        <f t="shared" ref="BQ50:BS50" si="89">SUM(BQ45:BQ49)</f>
        <v>452307</v>
      </c>
      <c r="BR50" s="275">
        <f t="shared" si="89"/>
        <v>2167946</v>
      </c>
      <c r="BS50" s="275">
        <f t="shared" si="89"/>
        <v>13630984</v>
      </c>
      <c r="BT50" s="275">
        <f t="shared" ref="BT50" si="90">SUM(BT45:BT49)</f>
        <v>8333463</v>
      </c>
      <c r="BU50" s="275">
        <f t="shared" ref="BU50" si="91">SUM(BU45:BU49)</f>
        <v>11065610</v>
      </c>
      <c r="BV50" s="275">
        <f t="shared" ref="BV50" si="92">SUM(BV45:BV49)</f>
        <v>10100201</v>
      </c>
      <c r="BW50" s="275">
        <f t="shared" ref="BW50" si="93">SUM(BW45:BW49)</f>
        <v>7924511</v>
      </c>
      <c r="BX50" s="275">
        <f t="shared" ref="BX50" si="94">SUM(BX45:BX49)</f>
        <v>5578611</v>
      </c>
      <c r="BY50" s="275">
        <f t="shared" ref="BY50:BZ50" si="95">SUM(BY45:BY49)</f>
        <v>3101562</v>
      </c>
      <c r="BZ50" s="275">
        <f t="shared" si="95"/>
        <v>3187647</v>
      </c>
      <c r="CA50" s="355"/>
      <c r="CB50" s="45">
        <f>SUM(CB45:CB49)</f>
        <v>10116525</v>
      </c>
    </row>
    <row r="51" spans="1:80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76"/>
      <c r="BS51" s="276"/>
      <c r="BT51" s="276"/>
      <c r="BU51" s="276"/>
      <c r="BV51" s="276"/>
      <c r="BW51" s="276"/>
      <c r="BX51" s="276"/>
      <c r="BY51" s="276"/>
      <c r="BZ51" s="276"/>
      <c r="CA51" s="354"/>
      <c r="CB51" s="50"/>
    </row>
    <row r="52" spans="1:80" s="38" customFormat="1" x14ac:dyDescent="0.3">
      <c r="A52" s="147"/>
      <c r="B52" s="39" t="s">
        <v>37</v>
      </c>
      <c r="C52" s="40">
        <v>10930331.699999999</v>
      </c>
      <c r="D52" s="41">
        <v>13792683.279999999</v>
      </c>
      <c r="E52" s="41">
        <v>12843245.060000001</v>
      </c>
      <c r="F52" s="41">
        <v>8843459.4499999993</v>
      </c>
      <c r="G52" s="41">
        <v>5252446.6500000004</v>
      </c>
      <c r="H52" s="41">
        <v>3430545.68</v>
      </c>
      <c r="I52" s="41">
        <v>2169123.71</v>
      </c>
      <c r="J52" s="41">
        <v>2057938.14</v>
      </c>
      <c r="K52" s="41">
        <v>1986240.48</v>
      </c>
      <c r="L52" s="42">
        <v>2375897.15</v>
      </c>
      <c r="M52" s="41">
        <v>4643782.8499999996</v>
      </c>
      <c r="N52" s="41">
        <v>9221898.3399999999</v>
      </c>
      <c r="O52" s="41">
        <v>10021454.76</v>
      </c>
      <c r="P52" s="41">
        <v>12296225</v>
      </c>
      <c r="Q52" s="41">
        <v>10922407</v>
      </c>
      <c r="R52" s="41">
        <v>9366774</v>
      </c>
      <c r="S52" s="41">
        <v>6042261</v>
      </c>
      <c r="T52" s="41">
        <v>3006346</v>
      </c>
      <c r="U52" s="205">
        <v>2423252</v>
      </c>
      <c r="V52" s="205">
        <v>2293374</v>
      </c>
      <c r="W52" s="205">
        <v>2398955</v>
      </c>
      <c r="X52" s="42">
        <v>2531599</v>
      </c>
      <c r="Y52" s="205">
        <v>4633783</v>
      </c>
      <c r="Z52" s="205">
        <v>7740112</v>
      </c>
      <c r="AA52" s="205">
        <v>10192706</v>
      </c>
      <c r="AB52" s="205">
        <v>13228293</v>
      </c>
      <c r="AC52" s="205">
        <v>11251416</v>
      </c>
      <c r="AD52" s="205">
        <v>8016065</v>
      </c>
      <c r="AE52" s="205">
        <v>4476541</v>
      </c>
      <c r="AF52" s="205">
        <v>2621071</v>
      </c>
      <c r="AG52" s="205">
        <v>2033648</v>
      </c>
      <c r="AH52" s="205">
        <v>1923478</v>
      </c>
      <c r="AI52" s="205">
        <v>1932548</v>
      </c>
      <c r="AJ52" s="42">
        <v>1894120</v>
      </c>
      <c r="AK52" s="298">
        <v>3732823</v>
      </c>
      <c r="AL52" s="298">
        <v>8499275</v>
      </c>
      <c r="AM52" s="298">
        <v>10717164</v>
      </c>
      <c r="AN52" s="298">
        <v>14243292</v>
      </c>
      <c r="AO52" s="298">
        <v>12582301</v>
      </c>
      <c r="AP52" s="298">
        <v>9830566</v>
      </c>
      <c r="AQ52" s="64">
        <v>5277371</v>
      </c>
      <c r="AR52" s="298">
        <v>3206537</v>
      </c>
      <c r="AS52" s="298"/>
      <c r="AT52" s="298"/>
      <c r="AU52" s="298"/>
      <c r="AV52" s="315"/>
      <c r="AW52" s="43">
        <f t="shared" ref="AW52:BF56" si="96">O52-C52</f>
        <v>-908876.93999999948</v>
      </c>
      <c r="AX52" s="44">
        <f t="shared" si="96"/>
        <v>-1496458.2799999993</v>
      </c>
      <c r="AY52" s="44">
        <f t="shared" si="96"/>
        <v>-1920838.0600000005</v>
      </c>
      <c r="AZ52" s="44">
        <f t="shared" si="96"/>
        <v>523314.55000000075</v>
      </c>
      <c r="BA52" s="44">
        <f t="shared" si="96"/>
        <v>789814.34999999963</v>
      </c>
      <c r="BB52" s="44">
        <f t="shared" si="96"/>
        <v>-424199.68000000017</v>
      </c>
      <c r="BC52" s="44">
        <f t="shared" si="96"/>
        <v>254128.29000000004</v>
      </c>
      <c r="BD52" s="44">
        <f t="shared" si="96"/>
        <v>235435.8600000001</v>
      </c>
      <c r="BE52" s="44">
        <f t="shared" si="96"/>
        <v>412714.52</v>
      </c>
      <c r="BF52" s="44">
        <f t="shared" si="96"/>
        <v>155701.85000000009</v>
      </c>
      <c r="BG52" s="44">
        <f t="shared" ref="BG52:BP56" si="97">Y52-M52</f>
        <v>-9999.8499999996275</v>
      </c>
      <c r="BH52" s="44">
        <f t="shared" si="97"/>
        <v>-1481786.3399999999</v>
      </c>
      <c r="BI52" s="44">
        <f t="shared" si="97"/>
        <v>171251.24000000022</v>
      </c>
      <c r="BJ52" s="44">
        <f t="shared" si="97"/>
        <v>932068</v>
      </c>
      <c r="BK52" s="44">
        <f t="shared" si="97"/>
        <v>329009</v>
      </c>
      <c r="BL52" s="248">
        <f t="shared" si="97"/>
        <v>-1350709</v>
      </c>
      <c r="BM52" s="248">
        <f t="shared" si="97"/>
        <v>-1565720</v>
      </c>
      <c r="BN52" s="248">
        <f t="shared" si="97"/>
        <v>-385275</v>
      </c>
      <c r="BO52" s="248">
        <f t="shared" si="97"/>
        <v>-389604</v>
      </c>
      <c r="BP52" s="248">
        <f t="shared" si="97"/>
        <v>-369896</v>
      </c>
      <c r="BQ52" s="248">
        <f t="shared" ref="BQ52:BZ56" si="98">AI52-W52</f>
        <v>-466407</v>
      </c>
      <c r="BR52" s="274">
        <f t="shared" si="98"/>
        <v>-637479</v>
      </c>
      <c r="BS52" s="274">
        <f t="shared" si="98"/>
        <v>-900960</v>
      </c>
      <c r="BT52" s="274">
        <f t="shared" si="98"/>
        <v>759163</v>
      </c>
      <c r="BU52" s="274">
        <f t="shared" si="98"/>
        <v>524458</v>
      </c>
      <c r="BV52" s="274">
        <f t="shared" si="98"/>
        <v>1014999</v>
      </c>
      <c r="BW52" s="274">
        <f t="shared" si="98"/>
        <v>1330885</v>
      </c>
      <c r="BX52" s="274">
        <f t="shared" si="98"/>
        <v>1814501</v>
      </c>
      <c r="BY52" s="274">
        <f t="shared" si="98"/>
        <v>800830</v>
      </c>
      <c r="BZ52" s="274">
        <f t="shared" si="98"/>
        <v>585466</v>
      </c>
      <c r="CA52" s="354"/>
      <c r="CB52" s="64">
        <f>IF(ISERROR(GETPIVOTDATA("VALUE",'CRS WK pvt'!$I$2,"DT_FILE",CB$8,"CD_CO",CB$6,"TRIM_CAT",TRIM(B52),"TRIM_LINE",A51))=TRUE,0,GETPIVOTDATA("VALUE",'CRS WK pvt'!$I$2,"DT_FILE",CB$8,"CD_CO",CB$6,"TRIM_CAT",TRIM(B52),"TRIM_LINE",A51))</f>
        <v>3206537</v>
      </c>
    </row>
    <row r="53" spans="1:80" s="38" customFormat="1" x14ac:dyDescent="0.3">
      <c r="A53" s="147"/>
      <c r="B53" s="39" t="s">
        <v>38</v>
      </c>
      <c r="C53" s="40">
        <v>2959411.05</v>
      </c>
      <c r="D53" s="41">
        <v>3699568.5</v>
      </c>
      <c r="E53" s="41">
        <v>3336961.59</v>
      </c>
      <c r="F53" s="41">
        <v>2546764.2999999998</v>
      </c>
      <c r="G53" s="41">
        <v>1811401.87</v>
      </c>
      <c r="H53" s="41">
        <v>1127377.1399999999</v>
      </c>
      <c r="I53" s="41">
        <v>705522.11</v>
      </c>
      <c r="J53" s="41">
        <v>765034.23</v>
      </c>
      <c r="K53" s="41">
        <v>733065.08</v>
      </c>
      <c r="L53" s="42">
        <v>803164.96</v>
      </c>
      <c r="M53" s="41">
        <v>1419137.17</v>
      </c>
      <c r="N53" s="41">
        <v>2697420.92</v>
      </c>
      <c r="O53" s="41">
        <v>2679114.62</v>
      </c>
      <c r="P53" s="41">
        <v>2964559</v>
      </c>
      <c r="Q53" s="41">
        <v>2584815</v>
      </c>
      <c r="R53" s="41">
        <v>2173839</v>
      </c>
      <c r="S53" s="41">
        <v>1511204</v>
      </c>
      <c r="T53" s="41">
        <v>892614</v>
      </c>
      <c r="U53" s="205">
        <v>709609</v>
      </c>
      <c r="V53" s="205">
        <v>716152</v>
      </c>
      <c r="W53" s="205">
        <v>822018</v>
      </c>
      <c r="X53" s="42">
        <v>896548</v>
      </c>
      <c r="Y53" s="205">
        <v>1327584</v>
      </c>
      <c r="Z53" s="205">
        <v>2214829</v>
      </c>
      <c r="AA53" s="205">
        <v>3252557</v>
      </c>
      <c r="AB53" s="205">
        <v>3927030</v>
      </c>
      <c r="AC53" s="205">
        <v>3306046</v>
      </c>
      <c r="AD53" s="205">
        <v>2721368</v>
      </c>
      <c r="AE53" s="205">
        <v>1652267</v>
      </c>
      <c r="AF53" s="205">
        <v>1164518</v>
      </c>
      <c r="AG53" s="205">
        <v>997569</v>
      </c>
      <c r="AH53" s="205">
        <v>792212</v>
      </c>
      <c r="AI53" s="205">
        <v>759578</v>
      </c>
      <c r="AJ53" s="42">
        <v>759896</v>
      </c>
      <c r="AK53" s="298">
        <v>1540529</v>
      </c>
      <c r="AL53" s="298">
        <v>3138253</v>
      </c>
      <c r="AM53" s="298">
        <v>3905466</v>
      </c>
      <c r="AN53" s="298">
        <v>4858440</v>
      </c>
      <c r="AO53" s="298">
        <v>4472808</v>
      </c>
      <c r="AP53" s="298">
        <v>3536773</v>
      </c>
      <c r="AQ53" s="64">
        <v>2234312</v>
      </c>
      <c r="AR53" s="298">
        <v>1435711</v>
      </c>
      <c r="AS53" s="298"/>
      <c r="AT53" s="298"/>
      <c r="AU53" s="298"/>
      <c r="AV53" s="315"/>
      <c r="AW53" s="43">
        <f t="shared" si="96"/>
        <v>-280296.4299999997</v>
      </c>
      <c r="AX53" s="44">
        <f t="shared" si="96"/>
        <v>-735009.5</v>
      </c>
      <c r="AY53" s="44">
        <f t="shared" si="96"/>
        <v>-752146.58999999985</v>
      </c>
      <c r="AZ53" s="44">
        <f t="shared" si="96"/>
        <v>-372925.29999999981</v>
      </c>
      <c r="BA53" s="44">
        <f t="shared" si="96"/>
        <v>-300197.87000000011</v>
      </c>
      <c r="BB53" s="44">
        <f t="shared" si="96"/>
        <v>-234763.1399999999</v>
      </c>
      <c r="BC53" s="44">
        <f t="shared" si="96"/>
        <v>4086.890000000014</v>
      </c>
      <c r="BD53" s="44">
        <f t="shared" si="96"/>
        <v>-48882.229999999981</v>
      </c>
      <c r="BE53" s="44">
        <f t="shared" si="96"/>
        <v>88952.920000000042</v>
      </c>
      <c r="BF53" s="44">
        <f t="shared" si="96"/>
        <v>93383.040000000037</v>
      </c>
      <c r="BG53" s="44">
        <f t="shared" si="97"/>
        <v>-91553.169999999925</v>
      </c>
      <c r="BH53" s="44">
        <f t="shared" si="97"/>
        <v>-482591.91999999993</v>
      </c>
      <c r="BI53" s="44">
        <f t="shared" si="97"/>
        <v>573442.37999999989</v>
      </c>
      <c r="BJ53" s="44">
        <f t="shared" si="97"/>
        <v>962471</v>
      </c>
      <c r="BK53" s="44">
        <f t="shared" si="97"/>
        <v>721231</v>
      </c>
      <c r="BL53" s="248">
        <f t="shared" si="97"/>
        <v>547529</v>
      </c>
      <c r="BM53" s="248">
        <f t="shared" si="97"/>
        <v>141063</v>
      </c>
      <c r="BN53" s="248">
        <f t="shared" si="97"/>
        <v>271904</v>
      </c>
      <c r="BO53" s="248">
        <f t="shared" si="97"/>
        <v>287960</v>
      </c>
      <c r="BP53" s="248">
        <f t="shared" si="97"/>
        <v>76060</v>
      </c>
      <c r="BQ53" s="248">
        <f t="shared" si="98"/>
        <v>-62440</v>
      </c>
      <c r="BR53" s="274">
        <f t="shared" si="98"/>
        <v>-136652</v>
      </c>
      <c r="BS53" s="274">
        <f t="shared" si="98"/>
        <v>212945</v>
      </c>
      <c r="BT53" s="274">
        <f t="shared" si="98"/>
        <v>923424</v>
      </c>
      <c r="BU53" s="274">
        <f t="shared" si="98"/>
        <v>652909</v>
      </c>
      <c r="BV53" s="274">
        <f t="shared" si="98"/>
        <v>931410</v>
      </c>
      <c r="BW53" s="274">
        <f t="shared" si="98"/>
        <v>1166762</v>
      </c>
      <c r="BX53" s="274">
        <f t="shared" si="98"/>
        <v>815405</v>
      </c>
      <c r="BY53" s="274">
        <f t="shared" si="98"/>
        <v>582045</v>
      </c>
      <c r="BZ53" s="274">
        <f t="shared" si="98"/>
        <v>271193</v>
      </c>
      <c r="CA53" s="354"/>
      <c r="CB53" s="64">
        <f>IF(ISERROR(GETPIVOTDATA("VALUE",'CRS WK pvt'!$I$2,"DT_FILE",CB$8,"CD_CO",CB$6,"TRIM_CAT",TRIM(B53),"TRIM_LINE",A51))=TRUE,0,GETPIVOTDATA("VALUE",'CRS WK pvt'!$I$2,"DT_FILE",CB$8,"CD_CO",CB$6,"TRIM_CAT",TRIM(B53),"TRIM_LINE",A51))</f>
        <v>1435711</v>
      </c>
    </row>
    <row r="54" spans="1:80" s="38" customFormat="1" x14ac:dyDescent="0.3">
      <c r="A54" s="147"/>
      <c r="B54" s="39" t="s">
        <v>39</v>
      </c>
      <c r="C54" s="40">
        <v>853056.81</v>
      </c>
      <c r="D54" s="41">
        <v>1013690.12</v>
      </c>
      <c r="E54" s="41">
        <v>1081116.8600000001</v>
      </c>
      <c r="F54" s="41">
        <v>723062.93</v>
      </c>
      <c r="G54" s="41">
        <v>450738.88</v>
      </c>
      <c r="H54" s="41">
        <v>416173.29</v>
      </c>
      <c r="I54" s="41">
        <v>211389.69</v>
      </c>
      <c r="J54" s="41">
        <v>232162.91</v>
      </c>
      <c r="K54" s="41">
        <v>220870.42</v>
      </c>
      <c r="L54" s="42">
        <v>274223.14</v>
      </c>
      <c r="M54" s="41">
        <v>384006.16</v>
      </c>
      <c r="N54" s="41">
        <v>824305.66</v>
      </c>
      <c r="O54" s="41">
        <v>885117.24</v>
      </c>
      <c r="P54" s="41">
        <v>1390865</v>
      </c>
      <c r="Q54" s="41">
        <v>1230593</v>
      </c>
      <c r="R54" s="41">
        <v>849968</v>
      </c>
      <c r="S54" s="41">
        <v>497437</v>
      </c>
      <c r="T54" s="41">
        <v>296165</v>
      </c>
      <c r="U54" s="205">
        <v>254609</v>
      </c>
      <c r="V54" s="205">
        <v>246516</v>
      </c>
      <c r="W54" s="205">
        <v>257825</v>
      </c>
      <c r="X54" s="42">
        <v>267914</v>
      </c>
      <c r="Y54" s="205">
        <v>409297</v>
      </c>
      <c r="Z54" s="205">
        <v>642250</v>
      </c>
      <c r="AA54" s="205">
        <v>796281</v>
      </c>
      <c r="AB54" s="205">
        <v>1051973</v>
      </c>
      <c r="AC54" s="205">
        <v>952064</v>
      </c>
      <c r="AD54" s="205">
        <v>672640</v>
      </c>
      <c r="AE54" s="205">
        <v>395622</v>
      </c>
      <c r="AF54" s="205">
        <v>266706</v>
      </c>
      <c r="AG54" s="205">
        <v>208149</v>
      </c>
      <c r="AH54" s="205">
        <v>212770</v>
      </c>
      <c r="AI54" s="205">
        <v>234333</v>
      </c>
      <c r="AJ54" s="42">
        <v>241452</v>
      </c>
      <c r="AK54" s="298">
        <v>597529</v>
      </c>
      <c r="AL54" s="298">
        <v>973115</v>
      </c>
      <c r="AM54" s="298">
        <v>1248953</v>
      </c>
      <c r="AN54" s="298">
        <v>1277241</v>
      </c>
      <c r="AO54" s="298">
        <v>1137503</v>
      </c>
      <c r="AP54" s="298">
        <v>928981</v>
      </c>
      <c r="AQ54" s="64">
        <v>586275</v>
      </c>
      <c r="AR54" s="298">
        <v>344280</v>
      </c>
      <c r="AS54" s="298"/>
      <c r="AT54" s="298"/>
      <c r="AU54" s="298"/>
      <c r="AV54" s="315"/>
      <c r="AW54" s="43">
        <f t="shared" si="96"/>
        <v>32060.429999999935</v>
      </c>
      <c r="AX54" s="44">
        <f t="shared" si="96"/>
        <v>377174.88</v>
      </c>
      <c r="AY54" s="44">
        <f t="shared" si="96"/>
        <v>149476.1399999999</v>
      </c>
      <c r="AZ54" s="44">
        <f t="shared" si="96"/>
        <v>126905.06999999995</v>
      </c>
      <c r="BA54" s="44">
        <f t="shared" si="96"/>
        <v>46698.119999999995</v>
      </c>
      <c r="BB54" s="44">
        <f t="shared" si="96"/>
        <v>-120008.28999999998</v>
      </c>
      <c r="BC54" s="44">
        <f t="shared" si="96"/>
        <v>43219.31</v>
      </c>
      <c r="BD54" s="44">
        <f t="shared" si="96"/>
        <v>14353.089999999997</v>
      </c>
      <c r="BE54" s="44">
        <f t="shared" si="96"/>
        <v>36954.579999999987</v>
      </c>
      <c r="BF54" s="44">
        <f t="shared" si="96"/>
        <v>-6309.140000000014</v>
      </c>
      <c r="BG54" s="44">
        <f t="shared" si="97"/>
        <v>25290.840000000026</v>
      </c>
      <c r="BH54" s="44">
        <f t="shared" si="97"/>
        <v>-182055.66000000003</v>
      </c>
      <c r="BI54" s="44">
        <f t="shared" si="97"/>
        <v>-88836.239999999991</v>
      </c>
      <c r="BJ54" s="44">
        <f t="shared" si="97"/>
        <v>-338892</v>
      </c>
      <c r="BK54" s="44">
        <f t="shared" si="97"/>
        <v>-278529</v>
      </c>
      <c r="BL54" s="248">
        <f t="shared" si="97"/>
        <v>-177328</v>
      </c>
      <c r="BM54" s="248">
        <f t="shared" si="97"/>
        <v>-101815</v>
      </c>
      <c r="BN54" s="248">
        <f t="shared" si="97"/>
        <v>-29459</v>
      </c>
      <c r="BO54" s="248">
        <f t="shared" si="97"/>
        <v>-46460</v>
      </c>
      <c r="BP54" s="248">
        <f t="shared" si="97"/>
        <v>-33746</v>
      </c>
      <c r="BQ54" s="248">
        <f t="shared" si="98"/>
        <v>-23492</v>
      </c>
      <c r="BR54" s="274">
        <f t="shared" si="98"/>
        <v>-26462</v>
      </c>
      <c r="BS54" s="274">
        <f t="shared" si="98"/>
        <v>188232</v>
      </c>
      <c r="BT54" s="274">
        <f t="shared" si="98"/>
        <v>330865</v>
      </c>
      <c r="BU54" s="274">
        <f t="shared" si="98"/>
        <v>452672</v>
      </c>
      <c r="BV54" s="274">
        <f t="shared" si="98"/>
        <v>225268</v>
      </c>
      <c r="BW54" s="274">
        <f t="shared" si="98"/>
        <v>185439</v>
      </c>
      <c r="BX54" s="274">
        <f t="shared" si="98"/>
        <v>256341</v>
      </c>
      <c r="BY54" s="274">
        <f t="shared" si="98"/>
        <v>190653</v>
      </c>
      <c r="BZ54" s="274">
        <f t="shared" si="98"/>
        <v>77574</v>
      </c>
      <c r="CA54" s="354"/>
      <c r="CB54" s="64">
        <f>IF(ISERROR(GETPIVOTDATA("VALUE",'CRS WK pvt'!$I$2,"DT_FILE",CB$8,"CD_CO",CB$6,"TRIM_CAT",TRIM(B54),"TRIM_LINE",A51))=TRUE,0,GETPIVOTDATA("VALUE",'CRS WK pvt'!$I$2,"DT_FILE",CB$8,"CD_CO",CB$6,"TRIM_CAT",TRIM(B54),"TRIM_LINE",A51))</f>
        <v>344280</v>
      </c>
    </row>
    <row r="55" spans="1:80" s="38" customFormat="1" x14ac:dyDescent="0.3">
      <c r="A55" s="147"/>
      <c r="B55" s="39" t="s">
        <v>40</v>
      </c>
      <c r="C55" s="40">
        <v>657313.34</v>
      </c>
      <c r="D55" s="41">
        <v>778810.95</v>
      </c>
      <c r="E55" s="41">
        <v>840216.21</v>
      </c>
      <c r="F55" s="41">
        <v>609890.5</v>
      </c>
      <c r="G55" s="41">
        <v>477366.82</v>
      </c>
      <c r="H55" s="41">
        <v>306988.36</v>
      </c>
      <c r="I55" s="41">
        <v>220033.98</v>
      </c>
      <c r="J55" s="41">
        <v>173586.85</v>
      </c>
      <c r="K55" s="41">
        <v>250072.91</v>
      </c>
      <c r="L55" s="42">
        <v>226505.5</v>
      </c>
      <c r="M55" s="41">
        <v>332619.78999999998</v>
      </c>
      <c r="N55" s="41">
        <v>541564.29</v>
      </c>
      <c r="O55" s="41">
        <v>603940.31999999995</v>
      </c>
      <c r="P55" s="41">
        <v>917917</v>
      </c>
      <c r="Q55" s="41">
        <v>1098427</v>
      </c>
      <c r="R55" s="41">
        <v>758957</v>
      </c>
      <c r="S55" s="41">
        <v>501882</v>
      </c>
      <c r="T55" s="41">
        <v>276480</v>
      </c>
      <c r="U55" s="205">
        <v>202509</v>
      </c>
      <c r="V55" s="205">
        <v>200460</v>
      </c>
      <c r="W55" s="205">
        <v>223795</v>
      </c>
      <c r="X55" s="42">
        <v>242493</v>
      </c>
      <c r="Y55" s="205">
        <v>368484</v>
      </c>
      <c r="Z55" s="205">
        <v>621869</v>
      </c>
      <c r="AA55" s="205">
        <v>639236</v>
      </c>
      <c r="AB55" s="205">
        <v>829199</v>
      </c>
      <c r="AC55" s="205">
        <v>818760</v>
      </c>
      <c r="AD55" s="205">
        <v>608927</v>
      </c>
      <c r="AE55" s="205">
        <v>372499</v>
      </c>
      <c r="AF55" s="205">
        <v>212740</v>
      </c>
      <c r="AG55" s="205">
        <v>203524</v>
      </c>
      <c r="AH55" s="205">
        <v>193261</v>
      </c>
      <c r="AI55" s="205">
        <v>190732</v>
      </c>
      <c r="AJ55" s="42">
        <v>243367</v>
      </c>
      <c r="AK55" s="298">
        <v>608040</v>
      </c>
      <c r="AL55" s="298">
        <v>963209</v>
      </c>
      <c r="AM55" s="298">
        <v>1028223</v>
      </c>
      <c r="AN55" s="298">
        <v>986839</v>
      </c>
      <c r="AO55" s="298">
        <v>916541</v>
      </c>
      <c r="AP55" s="298">
        <v>795113</v>
      </c>
      <c r="AQ55" s="64">
        <v>561736</v>
      </c>
      <c r="AR55" s="298">
        <v>327414</v>
      </c>
      <c r="AS55" s="298"/>
      <c r="AT55" s="298"/>
      <c r="AU55" s="298"/>
      <c r="AV55" s="315"/>
      <c r="AW55" s="43">
        <f t="shared" si="96"/>
        <v>-53373.020000000019</v>
      </c>
      <c r="AX55" s="44">
        <f t="shared" si="96"/>
        <v>139106.05000000005</v>
      </c>
      <c r="AY55" s="44">
        <f t="shared" si="96"/>
        <v>258210.79000000004</v>
      </c>
      <c r="AZ55" s="44">
        <f t="shared" si="96"/>
        <v>149066.5</v>
      </c>
      <c r="BA55" s="44">
        <f t="shared" si="96"/>
        <v>24515.179999999993</v>
      </c>
      <c r="BB55" s="44">
        <f t="shared" si="96"/>
        <v>-30508.359999999986</v>
      </c>
      <c r="BC55" s="44">
        <f t="shared" si="96"/>
        <v>-17524.98000000001</v>
      </c>
      <c r="BD55" s="44">
        <f t="shared" si="96"/>
        <v>26873.149999999994</v>
      </c>
      <c r="BE55" s="44">
        <f t="shared" si="96"/>
        <v>-26277.910000000003</v>
      </c>
      <c r="BF55" s="44">
        <f t="shared" si="96"/>
        <v>15987.5</v>
      </c>
      <c r="BG55" s="44">
        <f t="shared" si="97"/>
        <v>35864.210000000021</v>
      </c>
      <c r="BH55" s="44">
        <f t="shared" si="97"/>
        <v>80304.709999999963</v>
      </c>
      <c r="BI55" s="44">
        <f t="shared" si="97"/>
        <v>35295.680000000051</v>
      </c>
      <c r="BJ55" s="44">
        <f t="shared" si="97"/>
        <v>-88718</v>
      </c>
      <c r="BK55" s="44">
        <f t="shared" si="97"/>
        <v>-279667</v>
      </c>
      <c r="BL55" s="248">
        <f t="shared" si="97"/>
        <v>-150030</v>
      </c>
      <c r="BM55" s="248">
        <f t="shared" si="97"/>
        <v>-129383</v>
      </c>
      <c r="BN55" s="248">
        <f t="shared" si="97"/>
        <v>-63740</v>
      </c>
      <c r="BO55" s="248">
        <f t="shared" si="97"/>
        <v>1015</v>
      </c>
      <c r="BP55" s="248">
        <f t="shared" si="97"/>
        <v>-7199</v>
      </c>
      <c r="BQ55" s="248">
        <f t="shared" si="98"/>
        <v>-33063</v>
      </c>
      <c r="BR55" s="274">
        <f t="shared" si="98"/>
        <v>874</v>
      </c>
      <c r="BS55" s="274">
        <f t="shared" si="98"/>
        <v>239556</v>
      </c>
      <c r="BT55" s="274">
        <f t="shared" si="98"/>
        <v>341340</v>
      </c>
      <c r="BU55" s="274">
        <f t="shared" si="98"/>
        <v>388987</v>
      </c>
      <c r="BV55" s="274">
        <f t="shared" si="98"/>
        <v>157640</v>
      </c>
      <c r="BW55" s="274">
        <f t="shared" si="98"/>
        <v>97781</v>
      </c>
      <c r="BX55" s="274">
        <f t="shared" si="98"/>
        <v>186186</v>
      </c>
      <c r="BY55" s="274">
        <f t="shared" si="98"/>
        <v>189237</v>
      </c>
      <c r="BZ55" s="274">
        <f t="shared" si="98"/>
        <v>114674</v>
      </c>
      <c r="CA55" s="354"/>
      <c r="CB55" s="64">
        <f>IF(ISERROR(GETPIVOTDATA("VALUE",'CRS WK pvt'!$I$2,"DT_FILE",CB$8,"CD_CO",CB$6,"TRIM_CAT",TRIM(B55),"TRIM_LINE",A51))=TRUE,0,GETPIVOTDATA("VALUE",'CRS WK pvt'!$I$2,"DT_FILE",CB$8,"CD_CO",CB$6,"TRIM_CAT",TRIM(B55),"TRIM_LINE",A51))</f>
        <v>327414</v>
      </c>
    </row>
    <row r="56" spans="1:80" s="38" customFormat="1" x14ac:dyDescent="0.3">
      <c r="A56" s="147"/>
      <c r="B56" s="39" t="s">
        <v>41</v>
      </c>
      <c r="C56" s="40">
        <v>1758882.89</v>
      </c>
      <c r="D56" s="41">
        <v>2514247.39</v>
      </c>
      <c r="E56" s="41">
        <v>2608424.4</v>
      </c>
      <c r="F56" s="41">
        <v>2972311.61</v>
      </c>
      <c r="G56" s="41">
        <v>2073172.7</v>
      </c>
      <c r="H56" s="41">
        <v>1621235.71</v>
      </c>
      <c r="I56" s="41">
        <v>648878.86</v>
      </c>
      <c r="J56" s="41">
        <v>580939.05000000005</v>
      </c>
      <c r="K56" s="41">
        <v>870088.7</v>
      </c>
      <c r="L56" s="42">
        <v>662164.49</v>
      </c>
      <c r="M56" s="41">
        <v>1128908.42</v>
      </c>
      <c r="N56" s="41">
        <v>1454249.73</v>
      </c>
      <c r="O56" s="41">
        <v>1803788.9</v>
      </c>
      <c r="P56" s="41">
        <v>3140513</v>
      </c>
      <c r="Q56" s="41">
        <v>3349680</v>
      </c>
      <c r="R56" s="41">
        <v>3219159</v>
      </c>
      <c r="S56" s="41">
        <v>2633350</v>
      </c>
      <c r="T56" s="41">
        <v>1210771</v>
      </c>
      <c r="U56" s="205">
        <v>1414517</v>
      </c>
      <c r="V56" s="205">
        <v>1001434</v>
      </c>
      <c r="W56" s="205">
        <v>736313</v>
      </c>
      <c r="X56" s="42">
        <v>894217</v>
      </c>
      <c r="Y56" s="205">
        <v>1011100</v>
      </c>
      <c r="Z56" s="205">
        <v>2021654</v>
      </c>
      <c r="AA56" s="205">
        <v>1699068</v>
      </c>
      <c r="AB56" s="205">
        <v>2739273</v>
      </c>
      <c r="AC56" s="205">
        <v>2208417</v>
      </c>
      <c r="AD56" s="205">
        <v>2247038</v>
      </c>
      <c r="AE56" s="205">
        <v>1654192</v>
      </c>
      <c r="AF56" s="205">
        <v>1193482</v>
      </c>
      <c r="AG56" s="205">
        <v>921337</v>
      </c>
      <c r="AH56" s="205">
        <v>614629</v>
      </c>
      <c r="AI56" s="205">
        <v>992254</v>
      </c>
      <c r="AJ56" s="42">
        <v>899131</v>
      </c>
      <c r="AK56" s="298">
        <v>2172458</v>
      </c>
      <c r="AL56" s="298">
        <v>4059739</v>
      </c>
      <c r="AM56" s="298">
        <v>3641279</v>
      </c>
      <c r="AN56" s="298">
        <v>2696466</v>
      </c>
      <c r="AO56" s="298">
        <v>3009284</v>
      </c>
      <c r="AP56" s="298">
        <v>2968260</v>
      </c>
      <c r="AQ56" s="64">
        <v>2338772</v>
      </c>
      <c r="AR56" s="298">
        <v>1466326</v>
      </c>
      <c r="AS56" s="298"/>
      <c r="AT56" s="298"/>
      <c r="AU56" s="298"/>
      <c r="AV56" s="315"/>
      <c r="AW56" s="43">
        <f t="shared" si="96"/>
        <v>44906.010000000009</v>
      </c>
      <c r="AX56" s="44">
        <f t="shared" si="96"/>
        <v>626265.60999999987</v>
      </c>
      <c r="AY56" s="44">
        <f t="shared" si="96"/>
        <v>741255.60000000009</v>
      </c>
      <c r="AZ56" s="44">
        <f t="shared" si="96"/>
        <v>246847.39000000013</v>
      </c>
      <c r="BA56" s="44">
        <f t="shared" si="96"/>
        <v>560177.30000000005</v>
      </c>
      <c r="BB56" s="44">
        <f t="shared" si="96"/>
        <v>-410464.70999999996</v>
      </c>
      <c r="BC56" s="44">
        <f t="shared" si="96"/>
        <v>765638.14</v>
      </c>
      <c r="BD56" s="44">
        <f t="shared" si="96"/>
        <v>420494.94999999995</v>
      </c>
      <c r="BE56" s="44">
        <f t="shared" si="96"/>
        <v>-133775.69999999995</v>
      </c>
      <c r="BF56" s="44">
        <f t="shared" si="96"/>
        <v>232052.51</v>
      </c>
      <c r="BG56" s="44">
        <f t="shared" si="97"/>
        <v>-117808.41999999993</v>
      </c>
      <c r="BH56" s="44">
        <f t="shared" si="97"/>
        <v>567404.27</v>
      </c>
      <c r="BI56" s="44">
        <f t="shared" si="97"/>
        <v>-104720.89999999991</v>
      </c>
      <c r="BJ56" s="44">
        <f t="shared" si="97"/>
        <v>-401240</v>
      </c>
      <c r="BK56" s="44">
        <f t="shared" si="97"/>
        <v>-1141263</v>
      </c>
      <c r="BL56" s="248">
        <f t="shared" si="97"/>
        <v>-972121</v>
      </c>
      <c r="BM56" s="248">
        <f t="shared" si="97"/>
        <v>-979158</v>
      </c>
      <c r="BN56" s="248">
        <f t="shared" si="97"/>
        <v>-17289</v>
      </c>
      <c r="BO56" s="248">
        <f t="shared" si="97"/>
        <v>-493180</v>
      </c>
      <c r="BP56" s="248">
        <f t="shared" si="97"/>
        <v>-386805</v>
      </c>
      <c r="BQ56" s="248">
        <f t="shared" si="98"/>
        <v>255941</v>
      </c>
      <c r="BR56" s="274">
        <f t="shared" si="98"/>
        <v>4914</v>
      </c>
      <c r="BS56" s="274">
        <f t="shared" si="98"/>
        <v>1161358</v>
      </c>
      <c r="BT56" s="274">
        <f t="shared" si="98"/>
        <v>2038085</v>
      </c>
      <c r="BU56" s="274">
        <f t="shared" si="98"/>
        <v>1942211</v>
      </c>
      <c r="BV56" s="274">
        <f t="shared" si="98"/>
        <v>-42807</v>
      </c>
      <c r="BW56" s="274">
        <f t="shared" si="98"/>
        <v>800867</v>
      </c>
      <c r="BX56" s="274">
        <f t="shared" si="98"/>
        <v>721222</v>
      </c>
      <c r="BY56" s="274">
        <f t="shared" si="98"/>
        <v>684580</v>
      </c>
      <c r="BZ56" s="274">
        <f t="shared" si="98"/>
        <v>272844</v>
      </c>
      <c r="CA56" s="354"/>
      <c r="CB56" s="64">
        <f>IF(ISERROR(GETPIVOTDATA("VALUE",'CRS WK pvt'!$I$2,"DT_FILE",CB$8,"CD_CO",CB$6,"TRIM_CAT",TRIM(B56),"TRIM_LINE",A51))=TRUE,0,GETPIVOTDATA("VALUE",'CRS WK pvt'!$I$2,"DT_FILE",CB$8,"CD_CO",CB$6,"TRIM_CAT",TRIM(B56),"TRIM_LINE",A51))</f>
        <v>1466326</v>
      </c>
    </row>
    <row r="57" spans="1:80" s="131" customFormat="1" x14ac:dyDescent="0.3">
      <c r="A57" s="148"/>
      <c r="B57" s="39" t="s">
        <v>42</v>
      </c>
      <c r="C57" s="141">
        <f t="shared" ref="C57:V57" si="99">SUM(C52:C56)</f>
        <v>17158995.789999999</v>
      </c>
      <c r="D57" s="142">
        <f t="shared" si="99"/>
        <v>21799000.240000002</v>
      </c>
      <c r="E57" s="142">
        <f t="shared" si="99"/>
        <v>20709964.120000001</v>
      </c>
      <c r="F57" s="142">
        <f t="shared" si="99"/>
        <v>15695488.789999999</v>
      </c>
      <c r="G57" s="142">
        <f t="shared" si="99"/>
        <v>10065126.92</v>
      </c>
      <c r="H57" s="142">
        <f t="shared" si="99"/>
        <v>6902320.1800000006</v>
      </c>
      <c r="I57" s="142">
        <f t="shared" si="99"/>
        <v>3954948.3499999996</v>
      </c>
      <c r="J57" s="142">
        <f t="shared" si="99"/>
        <v>3809661.1800000006</v>
      </c>
      <c r="K57" s="142">
        <f t="shared" si="99"/>
        <v>4060337.59</v>
      </c>
      <c r="L57" s="143">
        <f t="shared" si="99"/>
        <v>4341955.24</v>
      </c>
      <c r="M57" s="142">
        <f t="shared" si="99"/>
        <v>7908454.3899999997</v>
      </c>
      <c r="N57" s="142">
        <f t="shared" si="99"/>
        <v>14739438.940000001</v>
      </c>
      <c r="O57" s="142">
        <f t="shared" si="99"/>
        <v>15993415.84</v>
      </c>
      <c r="P57" s="142">
        <f t="shared" si="99"/>
        <v>20710079</v>
      </c>
      <c r="Q57" s="142">
        <f t="shared" si="99"/>
        <v>19185922</v>
      </c>
      <c r="R57" s="142">
        <f t="shared" si="99"/>
        <v>16368697</v>
      </c>
      <c r="S57" s="142">
        <f t="shared" si="99"/>
        <v>11186134</v>
      </c>
      <c r="T57" s="142">
        <f t="shared" si="99"/>
        <v>5682376</v>
      </c>
      <c r="U57" s="142">
        <f t="shared" si="99"/>
        <v>5004496</v>
      </c>
      <c r="V57" s="142">
        <f t="shared" si="99"/>
        <v>4457936</v>
      </c>
      <c r="W57" s="142">
        <f>SUM(W52+W53+W54+W55+W56)</f>
        <v>4438906</v>
      </c>
      <c r="X57" s="143">
        <f>SUM(X52+X53+X54+X55+X56)</f>
        <v>4832771</v>
      </c>
      <c r="Y57" s="206">
        <v>7750248</v>
      </c>
      <c r="Z57" s="206">
        <v>13240714</v>
      </c>
      <c r="AA57" s="206">
        <v>16579848</v>
      </c>
      <c r="AB57" s="206">
        <v>21775768</v>
      </c>
      <c r="AC57" s="206">
        <v>18536703</v>
      </c>
      <c r="AD57" s="206">
        <v>14266038</v>
      </c>
      <c r="AE57" s="206">
        <v>8551121</v>
      </c>
      <c r="AF57" s="206">
        <v>5458517</v>
      </c>
      <c r="AG57" s="206">
        <v>4364227</v>
      </c>
      <c r="AH57" s="206">
        <v>3736350</v>
      </c>
      <c r="AI57" s="206">
        <v>4109445</v>
      </c>
      <c r="AJ57" s="143">
        <v>4037966</v>
      </c>
      <c r="AK57" s="299">
        <v>8651379</v>
      </c>
      <c r="AL57" s="299">
        <v>17633591</v>
      </c>
      <c r="AM57" s="299">
        <v>20541085</v>
      </c>
      <c r="AN57" s="299">
        <v>24062278</v>
      </c>
      <c r="AO57" s="299">
        <v>22118437</v>
      </c>
      <c r="AP57" s="299">
        <v>18059693</v>
      </c>
      <c r="AQ57" s="45">
        <v>10998466</v>
      </c>
      <c r="AR57" s="299">
        <v>6780268</v>
      </c>
      <c r="AS57" s="299"/>
      <c r="AT57" s="299"/>
      <c r="AU57" s="299"/>
      <c r="AV57" s="316"/>
      <c r="AW57" s="45">
        <f t="shared" ref="AW57:BA57" si="100">SUM(AW52:AW56)</f>
        <v>-1165579.9499999993</v>
      </c>
      <c r="AX57" s="144">
        <f t="shared" si="100"/>
        <v>-1088921.2399999995</v>
      </c>
      <c r="AY57" s="144">
        <f t="shared" si="100"/>
        <v>-1524042.1200000006</v>
      </c>
      <c r="AZ57" s="144">
        <f t="shared" si="100"/>
        <v>673208.21000000101</v>
      </c>
      <c r="BA57" s="144">
        <f t="shared" si="100"/>
        <v>1121007.0799999996</v>
      </c>
      <c r="BB57" s="144">
        <f t="shared" ref="BB57:BJ57" si="101">SUM(BB52:BB56)</f>
        <v>-1219944.1800000002</v>
      </c>
      <c r="BC57" s="144">
        <f t="shared" si="101"/>
        <v>1049547.6499999999</v>
      </c>
      <c r="BD57" s="144">
        <f t="shared" si="101"/>
        <v>648274.82000000007</v>
      </c>
      <c r="BE57" s="144">
        <f t="shared" si="101"/>
        <v>378568.41000000003</v>
      </c>
      <c r="BF57" s="144">
        <f t="shared" si="101"/>
        <v>490815.76000000013</v>
      </c>
      <c r="BG57" s="144">
        <f t="shared" si="101"/>
        <v>-158206.38999999943</v>
      </c>
      <c r="BH57" s="144">
        <f t="shared" si="101"/>
        <v>-1498724.94</v>
      </c>
      <c r="BI57" s="144">
        <f t="shared" si="101"/>
        <v>586432.16000000027</v>
      </c>
      <c r="BJ57" s="144">
        <f t="shared" si="101"/>
        <v>1065689</v>
      </c>
      <c r="BK57" s="144">
        <f t="shared" ref="BK57:BL57" si="102">SUM(BK52:BK56)</f>
        <v>-649219</v>
      </c>
      <c r="BL57" s="249">
        <f t="shared" si="102"/>
        <v>-2102659</v>
      </c>
      <c r="BM57" s="249">
        <f t="shared" ref="BM57:BN57" si="103">SUM(BM52:BM56)</f>
        <v>-2635013</v>
      </c>
      <c r="BN57" s="249">
        <f t="shared" si="103"/>
        <v>-223859</v>
      </c>
      <c r="BO57" s="249">
        <f t="shared" ref="BO57:BP57" si="104">SUM(BO52:BO56)</f>
        <v>-640269</v>
      </c>
      <c r="BP57" s="249">
        <f t="shared" si="104"/>
        <v>-721586</v>
      </c>
      <c r="BQ57" s="249">
        <f t="shared" ref="BQ57:BS57" si="105">SUM(BQ52:BQ56)</f>
        <v>-329461</v>
      </c>
      <c r="BR57" s="275">
        <f t="shared" si="105"/>
        <v>-794805</v>
      </c>
      <c r="BS57" s="275">
        <f t="shared" si="105"/>
        <v>901131</v>
      </c>
      <c r="BT57" s="275">
        <f t="shared" ref="BT57" si="106">SUM(BT52:BT56)</f>
        <v>4392877</v>
      </c>
      <c r="BU57" s="275">
        <f t="shared" ref="BU57" si="107">SUM(BU52:BU56)</f>
        <v>3961237</v>
      </c>
      <c r="BV57" s="275">
        <f t="shared" ref="BV57" si="108">SUM(BV52:BV56)</f>
        <v>2286510</v>
      </c>
      <c r="BW57" s="275">
        <f t="shared" ref="BW57" si="109">SUM(BW52:BW56)</f>
        <v>3581734</v>
      </c>
      <c r="BX57" s="275">
        <f t="shared" ref="BX57" si="110">SUM(BX52:BX56)</f>
        <v>3793655</v>
      </c>
      <c r="BY57" s="275">
        <f t="shared" ref="BY57:BZ57" si="111">SUM(BY52:BY56)</f>
        <v>2447345</v>
      </c>
      <c r="BZ57" s="275">
        <f t="shared" si="111"/>
        <v>1321751</v>
      </c>
      <c r="CA57" s="355"/>
      <c r="CB57" s="45">
        <f>SUM(CB52:CB56)</f>
        <v>6780268</v>
      </c>
    </row>
    <row r="58" spans="1:80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76"/>
      <c r="BS58" s="276"/>
      <c r="BT58" s="276"/>
      <c r="BU58" s="276"/>
      <c r="BV58" s="276"/>
      <c r="BW58" s="276"/>
      <c r="BX58" s="276"/>
      <c r="BY58" s="276"/>
      <c r="BZ58" s="276"/>
      <c r="CA58" s="354"/>
      <c r="CB58" s="50"/>
    </row>
    <row r="59" spans="1:80" s="38" customFormat="1" x14ac:dyDescent="0.3">
      <c r="A59" s="147"/>
      <c r="B59" s="39" t="s">
        <v>37</v>
      </c>
      <c r="C59" s="40">
        <v>38993576.880000003</v>
      </c>
      <c r="D59" s="41">
        <v>42243104.119999997</v>
      </c>
      <c r="E59" s="41">
        <v>46501819.329999998</v>
      </c>
      <c r="F59" s="41">
        <v>49411178.789999999</v>
      </c>
      <c r="G59" s="41">
        <v>49751926.770000003</v>
      </c>
      <c r="H59" s="41">
        <v>46613056.82</v>
      </c>
      <c r="I59" s="41">
        <v>42225865.159999996</v>
      </c>
      <c r="J59" s="41">
        <v>37976729.039999999</v>
      </c>
      <c r="K59" s="41">
        <v>35891540.219999999</v>
      </c>
      <c r="L59" s="42">
        <v>35009902.960000001</v>
      </c>
      <c r="M59" s="41">
        <v>34189157.229999997</v>
      </c>
      <c r="N59" s="41">
        <v>34334330.299999997</v>
      </c>
      <c r="O59" s="41">
        <v>38148833.5</v>
      </c>
      <c r="P59" s="41">
        <v>43327961</v>
      </c>
      <c r="Q59" s="41">
        <v>50624226</v>
      </c>
      <c r="R59" s="41">
        <v>54605879</v>
      </c>
      <c r="S59" s="41">
        <v>57654498</v>
      </c>
      <c r="T59" s="41">
        <v>58444865</v>
      </c>
      <c r="U59" s="205">
        <v>56205722</v>
      </c>
      <c r="V59" s="205">
        <v>54203124</v>
      </c>
      <c r="W59" s="205">
        <v>52663359</v>
      </c>
      <c r="X59" s="42">
        <v>51623255</v>
      </c>
      <c r="Y59" s="205">
        <v>50288697</v>
      </c>
      <c r="Z59" s="205">
        <v>49976300</v>
      </c>
      <c r="AA59" s="205">
        <v>51722114</v>
      </c>
      <c r="AB59" s="205">
        <v>57426360</v>
      </c>
      <c r="AC59" s="205">
        <v>62538774</v>
      </c>
      <c r="AD59" s="205">
        <v>65160579</v>
      </c>
      <c r="AE59" s="205">
        <v>62970784</v>
      </c>
      <c r="AF59" s="205">
        <v>59744930</v>
      </c>
      <c r="AG59" s="205">
        <v>55846715</v>
      </c>
      <c r="AH59" s="205">
        <v>51600430</v>
      </c>
      <c r="AI59" s="205">
        <v>48795155</v>
      </c>
      <c r="AJ59" s="42">
        <v>47145184</v>
      </c>
      <c r="AK59" s="298">
        <v>45967546</v>
      </c>
      <c r="AL59" s="298">
        <v>45775914</v>
      </c>
      <c r="AM59" s="298">
        <v>48708483</v>
      </c>
      <c r="AN59" s="298">
        <v>54530966</v>
      </c>
      <c r="AO59" s="298">
        <v>56532781</v>
      </c>
      <c r="AP59" s="298">
        <v>59129370</v>
      </c>
      <c r="AQ59" s="64">
        <v>60226654</v>
      </c>
      <c r="AR59" s="298">
        <v>57808320</v>
      </c>
      <c r="AS59" s="298"/>
      <c r="AT59" s="298"/>
      <c r="AU59" s="298"/>
      <c r="AV59" s="315"/>
      <c r="AW59" s="43">
        <f t="shared" ref="AW59:BF63" si="112">O59-C59</f>
        <v>-844743.38000000268</v>
      </c>
      <c r="AX59" s="44">
        <f t="shared" si="112"/>
        <v>1084856.8800000027</v>
      </c>
      <c r="AY59" s="44">
        <f t="shared" si="112"/>
        <v>4122406.6700000018</v>
      </c>
      <c r="AZ59" s="44">
        <f t="shared" si="112"/>
        <v>5194700.2100000009</v>
      </c>
      <c r="BA59" s="44">
        <f t="shared" si="112"/>
        <v>7902571.2299999967</v>
      </c>
      <c r="BB59" s="44">
        <f t="shared" si="112"/>
        <v>11831808.18</v>
      </c>
      <c r="BC59" s="44">
        <f t="shared" si="112"/>
        <v>13979856.840000004</v>
      </c>
      <c r="BD59" s="44">
        <f t="shared" si="112"/>
        <v>16226394.960000001</v>
      </c>
      <c r="BE59" s="44">
        <f t="shared" si="112"/>
        <v>16771818.780000001</v>
      </c>
      <c r="BF59" s="44">
        <f t="shared" si="112"/>
        <v>16613352.039999999</v>
      </c>
      <c r="BG59" s="44">
        <f t="shared" ref="BG59:BP63" si="113">Y59-M59</f>
        <v>16099539.770000003</v>
      </c>
      <c r="BH59" s="44">
        <f t="shared" si="113"/>
        <v>15641969.700000003</v>
      </c>
      <c r="BI59" s="44">
        <f t="shared" si="113"/>
        <v>13573280.5</v>
      </c>
      <c r="BJ59" s="44">
        <f t="shared" si="113"/>
        <v>14098399</v>
      </c>
      <c r="BK59" s="44">
        <f t="shared" si="113"/>
        <v>11914548</v>
      </c>
      <c r="BL59" s="248">
        <f t="shared" si="113"/>
        <v>10554700</v>
      </c>
      <c r="BM59" s="248">
        <f t="shared" si="113"/>
        <v>5316286</v>
      </c>
      <c r="BN59" s="248">
        <f t="shared" si="113"/>
        <v>1300065</v>
      </c>
      <c r="BO59" s="248">
        <f t="shared" si="113"/>
        <v>-359007</v>
      </c>
      <c r="BP59" s="248">
        <f t="shared" si="113"/>
        <v>-2602694</v>
      </c>
      <c r="BQ59" s="248">
        <f t="shared" ref="BQ59:BZ63" si="114">AI59-W59</f>
        <v>-3868204</v>
      </c>
      <c r="BR59" s="274">
        <f t="shared" si="114"/>
        <v>-4478071</v>
      </c>
      <c r="BS59" s="274">
        <f t="shared" si="114"/>
        <v>-4321151</v>
      </c>
      <c r="BT59" s="274">
        <f t="shared" si="114"/>
        <v>-4200386</v>
      </c>
      <c r="BU59" s="274">
        <f t="shared" si="114"/>
        <v>-3013631</v>
      </c>
      <c r="BV59" s="274">
        <f t="shared" si="114"/>
        <v>-2895394</v>
      </c>
      <c r="BW59" s="274">
        <f t="shared" si="114"/>
        <v>-6005993</v>
      </c>
      <c r="BX59" s="274">
        <f t="shared" si="114"/>
        <v>-6031209</v>
      </c>
      <c r="BY59" s="274">
        <f t="shared" si="114"/>
        <v>-2744130</v>
      </c>
      <c r="BZ59" s="274">
        <f t="shared" si="114"/>
        <v>-1936610</v>
      </c>
      <c r="CA59" s="354"/>
      <c r="CB59" s="64">
        <f>IF(ISERROR(GETPIVOTDATA("VALUE",'CRS WK pvt'!$I$2,"DT_FILE",CB$8,"CD_CO",CB$6,"TRIM_CAT",TRIM(B59),"TRIM_LINE",A58))=TRUE,0,GETPIVOTDATA("VALUE",'CRS WK pvt'!$I$2,"DT_FILE",CB$8,"CD_CO",CB$6,"TRIM_CAT",TRIM(B59),"TRIM_LINE",A58))</f>
        <v>57808320</v>
      </c>
    </row>
    <row r="60" spans="1:80" s="38" customFormat="1" x14ac:dyDescent="0.3">
      <c r="A60" s="147"/>
      <c r="B60" s="39" t="s">
        <v>38</v>
      </c>
      <c r="C60" s="40">
        <v>24427364.59</v>
      </c>
      <c r="D60" s="41">
        <v>25315572.02</v>
      </c>
      <c r="E60" s="41">
        <v>26450426.899999999</v>
      </c>
      <c r="F60" s="41">
        <v>27215432.859999999</v>
      </c>
      <c r="G60" s="41">
        <v>27984349.84</v>
      </c>
      <c r="H60" s="41">
        <v>27976043.82</v>
      </c>
      <c r="I60" s="41">
        <v>27552672.829999998</v>
      </c>
      <c r="J60" s="41">
        <v>26796052.140000001</v>
      </c>
      <c r="K60" s="41">
        <v>26667658.550000001</v>
      </c>
      <c r="L60" s="42">
        <v>26829925.030000001</v>
      </c>
      <c r="M60" s="41">
        <v>26613509.530000001</v>
      </c>
      <c r="N60" s="41">
        <v>26591027.899999999</v>
      </c>
      <c r="O60" s="41">
        <v>27666119.780000001</v>
      </c>
      <c r="P60" s="41">
        <v>28904690</v>
      </c>
      <c r="Q60" s="41">
        <v>30490781</v>
      </c>
      <c r="R60" s="41">
        <v>31408405</v>
      </c>
      <c r="S60" s="41">
        <v>33773770</v>
      </c>
      <c r="T60" s="41">
        <v>34107002</v>
      </c>
      <c r="U60" s="205">
        <v>34265791</v>
      </c>
      <c r="V60" s="205">
        <v>34040552</v>
      </c>
      <c r="W60" s="205">
        <v>33875953</v>
      </c>
      <c r="X60" s="42">
        <v>33900119</v>
      </c>
      <c r="Y60" s="205">
        <v>33458292</v>
      </c>
      <c r="Z60" s="205">
        <v>33284434</v>
      </c>
      <c r="AA60" s="205">
        <v>33846085</v>
      </c>
      <c r="AB60" s="205">
        <v>35754570</v>
      </c>
      <c r="AC60" s="205">
        <v>37336517</v>
      </c>
      <c r="AD60" s="205">
        <v>38570290</v>
      </c>
      <c r="AE60" s="205">
        <v>38789833</v>
      </c>
      <c r="AF60" s="205">
        <v>37327724</v>
      </c>
      <c r="AG60" s="205">
        <v>35958380</v>
      </c>
      <c r="AH60" s="205">
        <v>34675373</v>
      </c>
      <c r="AI60" s="205">
        <v>34087316</v>
      </c>
      <c r="AJ60" s="42">
        <v>33219049</v>
      </c>
      <c r="AK60" s="298">
        <v>32698818</v>
      </c>
      <c r="AL60" s="298">
        <v>32883562</v>
      </c>
      <c r="AM60" s="298">
        <v>34020535</v>
      </c>
      <c r="AN60" s="298">
        <v>36570606</v>
      </c>
      <c r="AO60" s="298">
        <v>37633030</v>
      </c>
      <c r="AP60" s="298">
        <v>38688549</v>
      </c>
      <c r="AQ60" s="64">
        <v>39282361</v>
      </c>
      <c r="AR60" s="298">
        <v>39382783</v>
      </c>
      <c r="AS60" s="298"/>
      <c r="AT60" s="298"/>
      <c r="AU60" s="298"/>
      <c r="AV60" s="315"/>
      <c r="AW60" s="43">
        <f t="shared" si="112"/>
        <v>3238755.1900000013</v>
      </c>
      <c r="AX60" s="44">
        <f t="shared" si="112"/>
        <v>3589117.9800000004</v>
      </c>
      <c r="AY60" s="44">
        <f t="shared" si="112"/>
        <v>4040354.1000000015</v>
      </c>
      <c r="AZ60" s="44">
        <f t="shared" si="112"/>
        <v>4192972.1400000006</v>
      </c>
      <c r="BA60" s="44">
        <f t="shared" si="112"/>
        <v>5789420.1600000001</v>
      </c>
      <c r="BB60" s="44">
        <f t="shared" si="112"/>
        <v>6130958.1799999997</v>
      </c>
      <c r="BC60" s="44">
        <f t="shared" si="112"/>
        <v>6713118.1700000018</v>
      </c>
      <c r="BD60" s="44">
        <f t="shared" si="112"/>
        <v>7244499.8599999994</v>
      </c>
      <c r="BE60" s="44">
        <f t="shared" si="112"/>
        <v>7208294.4499999993</v>
      </c>
      <c r="BF60" s="44">
        <f t="shared" si="112"/>
        <v>7070193.9699999988</v>
      </c>
      <c r="BG60" s="44">
        <f t="shared" si="113"/>
        <v>6844782.4699999988</v>
      </c>
      <c r="BH60" s="44">
        <f t="shared" si="113"/>
        <v>6693406.1000000015</v>
      </c>
      <c r="BI60" s="44">
        <f t="shared" si="113"/>
        <v>6179965.2199999988</v>
      </c>
      <c r="BJ60" s="44">
        <f t="shared" si="113"/>
        <v>6849880</v>
      </c>
      <c r="BK60" s="44">
        <f t="shared" si="113"/>
        <v>6845736</v>
      </c>
      <c r="BL60" s="248">
        <f t="shared" si="113"/>
        <v>7161885</v>
      </c>
      <c r="BM60" s="248">
        <f t="shared" si="113"/>
        <v>5016063</v>
      </c>
      <c r="BN60" s="248">
        <f t="shared" si="113"/>
        <v>3220722</v>
      </c>
      <c r="BO60" s="248">
        <f t="shared" si="113"/>
        <v>1692589</v>
      </c>
      <c r="BP60" s="248">
        <f t="shared" si="113"/>
        <v>634821</v>
      </c>
      <c r="BQ60" s="248">
        <f t="shared" si="114"/>
        <v>211363</v>
      </c>
      <c r="BR60" s="274">
        <f t="shared" si="114"/>
        <v>-681070</v>
      </c>
      <c r="BS60" s="274">
        <f t="shared" si="114"/>
        <v>-759474</v>
      </c>
      <c r="BT60" s="274">
        <f t="shared" si="114"/>
        <v>-400872</v>
      </c>
      <c r="BU60" s="274">
        <f t="shared" si="114"/>
        <v>174450</v>
      </c>
      <c r="BV60" s="274">
        <f t="shared" si="114"/>
        <v>816036</v>
      </c>
      <c r="BW60" s="274">
        <f t="shared" si="114"/>
        <v>296513</v>
      </c>
      <c r="BX60" s="274">
        <f t="shared" si="114"/>
        <v>118259</v>
      </c>
      <c r="BY60" s="274">
        <f t="shared" si="114"/>
        <v>492528</v>
      </c>
      <c r="BZ60" s="274">
        <f t="shared" si="114"/>
        <v>2055059</v>
      </c>
      <c r="CA60" s="354"/>
      <c r="CB60" s="64">
        <f>IF(ISERROR(GETPIVOTDATA("VALUE",'CRS WK pvt'!$I$2,"DT_FILE",CB$8,"CD_CO",CB$6,"TRIM_CAT",TRIM(B60),"TRIM_LINE",A58))=TRUE,0,GETPIVOTDATA("VALUE",'CRS WK pvt'!$I$2,"DT_FILE",CB$8,"CD_CO",CB$6,"TRIM_CAT",TRIM(B60),"TRIM_LINE",A58))</f>
        <v>39382783</v>
      </c>
    </row>
    <row r="61" spans="1:80" s="38" customFormat="1" x14ac:dyDescent="0.3">
      <c r="A61" s="147"/>
      <c r="B61" s="39" t="s">
        <v>39</v>
      </c>
      <c r="C61" s="40">
        <v>1092892.23</v>
      </c>
      <c r="D61" s="41">
        <v>1096419.95</v>
      </c>
      <c r="E61" s="41">
        <v>1311260.02</v>
      </c>
      <c r="F61" s="41">
        <v>1547941.2</v>
      </c>
      <c r="G61" s="41">
        <v>1539553.15</v>
      </c>
      <c r="H61" s="41">
        <v>1415865.79</v>
      </c>
      <c r="I61" s="41">
        <v>1372272.22</v>
      </c>
      <c r="J61" s="41">
        <v>1194984.92</v>
      </c>
      <c r="K61" s="41">
        <v>1029563.6</v>
      </c>
      <c r="L61" s="42">
        <v>920188.49</v>
      </c>
      <c r="M61" s="41">
        <v>894586.79</v>
      </c>
      <c r="N61" s="41">
        <v>877885.43</v>
      </c>
      <c r="O61" s="41">
        <v>1184232.22</v>
      </c>
      <c r="P61" s="41">
        <v>1716565</v>
      </c>
      <c r="Q61" s="41">
        <v>2586674</v>
      </c>
      <c r="R61" s="41">
        <v>2991700</v>
      </c>
      <c r="S61" s="41">
        <v>3156631</v>
      </c>
      <c r="T61" s="41">
        <v>3174913</v>
      </c>
      <c r="U61" s="205">
        <v>3011686</v>
      </c>
      <c r="V61" s="205">
        <v>2803058</v>
      </c>
      <c r="W61" s="205">
        <v>2674070</v>
      </c>
      <c r="X61" s="42">
        <v>2503468</v>
      </c>
      <c r="Y61" s="205">
        <v>2368164</v>
      </c>
      <c r="Z61" s="205">
        <v>2333583</v>
      </c>
      <c r="AA61" s="205">
        <v>2373766</v>
      </c>
      <c r="AB61" s="205">
        <v>2737223</v>
      </c>
      <c r="AC61" s="205">
        <v>3080833</v>
      </c>
      <c r="AD61" s="205">
        <v>3418010</v>
      </c>
      <c r="AE61" s="205">
        <v>3519560</v>
      </c>
      <c r="AF61" s="205">
        <v>3393654</v>
      </c>
      <c r="AG61" s="205">
        <v>3045427</v>
      </c>
      <c r="AH61" s="205">
        <v>2651503</v>
      </c>
      <c r="AI61" s="205">
        <v>2451030</v>
      </c>
      <c r="AJ61" s="42">
        <v>2305450</v>
      </c>
      <c r="AK61" s="298">
        <v>2247371</v>
      </c>
      <c r="AL61" s="298">
        <v>2281355</v>
      </c>
      <c r="AM61" s="298">
        <v>2460547</v>
      </c>
      <c r="AN61" s="298">
        <v>2479729</v>
      </c>
      <c r="AO61" s="298">
        <v>2500340</v>
      </c>
      <c r="AP61" s="298">
        <v>2641729</v>
      </c>
      <c r="AQ61" s="64">
        <v>2694117</v>
      </c>
      <c r="AR61" s="298">
        <v>2626394</v>
      </c>
      <c r="AS61" s="298"/>
      <c r="AT61" s="298"/>
      <c r="AU61" s="298"/>
      <c r="AV61" s="315"/>
      <c r="AW61" s="43">
        <f t="shared" si="112"/>
        <v>91339.989999999991</v>
      </c>
      <c r="AX61" s="44">
        <f t="shared" si="112"/>
        <v>620145.05000000005</v>
      </c>
      <c r="AY61" s="44">
        <f t="shared" si="112"/>
        <v>1275413.98</v>
      </c>
      <c r="AZ61" s="44">
        <f t="shared" si="112"/>
        <v>1443758.8</v>
      </c>
      <c r="BA61" s="44">
        <f t="shared" si="112"/>
        <v>1617077.85</v>
      </c>
      <c r="BB61" s="44">
        <f t="shared" si="112"/>
        <v>1759047.21</v>
      </c>
      <c r="BC61" s="44">
        <f t="shared" si="112"/>
        <v>1639413.78</v>
      </c>
      <c r="BD61" s="44">
        <f t="shared" si="112"/>
        <v>1608073.08</v>
      </c>
      <c r="BE61" s="44">
        <f t="shared" si="112"/>
        <v>1644506.4</v>
      </c>
      <c r="BF61" s="44">
        <f t="shared" si="112"/>
        <v>1583279.51</v>
      </c>
      <c r="BG61" s="44">
        <f t="shared" si="113"/>
        <v>1473577.21</v>
      </c>
      <c r="BH61" s="44">
        <f t="shared" si="113"/>
        <v>1455697.5699999998</v>
      </c>
      <c r="BI61" s="44">
        <f t="shared" si="113"/>
        <v>1189533.78</v>
      </c>
      <c r="BJ61" s="44">
        <f t="shared" si="113"/>
        <v>1020658</v>
      </c>
      <c r="BK61" s="44">
        <f t="shared" si="113"/>
        <v>494159</v>
      </c>
      <c r="BL61" s="248">
        <f t="shared" si="113"/>
        <v>426310</v>
      </c>
      <c r="BM61" s="248">
        <f t="shared" si="113"/>
        <v>362929</v>
      </c>
      <c r="BN61" s="248">
        <f t="shared" si="113"/>
        <v>218741</v>
      </c>
      <c r="BO61" s="248">
        <f t="shared" si="113"/>
        <v>33741</v>
      </c>
      <c r="BP61" s="248">
        <f t="shared" si="113"/>
        <v>-151555</v>
      </c>
      <c r="BQ61" s="248">
        <f t="shared" si="114"/>
        <v>-223040</v>
      </c>
      <c r="BR61" s="274">
        <f t="shared" si="114"/>
        <v>-198018</v>
      </c>
      <c r="BS61" s="274">
        <f t="shared" si="114"/>
        <v>-120793</v>
      </c>
      <c r="BT61" s="274">
        <f t="shared" si="114"/>
        <v>-52228</v>
      </c>
      <c r="BU61" s="274">
        <f t="shared" si="114"/>
        <v>86781</v>
      </c>
      <c r="BV61" s="274">
        <f t="shared" si="114"/>
        <v>-257494</v>
      </c>
      <c r="BW61" s="274">
        <f t="shared" si="114"/>
        <v>-580493</v>
      </c>
      <c r="BX61" s="274">
        <f t="shared" si="114"/>
        <v>-776281</v>
      </c>
      <c r="BY61" s="274">
        <f t="shared" si="114"/>
        <v>-825443</v>
      </c>
      <c r="BZ61" s="274">
        <f t="shared" si="114"/>
        <v>-767260</v>
      </c>
      <c r="CA61" s="354"/>
      <c r="CB61" s="64">
        <f>IF(ISERROR(GETPIVOTDATA("VALUE",'CRS WK pvt'!$I$2,"DT_FILE",CB$8,"CD_CO",CB$6,"TRIM_CAT",TRIM(B61),"TRIM_LINE",A58))=TRUE,0,GETPIVOTDATA("VALUE",'CRS WK pvt'!$I$2,"DT_FILE",CB$8,"CD_CO",CB$6,"TRIM_CAT",TRIM(B61),"TRIM_LINE",A58))</f>
        <v>2626394</v>
      </c>
    </row>
    <row r="62" spans="1:80" s="38" customFormat="1" x14ac:dyDescent="0.3">
      <c r="A62" s="147"/>
      <c r="B62" s="39" t="s">
        <v>40</v>
      </c>
      <c r="C62" s="40">
        <v>835028.06</v>
      </c>
      <c r="D62" s="41">
        <v>825026.65</v>
      </c>
      <c r="E62" s="41">
        <v>1055434.3700000001</v>
      </c>
      <c r="F62" s="41">
        <v>1322461.75</v>
      </c>
      <c r="G62" s="41">
        <v>1473794.41</v>
      </c>
      <c r="H62" s="41">
        <v>1399234.45</v>
      </c>
      <c r="I62" s="41">
        <v>1022574.73</v>
      </c>
      <c r="J62" s="41">
        <v>884205.33</v>
      </c>
      <c r="K62" s="41">
        <v>817589.12</v>
      </c>
      <c r="L62" s="42">
        <v>850545.41</v>
      </c>
      <c r="M62" s="41">
        <v>767565.24</v>
      </c>
      <c r="N62" s="41">
        <v>718054.7</v>
      </c>
      <c r="O62" s="41">
        <v>910267.25</v>
      </c>
      <c r="P62" s="41">
        <v>1253306</v>
      </c>
      <c r="Q62" s="41">
        <v>1766859</v>
      </c>
      <c r="R62" s="41">
        <v>2208088</v>
      </c>
      <c r="S62" s="41">
        <v>2350670</v>
      </c>
      <c r="T62" s="41">
        <v>2442579</v>
      </c>
      <c r="U62" s="205">
        <v>2327468</v>
      </c>
      <c r="V62" s="205">
        <v>2081503</v>
      </c>
      <c r="W62" s="205">
        <v>1991809</v>
      </c>
      <c r="X62" s="42">
        <v>1873546</v>
      </c>
      <c r="Y62" s="205">
        <v>1764030</v>
      </c>
      <c r="Z62" s="205">
        <v>1788716</v>
      </c>
      <c r="AA62" s="205">
        <v>1689912</v>
      </c>
      <c r="AB62" s="205">
        <v>1924367</v>
      </c>
      <c r="AC62" s="205">
        <v>2212286</v>
      </c>
      <c r="AD62" s="205">
        <v>2506302</v>
      </c>
      <c r="AE62" s="205">
        <v>2376189</v>
      </c>
      <c r="AF62" s="205">
        <v>2310266</v>
      </c>
      <c r="AG62" s="205">
        <v>2122601</v>
      </c>
      <c r="AH62" s="205">
        <v>1867147</v>
      </c>
      <c r="AI62" s="205">
        <v>1848860</v>
      </c>
      <c r="AJ62" s="42">
        <v>1673768</v>
      </c>
      <c r="AK62" s="298">
        <v>1640397</v>
      </c>
      <c r="AL62" s="298">
        <v>1602611</v>
      </c>
      <c r="AM62" s="298">
        <v>1674579</v>
      </c>
      <c r="AN62" s="298">
        <v>1751134</v>
      </c>
      <c r="AO62" s="298">
        <v>1870138</v>
      </c>
      <c r="AP62" s="298">
        <v>1933514</v>
      </c>
      <c r="AQ62" s="64">
        <v>2030300</v>
      </c>
      <c r="AR62" s="298">
        <v>2059882</v>
      </c>
      <c r="AS62" s="298"/>
      <c r="AT62" s="298"/>
      <c r="AU62" s="298"/>
      <c r="AV62" s="315"/>
      <c r="AW62" s="43">
        <f t="shared" si="112"/>
        <v>75239.189999999944</v>
      </c>
      <c r="AX62" s="44">
        <f t="shared" si="112"/>
        <v>428279.35</v>
      </c>
      <c r="AY62" s="44">
        <f t="shared" si="112"/>
        <v>711424.62999999989</v>
      </c>
      <c r="AZ62" s="44">
        <f t="shared" si="112"/>
        <v>885626.25</v>
      </c>
      <c r="BA62" s="44">
        <f t="shared" si="112"/>
        <v>876875.59000000008</v>
      </c>
      <c r="BB62" s="44">
        <f t="shared" si="112"/>
        <v>1043344.55</v>
      </c>
      <c r="BC62" s="44">
        <f t="shared" si="112"/>
        <v>1304893.27</v>
      </c>
      <c r="BD62" s="44">
        <f t="shared" si="112"/>
        <v>1197297.67</v>
      </c>
      <c r="BE62" s="44">
        <f t="shared" si="112"/>
        <v>1174219.8799999999</v>
      </c>
      <c r="BF62" s="44">
        <f t="shared" si="112"/>
        <v>1023000.59</v>
      </c>
      <c r="BG62" s="44">
        <f t="shared" si="113"/>
        <v>996464.76</v>
      </c>
      <c r="BH62" s="44">
        <f t="shared" si="113"/>
        <v>1070661.3</v>
      </c>
      <c r="BI62" s="44">
        <f t="shared" si="113"/>
        <v>779644.75</v>
      </c>
      <c r="BJ62" s="44">
        <f t="shared" si="113"/>
        <v>671061</v>
      </c>
      <c r="BK62" s="44">
        <f t="shared" si="113"/>
        <v>445427</v>
      </c>
      <c r="BL62" s="248">
        <f t="shared" si="113"/>
        <v>298214</v>
      </c>
      <c r="BM62" s="248">
        <f t="shared" si="113"/>
        <v>25519</v>
      </c>
      <c r="BN62" s="248">
        <f t="shared" si="113"/>
        <v>-132313</v>
      </c>
      <c r="BO62" s="248">
        <f t="shared" si="113"/>
        <v>-204867</v>
      </c>
      <c r="BP62" s="248">
        <f t="shared" si="113"/>
        <v>-214356</v>
      </c>
      <c r="BQ62" s="248">
        <f t="shared" si="114"/>
        <v>-142949</v>
      </c>
      <c r="BR62" s="274">
        <f t="shared" si="114"/>
        <v>-199778</v>
      </c>
      <c r="BS62" s="274">
        <f t="shared" si="114"/>
        <v>-123633</v>
      </c>
      <c r="BT62" s="274">
        <f t="shared" si="114"/>
        <v>-186105</v>
      </c>
      <c r="BU62" s="274">
        <f t="shared" si="114"/>
        <v>-15333</v>
      </c>
      <c r="BV62" s="274">
        <f t="shared" si="114"/>
        <v>-173233</v>
      </c>
      <c r="BW62" s="274">
        <f t="shared" si="114"/>
        <v>-342148</v>
      </c>
      <c r="BX62" s="274">
        <f t="shared" si="114"/>
        <v>-572788</v>
      </c>
      <c r="BY62" s="274">
        <f t="shared" si="114"/>
        <v>-345889</v>
      </c>
      <c r="BZ62" s="274">
        <f t="shared" si="114"/>
        <v>-250384</v>
      </c>
      <c r="CA62" s="354"/>
      <c r="CB62" s="64">
        <f>IF(ISERROR(GETPIVOTDATA("VALUE",'CRS WK pvt'!$I$2,"DT_FILE",CB$8,"CD_CO",CB$6,"TRIM_CAT",TRIM(B62),"TRIM_LINE",A58))=TRUE,0,GETPIVOTDATA("VALUE",'CRS WK pvt'!$I$2,"DT_FILE",CB$8,"CD_CO",CB$6,"TRIM_CAT",TRIM(B62),"TRIM_LINE",A58))</f>
        <v>2059882</v>
      </c>
    </row>
    <row r="63" spans="1:80" s="38" customFormat="1" x14ac:dyDescent="0.3">
      <c r="A63" s="147"/>
      <c r="B63" s="39" t="s">
        <v>41</v>
      </c>
      <c r="C63" s="40">
        <v>3828360.68</v>
      </c>
      <c r="D63" s="41">
        <v>3729069.67</v>
      </c>
      <c r="E63" s="41">
        <v>4810650.8600000003</v>
      </c>
      <c r="F63" s="41">
        <v>5925889.1799999997</v>
      </c>
      <c r="G63" s="41">
        <v>6185417.1500000004</v>
      </c>
      <c r="H63" s="41">
        <v>7216661.0899999999</v>
      </c>
      <c r="I63" s="41">
        <v>5068966.46</v>
      </c>
      <c r="J63" s="41">
        <v>3260104.33</v>
      </c>
      <c r="K63" s="41">
        <v>3225708.09</v>
      </c>
      <c r="L63" s="42">
        <v>3654801.82</v>
      </c>
      <c r="M63" s="41">
        <v>3530073.57</v>
      </c>
      <c r="N63" s="41">
        <v>3628198</v>
      </c>
      <c r="O63" s="41">
        <v>4239000.8899999997</v>
      </c>
      <c r="P63" s="41">
        <v>5365958</v>
      </c>
      <c r="Q63" s="41">
        <v>6995825</v>
      </c>
      <c r="R63" s="41">
        <v>8103941</v>
      </c>
      <c r="S63" s="41">
        <v>9051717</v>
      </c>
      <c r="T63" s="41">
        <v>9433181</v>
      </c>
      <c r="U63" s="205">
        <v>9159078</v>
      </c>
      <c r="V63" s="205">
        <v>9250238</v>
      </c>
      <c r="W63" s="205">
        <v>8959532</v>
      </c>
      <c r="X63" s="42">
        <v>8543280</v>
      </c>
      <c r="Y63" s="205">
        <v>8091244</v>
      </c>
      <c r="Z63" s="205">
        <v>7946952</v>
      </c>
      <c r="AA63" s="205">
        <v>5899684</v>
      </c>
      <c r="AB63" s="205">
        <v>6229475</v>
      </c>
      <c r="AC63" s="205">
        <v>6777401</v>
      </c>
      <c r="AD63" s="205">
        <v>7576764</v>
      </c>
      <c r="AE63" s="205">
        <v>5989819</v>
      </c>
      <c r="AF63" s="205">
        <v>5678786</v>
      </c>
      <c r="AG63" s="205">
        <v>5831949</v>
      </c>
      <c r="AH63" s="205">
        <v>5134343</v>
      </c>
      <c r="AI63" s="205">
        <v>4809941</v>
      </c>
      <c r="AJ63" s="42">
        <v>4622924</v>
      </c>
      <c r="AK63" s="298">
        <v>4604955</v>
      </c>
      <c r="AL63" s="298">
        <v>4384863</v>
      </c>
      <c r="AM63" s="298">
        <v>4873568</v>
      </c>
      <c r="AN63" s="298">
        <v>5080699</v>
      </c>
      <c r="AO63" s="298">
        <v>5212913</v>
      </c>
      <c r="AP63" s="298">
        <v>5490406</v>
      </c>
      <c r="AQ63" s="64">
        <v>5793741</v>
      </c>
      <c r="AR63" s="298">
        <v>6476713</v>
      </c>
      <c r="AS63" s="298"/>
      <c r="AT63" s="298"/>
      <c r="AU63" s="298"/>
      <c r="AV63" s="315"/>
      <c r="AW63" s="43">
        <f t="shared" si="112"/>
        <v>410640.2099999995</v>
      </c>
      <c r="AX63" s="44">
        <f t="shared" si="112"/>
        <v>1636888.33</v>
      </c>
      <c r="AY63" s="44">
        <f t="shared" si="112"/>
        <v>2185174.1399999997</v>
      </c>
      <c r="AZ63" s="44">
        <f t="shared" si="112"/>
        <v>2178051.8200000003</v>
      </c>
      <c r="BA63" s="44">
        <f t="shared" si="112"/>
        <v>2866299.8499999996</v>
      </c>
      <c r="BB63" s="44">
        <f t="shared" si="112"/>
        <v>2216519.91</v>
      </c>
      <c r="BC63" s="44">
        <f t="shared" si="112"/>
        <v>4090111.54</v>
      </c>
      <c r="BD63" s="44">
        <f t="shared" si="112"/>
        <v>5990133.6699999999</v>
      </c>
      <c r="BE63" s="44">
        <f t="shared" si="112"/>
        <v>5733823.9100000001</v>
      </c>
      <c r="BF63" s="44">
        <f t="shared" si="112"/>
        <v>4888478.18</v>
      </c>
      <c r="BG63" s="44">
        <f t="shared" si="113"/>
        <v>4561170.43</v>
      </c>
      <c r="BH63" s="44">
        <f t="shared" si="113"/>
        <v>4318754</v>
      </c>
      <c r="BI63" s="44">
        <f t="shared" si="113"/>
        <v>1660683.1100000003</v>
      </c>
      <c r="BJ63" s="44">
        <f t="shared" si="113"/>
        <v>863517</v>
      </c>
      <c r="BK63" s="44">
        <f t="shared" si="113"/>
        <v>-218424</v>
      </c>
      <c r="BL63" s="248">
        <f t="shared" si="113"/>
        <v>-527177</v>
      </c>
      <c r="BM63" s="248">
        <f t="shared" si="113"/>
        <v>-3061898</v>
      </c>
      <c r="BN63" s="248">
        <f t="shared" si="113"/>
        <v>-3754395</v>
      </c>
      <c r="BO63" s="248">
        <f t="shared" si="113"/>
        <v>-3327129</v>
      </c>
      <c r="BP63" s="248">
        <f t="shared" si="113"/>
        <v>-4115895</v>
      </c>
      <c r="BQ63" s="248">
        <f t="shared" si="114"/>
        <v>-4149591</v>
      </c>
      <c r="BR63" s="274">
        <f t="shared" si="114"/>
        <v>-3920356</v>
      </c>
      <c r="BS63" s="274">
        <f t="shared" si="114"/>
        <v>-3486289</v>
      </c>
      <c r="BT63" s="274">
        <f t="shared" si="114"/>
        <v>-3562089</v>
      </c>
      <c r="BU63" s="274">
        <f t="shared" si="114"/>
        <v>-1026116</v>
      </c>
      <c r="BV63" s="274">
        <f t="shared" si="114"/>
        <v>-1148776</v>
      </c>
      <c r="BW63" s="274">
        <f t="shared" si="114"/>
        <v>-1564488</v>
      </c>
      <c r="BX63" s="274">
        <f t="shared" si="114"/>
        <v>-2086358</v>
      </c>
      <c r="BY63" s="274">
        <f t="shared" si="114"/>
        <v>-196078</v>
      </c>
      <c r="BZ63" s="274">
        <f t="shared" si="114"/>
        <v>797927</v>
      </c>
      <c r="CA63" s="354"/>
      <c r="CB63" s="64">
        <f>IF(ISERROR(GETPIVOTDATA("VALUE",'CRS WK pvt'!$I$2,"DT_FILE",CB$8,"CD_CO",CB$6,"TRIM_CAT",TRIM(B63),"TRIM_LINE",A58))=TRUE,0,GETPIVOTDATA("VALUE",'CRS WK pvt'!$I$2,"DT_FILE",CB$8,"CD_CO",CB$6,"TRIM_CAT",TRIM(B63),"TRIM_LINE",A58))</f>
        <v>6476713</v>
      </c>
    </row>
    <row r="64" spans="1:80" s="131" customFormat="1" x14ac:dyDescent="0.3">
      <c r="A64" s="148"/>
      <c r="B64" s="39" t="s">
        <v>42</v>
      </c>
      <c r="C64" s="141">
        <f t="shared" ref="C64:V64" si="115">SUM(C59:C63)</f>
        <v>69177222.439999998</v>
      </c>
      <c r="D64" s="142">
        <f t="shared" si="115"/>
        <v>73209192.410000011</v>
      </c>
      <c r="E64" s="142">
        <f t="shared" si="115"/>
        <v>80129591.479999989</v>
      </c>
      <c r="F64" s="142">
        <f t="shared" si="115"/>
        <v>85422903.780000001</v>
      </c>
      <c r="G64" s="142">
        <f t="shared" si="115"/>
        <v>86935041.320000008</v>
      </c>
      <c r="H64" s="142">
        <f t="shared" si="115"/>
        <v>84620861.970000014</v>
      </c>
      <c r="I64" s="142">
        <f t="shared" si="115"/>
        <v>77242351.399999991</v>
      </c>
      <c r="J64" s="142">
        <f t="shared" si="115"/>
        <v>70112075.760000005</v>
      </c>
      <c r="K64" s="142">
        <f t="shared" si="115"/>
        <v>67632059.579999998</v>
      </c>
      <c r="L64" s="143">
        <f t="shared" si="115"/>
        <v>67265363.709999993</v>
      </c>
      <c r="M64" s="142">
        <f t="shared" si="115"/>
        <v>65994892.359999999</v>
      </c>
      <c r="N64" s="142">
        <f t="shared" si="115"/>
        <v>66149496.329999998</v>
      </c>
      <c r="O64" s="142">
        <f t="shared" si="115"/>
        <v>72148453.640000001</v>
      </c>
      <c r="P64" s="142">
        <f t="shared" si="115"/>
        <v>80568480</v>
      </c>
      <c r="Q64" s="142">
        <f t="shared" si="115"/>
        <v>92464365</v>
      </c>
      <c r="R64" s="142">
        <f t="shared" si="115"/>
        <v>99318013</v>
      </c>
      <c r="S64" s="142">
        <f t="shared" si="115"/>
        <v>105987286</v>
      </c>
      <c r="T64" s="142">
        <f t="shared" si="115"/>
        <v>107602540</v>
      </c>
      <c r="U64" s="142">
        <f t="shared" si="115"/>
        <v>104969745</v>
      </c>
      <c r="V64" s="142">
        <f t="shared" si="115"/>
        <v>102378475</v>
      </c>
      <c r="W64" s="142">
        <f>SUM(W59+W60+W61+W62+W63)</f>
        <v>100164723</v>
      </c>
      <c r="X64" s="143">
        <f>SUM(X59+X60+X61+X62+X63)</f>
        <v>98443668</v>
      </c>
      <c r="Y64" s="206">
        <v>95970427</v>
      </c>
      <c r="Z64" s="206">
        <v>95329985</v>
      </c>
      <c r="AA64" s="206">
        <v>95531561</v>
      </c>
      <c r="AB64" s="206">
        <v>104071995</v>
      </c>
      <c r="AC64" s="206">
        <v>111945811</v>
      </c>
      <c r="AD64" s="206">
        <v>117231945</v>
      </c>
      <c r="AE64" s="206">
        <v>113646185</v>
      </c>
      <c r="AF64" s="206">
        <v>108455360</v>
      </c>
      <c r="AG64" s="206">
        <v>102805072</v>
      </c>
      <c r="AH64" s="206">
        <v>95928796</v>
      </c>
      <c r="AI64" s="206">
        <v>91992302</v>
      </c>
      <c r="AJ64" s="143">
        <v>88966375</v>
      </c>
      <c r="AK64" s="299">
        <v>87159087</v>
      </c>
      <c r="AL64" s="299">
        <v>86928305</v>
      </c>
      <c r="AM64" s="299">
        <v>91737712</v>
      </c>
      <c r="AN64" s="299">
        <v>100413134</v>
      </c>
      <c r="AO64" s="299">
        <v>103749202</v>
      </c>
      <c r="AP64" s="299">
        <v>107883568</v>
      </c>
      <c r="AQ64" s="45">
        <v>110027173</v>
      </c>
      <c r="AR64" s="299">
        <v>108354092</v>
      </c>
      <c r="AS64" s="299"/>
      <c r="AT64" s="299"/>
      <c r="AU64" s="299"/>
      <c r="AV64" s="316"/>
      <c r="AW64" s="45">
        <f t="shared" ref="AW64:BA64" si="116">SUM(AW59:AW63)</f>
        <v>2971231.1999999983</v>
      </c>
      <c r="AX64" s="144">
        <f t="shared" si="116"/>
        <v>7359287.5900000026</v>
      </c>
      <c r="AY64" s="144">
        <f t="shared" si="116"/>
        <v>12334773.520000003</v>
      </c>
      <c r="AZ64" s="144">
        <f t="shared" si="116"/>
        <v>13895109.220000003</v>
      </c>
      <c r="BA64" s="144">
        <f t="shared" si="116"/>
        <v>19052244.679999996</v>
      </c>
      <c r="BB64" s="144">
        <f t="shared" ref="BB64:BJ64" si="117">SUM(BB59:BB63)</f>
        <v>22981678.030000001</v>
      </c>
      <c r="BC64" s="144">
        <f t="shared" si="117"/>
        <v>27727393.600000005</v>
      </c>
      <c r="BD64" s="144">
        <f t="shared" si="117"/>
        <v>32266399.240000002</v>
      </c>
      <c r="BE64" s="144">
        <f t="shared" si="117"/>
        <v>32532663.419999998</v>
      </c>
      <c r="BF64" s="144">
        <f t="shared" si="117"/>
        <v>31178304.289999999</v>
      </c>
      <c r="BG64" s="144">
        <f t="shared" si="117"/>
        <v>29975534.640000004</v>
      </c>
      <c r="BH64" s="144">
        <f t="shared" si="117"/>
        <v>29180488.670000006</v>
      </c>
      <c r="BI64" s="144">
        <f t="shared" si="117"/>
        <v>23383107.359999999</v>
      </c>
      <c r="BJ64" s="144">
        <f t="shared" si="117"/>
        <v>23503515</v>
      </c>
      <c r="BK64" s="144">
        <f t="shared" ref="BK64:BL64" si="118">SUM(BK59:BK63)</f>
        <v>19481446</v>
      </c>
      <c r="BL64" s="249">
        <f t="shared" si="118"/>
        <v>17913932</v>
      </c>
      <c r="BM64" s="249">
        <f t="shared" ref="BM64:BN64" si="119">SUM(BM59:BM63)</f>
        <v>7658899</v>
      </c>
      <c r="BN64" s="249">
        <f t="shared" si="119"/>
        <v>852820</v>
      </c>
      <c r="BO64" s="249">
        <f t="shared" ref="BO64:BP64" si="120">SUM(BO59:BO63)</f>
        <v>-2164673</v>
      </c>
      <c r="BP64" s="249">
        <f t="shared" si="120"/>
        <v>-6449679</v>
      </c>
      <c r="BQ64" s="249">
        <f t="shared" ref="BQ64:BS64" si="121">SUM(BQ59:BQ63)</f>
        <v>-8172421</v>
      </c>
      <c r="BR64" s="275">
        <f t="shared" si="121"/>
        <v>-9477293</v>
      </c>
      <c r="BS64" s="275">
        <f t="shared" si="121"/>
        <v>-8811340</v>
      </c>
      <c r="BT64" s="275">
        <f t="shared" ref="BT64" si="122">SUM(BT59:BT63)</f>
        <v>-8401680</v>
      </c>
      <c r="BU64" s="275">
        <f t="shared" ref="BU64" si="123">SUM(BU59:BU63)</f>
        <v>-3793849</v>
      </c>
      <c r="BV64" s="275">
        <f t="shared" ref="BV64" si="124">SUM(BV59:BV63)</f>
        <v>-3658861</v>
      </c>
      <c r="BW64" s="275">
        <f t="shared" ref="BW64" si="125">SUM(BW59:BW63)</f>
        <v>-8196609</v>
      </c>
      <c r="BX64" s="275">
        <f t="shared" ref="BX64" si="126">SUM(BX59:BX63)</f>
        <v>-9348377</v>
      </c>
      <c r="BY64" s="275">
        <f t="shared" ref="BY64:BZ64" si="127">SUM(BY59:BY63)</f>
        <v>-3619012</v>
      </c>
      <c r="BZ64" s="275">
        <f t="shared" si="127"/>
        <v>-101268</v>
      </c>
      <c r="CA64" s="355"/>
      <c r="CB64" s="45">
        <f>SUM(CB59:CB63)</f>
        <v>108354092</v>
      </c>
    </row>
    <row r="65" spans="1:80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76"/>
      <c r="BS65" s="276"/>
      <c r="BT65" s="276"/>
      <c r="BU65" s="276"/>
      <c r="BV65" s="276"/>
      <c r="BW65" s="276"/>
      <c r="BX65" s="276"/>
      <c r="BY65" s="276"/>
      <c r="BZ65" s="276"/>
      <c r="CA65" s="354"/>
      <c r="CB65" s="50"/>
    </row>
    <row r="66" spans="1:80" s="38" customFormat="1" x14ac:dyDescent="0.3">
      <c r="A66" s="147"/>
      <c r="B66" s="39" t="s">
        <v>37</v>
      </c>
      <c r="C66" s="40">
        <v>71804694.140000001</v>
      </c>
      <c r="D66" s="41">
        <v>77600426.319999993</v>
      </c>
      <c r="E66" s="41">
        <v>72670489.939999998</v>
      </c>
      <c r="F66" s="41">
        <v>66073195.990000002</v>
      </c>
      <c r="G66" s="41">
        <v>60973050.079999998</v>
      </c>
      <c r="H66" s="41">
        <v>53856596.020000003</v>
      </c>
      <c r="I66" s="41">
        <v>48200007.079999998</v>
      </c>
      <c r="J66" s="41">
        <v>43295807.189999998</v>
      </c>
      <c r="K66" s="41">
        <v>42194587.939999998</v>
      </c>
      <c r="L66" s="42">
        <v>45086493.310000002</v>
      </c>
      <c r="M66" s="41">
        <v>53391121.700000003</v>
      </c>
      <c r="N66" s="41">
        <v>60160530.450000003</v>
      </c>
      <c r="O66" s="41">
        <v>67303181.909999996</v>
      </c>
      <c r="P66" s="41">
        <v>71805043</v>
      </c>
      <c r="Q66" s="41">
        <v>74446270</v>
      </c>
      <c r="R66" s="41">
        <v>73796618</v>
      </c>
      <c r="S66" s="41">
        <v>68066704</v>
      </c>
      <c r="T66" s="41">
        <v>65261607</v>
      </c>
      <c r="U66" s="205">
        <v>62065823</v>
      </c>
      <c r="V66" s="205">
        <v>60101750</v>
      </c>
      <c r="W66" s="205">
        <v>59340000</v>
      </c>
      <c r="X66" s="42">
        <v>61207255</v>
      </c>
      <c r="Y66" s="205">
        <v>68550989</v>
      </c>
      <c r="Z66" s="205">
        <v>75598129</v>
      </c>
      <c r="AA66" s="205">
        <v>81652537</v>
      </c>
      <c r="AB66" s="205">
        <v>87450280</v>
      </c>
      <c r="AC66" s="205">
        <v>85547762</v>
      </c>
      <c r="AD66" s="205">
        <v>81068179</v>
      </c>
      <c r="AE66" s="205">
        <v>71815876</v>
      </c>
      <c r="AF66" s="205">
        <v>65797630</v>
      </c>
      <c r="AG66" s="205">
        <v>61084566</v>
      </c>
      <c r="AH66" s="205">
        <v>56871183</v>
      </c>
      <c r="AI66" s="205">
        <v>54622507</v>
      </c>
      <c r="AJ66" s="42">
        <v>55428127</v>
      </c>
      <c r="AK66" s="298">
        <v>66026010</v>
      </c>
      <c r="AL66" s="298">
        <v>73669741</v>
      </c>
      <c r="AM66" s="298">
        <v>82645592</v>
      </c>
      <c r="AN66" s="298">
        <v>89340033</v>
      </c>
      <c r="AO66" s="298">
        <v>84152190</v>
      </c>
      <c r="AP66" s="298">
        <v>78924596</v>
      </c>
      <c r="AQ66" s="64">
        <v>71259500</v>
      </c>
      <c r="AR66" s="298">
        <v>65716216</v>
      </c>
      <c r="AS66" s="298"/>
      <c r="AT66" s="298"/>
      <c r="AU66" s="298"/>
      <c r="AV66" s="315"/>
      <c r="AW66" s="43">
        <f t="shared" ref="AW66:BF70" si="128">O66-C66</f>
        <v>-4501512.2300000042</v>
      </c>
      <c r="AX66" s="44">
        <f t="shared" si="128"/>
        <v>-5795383.3199999928</v>
      </c>
      <c r="AY66" s="44">
        <f t="shared" si="128"/>
        <v>1775780.0600000024</v>
      </c>
      <c r="AZ66" s="44">
        <f t="shared" si="128"/>
        <v>7723422.0099999979</v>
      </c>
      <c r="BA66" s="44">
        <f t="shared" si="128"/>
        <v>7093653.9200000018</v>
      </c>
      <c r="BB66" s="44">
        <f t="shared" si="128"/>
        <v>11405010.979999997</v>
      </c>
      <c r="BC66" s="44">
        <f t="shared" si="128"/>
        <v>13865815.920000002</v>
      </c>
      <c r="BD66" s="44">
        <f t="shared" si="128"/>
        <v>16805942.810000002</v>
      </c>
      <c r="BE66" s="44">
        <f t="shared" si="128"/>
        <v>17145412.060000002</v>
      </c>
      <c r="BF66" s="44">
        <f t="shared" si="128"/>
        <v>16120761.689999998</v>
      </c>
      <c r="BG66" s="44">
        <f t="shared" ref="BG66:BP70" si="129">Y66-M66</f>
        <v>15159867.299999997</v>
      </c>
      <c r="BH66" s="44">
        <f t="shared" si="129"/>
        <v>15437598.549999997</v>
      </c>
      <c r="BI66" s="44">
        <f t="shared" si="129"/>
        <v>14349355.090000004</v>
      </c>
      <c r="BJ66" s="44">
        <f t="shared" si="129"/>
        <v>15645237</v>
      </c>
      <c r="BK66" s="44">
        <f t="shared" si="129"/>
        <v>11101492</v>
      </c>
      <c r="BL66" s="248">
        <f t="shared" si="129"/>
        <v>7271561</v>
      </c>
      <c r="BM66" s="248">
        <f t="shared" si="129"/>
        <v>3749172</v>
      </c>
      <c r="BN66" s="248">
        <f t="shared" si="129"/>
        <v>536023</v>
      </c>
      <c r="BO66" s="248">
        <f t="shared" si="129"/>
        <v>-981257</v>
      </c>
      <c r="BP66" s="248">
        <f t="shared" si="129"/>
        <v>-3230567</v>
      </c>
      <c r="BQ66" s="248">
        <f t="shared" ref="BQ66:BZ70" si="130">AI66-W66</f>
        <v>-4717493</v>
      </c>
      <c r="BR66" s="274">
        <f t="shared" si="130"/>
        <v>-5779128</v>
      </c>
      <c r="BS66" s="274">
        <f t="shared" si="130"/>
        <v>-2524979</v>
      </c>
      <c r="BT66" s="274">
        <f t="shared" si="130"/>
        <v>-1928388</v>
      </c>
      <c r="BU66" s="274">
        <f t="shared" si="130"/>
        <v>993055</v>
      </c>
      <c r="BV66" s="274">
        <f t="shared" si="130"/>
        <v>1889753</v>
      </c>
      <c r="BW66" s="274">
        <f t="shared" si="130"/>
        <v>-1395572</v>
      </c>
      <c r="BX66" s="274">
        <f t="shared" si="130"/>
        <v>-2143583</v>
      </c>
      <c r="BY66" s="274">
        <f t="shared" si="130"/>
        <v>-556376</v>
      </c>
      <c r="BZ66" s="274">
        <f t="shared" si="130"/>
        <v>-81414</v>
      </c>
      <c r="CA66" s="354"/>
      <c r="CB66" s="64">
        <f>IF(ISERROR(GETPIVOTDATA("VALUE",'CRS WK pvt'!$I$2,"DT_FILE",CB$8,"CD_CO",CB$6,"TRIM_CAT",TRIM(B66),"TRIM_LINE",A65))=TRUE,0,GETPIVOTDATA("VALUE",'CRS WK pvt'!$I$2,"DT_FILE",CB$8,"CD_CO",CB$6,"TRIM_CAT",TRIM(B66),"TRIM_LINE",A65))</f>
        <v>65716216</v>
      </c>
    </row>
    <row r="67" spans="1:80" s="38" customFormat="1" x14ac:dyDescent="0.3">
      <c r="A67" s="147"/>
      <c r="B67" s="39" t="s">
        <v>38</v>
      </c>
      <c r="C67" s="40">
        <v>31878167.629999999</v>
      </c>
      <c r="D67" s="41">
        <v>33313649.32</v>
      </c>
      <c r="E67" s="41">
        <v>32928768.719999999</v>
      </c>
      <c r="F67" s="41">
        <v>31679687.440000001</v>
      </c>
      <c r="G67" s="41">
        <v>31264067.399999999</v>
      </c>
      <c r="H67" s="41">
        <v>29964886.039999999</v>
      </c>
      <c r="I67" s="41">
        <v>29187779.66</v>
      </c>
      <c r="J67" s="41">
        <v>28424388.120000001</v>
      </c>
      <c r="K67" s="41">
        <v>28384693.5</v>
      </c>
      <c r="L67" s="42">
        <v>29292859.940000001</v>
      </c>
      <c r="M67" s="41">
        <v>31242179.030000001</v>
      </c>
      <c r="N67" s="41">
        <v>32620063.66</v>
      </c>
      <c r="O67" s="41">
        <v>33938958.479999997</v>
      </c>
      <c r="P67" s="41">
        <v>35016477</v>
      </c>
      <c r="Q67" s="41">
        <v>35604154</v>
      </c>
      <c r="R67" s="41">
        <v>35457062</v>
      </c>
      <c r="S67" s="41">
        <v>36294323</v>
      </c>
      <c r="T67" s="41">
        <v>35811139</v>
      </c>
      <c r="U67" s="205">
        <v>35754271</v>
      </c>
      <c r="V67" s="205">
        <v>35574264</v>
      </c>
      <c r="W67" s="205">
        <v>35683905</v>
      </c>
      <c r="X67" s="42">
        <v>36404489</v>
      </c>
      <c r="Y67" s="205">
        <v>37672562</v>
      </c>
      <c r="Z67" s="205">
        <v>39709401</v>
      </c>
      <c r="AA67" s="205">
        <v>41792722</v>
      </c>
      <c r="AB67" s="205">
        <v>43656364</v>
      </c>
      <c r="AC67" s="205">
        <v>43695009</v>
      </c>
      <c r="AD67" s="205">
        <v>43595137</v>
      </c>
      <c r="AE67" s="205">
        <v>41835577</v>
      </c>
      <c r="AF67" s="205">
        <v>39670791</v>
      </c>
      <c r="AG67" s="205">
        <v>37898092</v>
      </c>
      <c r="AH67" s="205">
        <v>36407529</v>
      </c>
      <c r="AI67" s="205">
        <v>35937132</v>
      </c>
      <c r="AJ67" s="42">
        <v>35811931</v>
      </c>
      <c r="AK67" s="298">
        <v>38148592</v>
      </c>
      <c r="AL67" s="298">
        <v>40775878</v>
      </c>
      <c r="AM67" s="298">
        <v>43899859</v>
      </c>
      <c r="AN67" s="298">
        <v>46682904</v>
      </c>
      <c r="AO67" s="298">
        <v>46171050</v>
      </c>
      <c r="AP67" s="298">
        <v>45258745</v>
      </c>
      <c r="AQ67" s="64">
        <v>43352400</v>
      </c>
      <c r="AR67" s="298">
        <v>42468168</v>
      </c>
      <c r="AS67" s="298"/>
      <c r="AT67" s="298"/>
      <c r="AU67" s="298"/>
      <c r="AV67" s="315"/>
      <c r="AW67" s="43">
        <f t="shared" si="128"/>
        <v>2060790.8499999978</v>
      </c>
      <c r="AX67" s="44">
        <f t="shared" si="128"/>
        <v>1702827.6799999997</v>
      </c>
      <c r="AY67" s="44">
        <f t="shared" si="128"/>
        <v>2675385.2800000012</v>
      </c>
      <c r="AZ67" s="44">
        <f t="shared" si="128"/>
        <v>3777374.5599999987</v>
      </c>
      <c r="BA67" s="44">
        <f t="shared" si="128"/>
        <v>5030255.6000000015</v>
      </c>
      <c r="BB67" s="44">
        <f t="shared" si="128"/>
        <v>5846252.9600000009</v>
      </c>
      <c r="BC67" s="44">
        <f t="shared" si="128"/>
        <v>6566491.3399999999</v>
      </c>
      <c r="BD67" s="44">
        <f t="shared" si="128"/>
        <v>7149875.879999999</v>
      </c>
      <c r="BE67" s="44">
        <f t="shared" si="128"/>
        <v>7299211.5</v>
      </c>
      <c r="BF67" s="44">
        <f t="shared" si="128"/>
        <v>7111629.0599999987</v>
      </c>
      <c r="BG67" s="44">
        <f t="shared" si="129"/>
        <v>6430382.9699999988</v>
      </c>
      <c r="BH67" s="44">
        <f t="shared" si="129"/>
        <v>7089337.3399999999</v>
      </c>
      <c r="BI67" s="44">
        <f t="shared" si="129"/>
        <v>7853763.5200000033</v>
      </c>
      <c r="BJ67" s="44">
        <f t="shared" si="129"/>
        <v>8639887</v>
      </c>
      <c r="BK67" s="44">
        <f t="shared" si="129"/>
        <v>8090855</v>
      </c>
      <c r="BL67" s="248">
        <f t="shared" si="129"/>
        <v>8138075</v>
      </c>
      <c r="BM67" s="248">
        <f t="shared" si="129"/>
        <v>5541254</v>
      </c>
      <c r="BN67" s="248">
        <f t="shared" si="129"/>
        <v>3859652</v>
      </c>
      <c r="BO67" s="248">
        <f t="shared" si="129"/>
        <v>2143821</v>
      </c>
      <c r="BP67" s="248">
        <f t="shared" si="129"/>
        <v>833265</v>
      </c>
      <c r="BQ67" s="248">
        <f t="shared" si="130"/>
        <v>253227</v>
      </c>
      <c r="BR67" s="274">
        <f t="shared" si="130"/>
        <v>-592558</v>
      </c>
      <c r="BS67" s="274">
        <f t="shared" si="130"/>
        <v>476030</v>
      </c>
      <c r="BT67" s="274">
        <f t="shared" si="130"/>
        <v>1066477</v>
      </c>
      <c r="BU67" s="274">
        <f t="shared" si="130"/>
        <v>2107137</v>
      </c>
      <c r="BV67" s="274">
        <f t="shared" si="130"/>
        <v>3026540</v>
      </c>
      <c r="BW67" s="274">
        <f t="shared" si="130"/>
        <v>2476041</v>
      </c>
      <c r="BX67" s="274">
        <f t="shared" si="130"/>
        <v>1663608</v>
      </c>
      <c r="BY67" s="274">
        <f t="shared" si="130"/>
        <v>1516823</v>
      </c>
      <c r="BZ67" s="274">
        <f t="shared" si="130"/>
        <v>2797377</v>
      </c>
      <c r="CA67" s="354"/>
      <c r="CB67" s="64">
        <f>IF(ISERROR(GETPIVOTDATA("VALUE",'CRS WK pvt'!$I$2,"DT_FILE",CB$8,"CD_CO",CB$6,"TRIM_CAT",TRIM(B67),"TRIM_LINE",A65))=TRUE,0,GETPIVOTDATA("VALUE",'CRS WK pvt'!$I$2,"DT_FILE",CB$8,"CD_CO",CB$6,"TRIM_CAT",TRIM(B67),"TRIM_LINE",A65))</f>
        <v>42468168</v>
      </c>
    </row>
    <row r="68" spans="1:80" s="38" customFormat="1" x14ac:dyDescent="0.3">
      <c r="A68" s="147"/>
      <c r="B68" s="39" t="s">
        <v>39</v>
      </c>
      <c r="C68" s="40">
        <v>4282288.32</v>
      </c>
      <c r="D68" s="41">
        <v>4556604.45</v>
      </c>
      <c r="E68" s="41">
        <v>3679911.74</v>
      </c>
      <c r="F68" s="41">
        <v>3050131.62</v>
      </c>
      <c r="G68" s="41">
        <v>2700614.33</v>
      </c>
      <c r="H68" s="41">
        <v>2247151</v>
      </c>
      <c r="I68" s="41">
        <v>2011272.4</v>
      </c>
      <c r="J68" s="41">
        <v>1823308.61</v>
      </c>
      <c r="K68" s="41">
        <v>1787321.93</v>
      </c>
      <c r="L68" s="42">
        <v>2228511.21</v>
      </c>
      <c r="M68" s="41">
        <v>2838439.03</v>
      </c>
      <c r="N68" s="41">
        <v>3578697.15</v>
      </c>
      <c r="O68" s="41">
        <v>4237200.8</v>
      </c>
      <c r="P68" s="41">
        <v>5462480</v>
      </c>
      <c r="Q68" s="41">
        <v>5358223</v>
      </c>
      <c r="R68" s="41">
        <v>4840193</v>
      </c>
      <c r="S68" s="41">
        <v>4132618</v>
      </c>
      <c r="T68" s="41">
        <v>3901057</v>
      </c>
      <c r="U68" s="205">
        <v>3642851</v>
      </c>
      <c r="V68" s="205">
        <v>3479976</v>
      </c>
      <c r="W68" s="205">
        <v>3471766</v>
      </c>
      <c r="X68" s="42">
        <v>3631826</v>
      </c>
      <c r="Y68" s="205">
        <v>4500674</v>
      </c>
      <c r="Z68" s="205">
        <v>5063730</v>
      </c>
      <c r="AA68" s="205">
        <v>5197002</v>
      </c>
      <c r="AB68" s="205">
        <v>5493863</v>
      </c>
      <c r="AC68" s="205">
        <v>5126707</v>
      </c>
      <c r="AD68" s="205">
        <v>4912057</v>
      </c>
      <c r="AE68" s="205">
        <v>4415206</v>
      </c>
      <c r="AF68" s="205">
        <v>4050317</v>
      </c>
      <c r="AG68" s="205">
        <v>3631744</v>
      </c>
      <c r="AH68" s="205">
        <v>3380405</v>
      </c>
      <c r="AI68" s="205">
        <v>3313395</v>
      </c>
      <c r="AJ68" s="42">
        <v>3649544</v>
      </c>
      <c r="AK68" s="298">
        <v>5948470</v>
      </c>
      <c r="AL68" s="298">
        <v>6352005</v>
      </c>
      <c r="AM68" s="298">
        <v>6802887</v>
      </c>
      <c r="AN68" s="298">
        <v>6155202</v>
      </c>
      <c r="AO68" s="298">
        <v>5260531</v>
      </c>
      <c r="AP68" s="298">
        <v>4777209</v>
      </c>
      <c r="AQ68" s="64">
        <v>3990958</v>
      </c>
      <c r="AR68" s="298">
        <v>3592711</v>
      </c>
      <c r="AS68" s="298"/>
      <c r="AT68" s="298"/>
      <c r="AU68" s="298"/>
      <c r="AV68" s="315"/>
      <c r="AW68" s="43">
        <f t="shared" si="128"/>
        <v>-45087.520000000484</v>
      </c>
      <c r="AX68" s="44">
        <f t="shared" si="128"/>
        <v>905875.54999999981</v>
      </c>
      <c r="AY68" s="44">
        <f t="shared" si="128"/>
        <v>1678311.2599999998</v>
      </c>
      <c r="AZ68" s="44">
        <f t="shared" si="128"/>
        <v>1790061.38</v>
      </c>
      <c r="BA68" s="44">
        <f t="shared" si="128"/>
        <v>1432003.67</v>
      </c>
      <c r="BB68" s="44">
        <f t="shared" si="128"/>
        <v>1653906</v>
      </c>
      <c r="BC68" s="44">
        <f t="shared" si="128"/>
        <v>1631578.6</v>
      </c>
      <c r="BD68" s="44">
        <f t="shared" si="128"/>
        <v>1656667.39</v>
      </c>
      <c r="BE68" s="44">
        <f t="shared" si="128"/>
        <v>1684444.07</v>
      </c>
      <c r="BF68" s="44">
        <f t="shared" si="128"/>
        <v>1403314.79</v>
      </c>
      <c r="BG68" s="44">
        <f t="shared" si="129"/>
        <v>1662234.9700000002</v>
      </c>
      <c r="BH68" s="44">
        <f t="shared" si="129"/>
        <v>1485032.85</v>
      </c>
      <c r="BI68" s="44">
        <f t="shared" si="129"/>
        <v>959801.20000000019</v>
      </c>
      <c r="BJ68" s="44">
        <f t="shared" si="129"/>
        <v>31383</v>
      </c>
      <c r="BK68" s="44">
        <f t="shared" si="129"/>
        <v>-231516</v>
      </c>
      <c r="BL68" s="248">
        <f t="shared" si="129"/>
        <v>71864</v>
      </c>
      <c r="BM68" s="248">
        <f t="shared" si="129"/>
        <v>282588</v>
      </c>
      <c r="BN68" s="248">
        <f t="shared" si="129"/>
        <v>149260</v>
      </c>
      <c r="BO68" s="248">
        <f t="shared" si="129"/>
        <v>-11107</v>
      </c>
      <c r="BP68" s="248">
        <f t="shared" si="129"/>
        <v>-99571</v>
      </c>
      <c r="BQ68" s="248">
        <f t="shared" si="130"/>
        <v>-158371</v>
      </c>
      <c r="BR68" s="274">
        <f t="shared" si="130"/>
        <v>17718</v>
      </c>
      <c r="BS68" s="274">
        <f t="shared" si="130"/>
        <v>1447796</v>
      </c>
      <c r="BT68" s="274">
        <f t="shared" si="130"/>
        <v>1288275</v>
      </c>
      <c r="BU68" s="274">
        <f t="shared" si="130"/>
        <v>1605885</v>
      </c>
      <c r="BV68" s="274">
        <f t="shared" si="130"/>
        <v>661339</v>
      </c>
      <c r="BW68" s="274">
        <f t="shared" si="130"/>
        <v>133824</v>
      </c>
      <c r="BX68" s="274">
        <f t="shared" si="130"/>
        <v>-134848</v>
      </c>
      <c r="BY68" s="274">
        <f t="shared" si="130"/>
        <v>-424248</v>
      </c>
      <c r="BZ68" s="274">
        <f t="shared" si="130"/>
        <v>-457606</v>
      </c>
      <c r="CA68" s="354"/>
      <c r="CB68" s="64">
        <f>IF(ISERROR(GETPIVOTDATA("VALUE",'CRS WK pvt'!$I$2,"DT_FILE",CB$8,"CD_CO",CB$6,"TRIM_CAT",TRIM(B68),"TRIM_LINE",A65))=TRUE,0,GETPIVOTDATA("VALUE",'CRS WK pvt'!$I$2,"DT_FILE",CB$8,"CD_CO",CB$6,"TRIM_CAT",TRIM(B68),"TRIM_LINE",A65))</f>
        <v>3592711</v>
      </c>
    </row>
    <row r="69" spans="1:80" s="38" customFormat="1" x14ac:dyDescent="0.3">
      <c r="A69" s="147"/>
      <c r="B69" s="39" t="s">
        <v>40</v>
      </c>
      <c r="C69" s="40">
        <v>3439920.63</v>
      </c>
      <c r="D69" s="41">
        <v>3718931.18</v>
      </c>
      <c r="E69" s="41">
        <v>3124993.99</v>
      </c>
      <c r="F69" s="41">
        <v>2758197.05</v>
      </c>
      <c r="G69" s="41">
        <v>2568161.2000000002</v>
      </c>
      <c r="H69" s="41">
        <v>2151171</v>
      </c>
      <c r="I69" s="41">
        <v>1635749.71</v>
      </c>
      <c r="J69" s="41">
        <v>1471787.95</v>
      </c>
      <c r="K69" s="41">
        <v>1562085.48</v>
      </c>
      <c r="L69" s="42">
        <v>2036167.15</v>
      </c>
      <c r="M69" s="41">
        <v>2279746.4</v>
      </c>
      <c r="N69" s="41">
        <v>2883774.58</v>
      </c>
      <c r="O69" s="41">
        <v>3177885.74</v>
      </c>
      <c r="P69" s="41">
        <v>4315378</v>
      </c>
      <c r="Q69" s="41">
        <v>4345173</v>
      </c>
      <c r="R69" s="41">
        <v>3967349</v>
      </c>
      <c r="S69" s="41">
        <v>3314017</v>
      </c>
      <c r="T69" s="41">
        <v>3099423</v>
      </c>
      <c r="U69" s="205">
        <v>2874771</v>
      </c>
      <c r="V69" s="205">
        <v>2695334</v>
      </c>
      <c r="W69" s="205">
        <v>2734123</v>
      </c>
      <c r="X69" s="42">
        <v>2985681</v>
      </c>
      <c r="Y69" s="205">
        <v>3909157</v>
      </c>
      <c r="Z69" s="205">
        <v>4650276</v>
      </c>
      <c r="AA69" s="205">
        <v>4084034</v>
      </c>
      <c r="AB69" s="205">
        <v>4402611</v>
      </c>
      <c r="AC69" s="205">
        <v>4139417</v>
      </c>
      <c r="AD69" s="205">
        <v>4013871</v>
      </c>
      <c r="AE69" s="205">
        <v>3218766</v>
      </c>
      <c r="AF69" s="205">
        <v>2931082</v>
      </c>
      <c r="AG69" s="205">
        <v>2696095</v>
      </c>
      <c r="AH69" s="205">
        <v>2548910</v>
      </c>
      <c r="AI69" s="205">
        <v>2792777</v>
      </c>
      <c r="AJ69" s="42">
        <v>3162682</v>
      </c>
      <c r="AK69" s="298">
        <v>5889145</v>
      </c>
      <c r="AL69" s="298">
        <v>5764366</v>
      </c>
      <c r="AM69" s="298">
        <v>5897849</v>
      </c>
      <c r="AN69" s="298">
        <v>4965781</v>
      </c>
      <c r="AO69" s="298">
        <v>4566922</v>
      </c>
      <c r="AP69" s="298">
        <v>4068604</v>
      </c>
      <c r="AQ69" s="64">
        <v>3308004</v>
      </c>
      <c r="AR69" s="298">
        <v>2949239</v>
      </c>
      <c r="AS69" s="298"/>
      <c r="AT69" s="298"/>
      <c r="AU69" s="298"/>
      <c r="AV69" s="315"/>
      <c r="AW69" s="43">
        <f t="shared" si="128"/>
        <v>-262034.88999999966</v>
      </c>
      <c r="AX69" s="44">
        <f t="shared" si="128"/>
        <v>596446.81999999983</v>
      </c>
      <c r="AY69" s="44">
        <f t="shared" si="128"/>
        <v>1220179.0099999998</v>
      </c>
      <c r="AZ69" s="44">
        <f t="shared" si="128"/>
        <v>1209151.9500000002</v>
      </c>
      <c r="BA69" s="44">
        <f t="shared" si="128"/>
        <v>745855.79999999981</v>
      </c>
      <c r="BB69" s="44">
        <f t="shared" si="128"/>
        <v>948252</v>
      </c>
      <c r="BC69" s="44">
        <f t="shared" si="128"/>
        <v>1239021.29</v>
      </c>
      <c r="BD69" s="44">
        <f t="shared" si="128"/>
        <v>1223546.05</v>
      </c>
      <c r="BE69" s="44">
        <f t="shared" si="128"/>
        <v>1172037.52</v>
      </c>
      <c r="BF69" s="44">
        <f t="shared" si="128"/>
        <v>949513.85000000009</v>
      </c>
      <c r="BG69" s="44">
        <f t="shared" si="129"/>
        <v>1629410.6</v>
      </c>
      <c r="BH69" s="44">
        <f t="shared" si="129"/>
        <v>1766501.42</v>
      </c>
      <c r="BI69" s="44">
        <f t="shared" si="129"/>
        <v>906148.25999999978</v>
      </c>
      <c r="BJ69" s="44">
        <f t="shared" si="129"/>
        <v>87233</v>
      </c>
      <c r="BK69" s="44">
        <f t="shared" si="129"/>
        <v>-205756</v>
      </c>
      <c r="BL69" s="248">
        <f t="shared" si="129"/>
        <v>46522</v>
      </c>
      <c r="BM69" s="248">
        <f t="shared" si="129"/>
        <v>-95251</v>
      </c>
      <c r="BN69" s="248">
        <f t="shared" si="129"/>
        <v>-168341</v>
      </c>
      <c r="BO69" s="248">
        <f t="shared" si="129"/>
        <v>-178676</v>
      </c>
      <c r="BP69" s="248">
        <f t="shared" si="129"/>
        <v>-146424</v>
      </c>
      <c r="BQ69" s="248">
        <f t="shared" si="130"/>
        <v>58654</v>
      </c>
      <c r="BR69" s="274">
        <f t="shared" si="130"/>
        <v>177001</v>
      </c>
      <c r="BS69" s="274">
        <f t="shared" si="130"/>
        <v>1979988</v>
      </c>
      <c r="BT69" s="274">
        <f t="shared" si="130"/>
        <v>1114090</v>
      </c>
      <c r="BU69" s="274">
        <f t="shared" si="130"/>
        <v>1813815</v>
      </c>
      <c r="BV69" s="274">
        <f t="shared" si="130"/>
        <v>563170</v>
      </c>
      <c r="BW69" s="274">
        <f t="shared" si="130"/>
        <v>427505</v>
      </c>
      <c r="BX69" s="274">
        <f t="shared" si="130"/>
        <v>54733</v>
      </c>
      <c r="BY69" s="274">
        <f t="shared" si="130"/>
        <v>89238</v>
      </c>
      <c r="BZ69" s="274">
        <f t="shared" si="130"/>
        <v>18157</v>
      </c>
      <c r="CA69" s="354"/>
      <c r="CB69" s="64">
        <f>IF(ISERROR(GETPIVOTDATA("VALUE",'CRS WK pvt'!$I$2,"DT_FILE",CB$8,"CD_CO",CB$6,"TRIM_CAT",TRIM(B69),"TRIM_LINE",A65))=TRUE,0,GETPIVOTDATA("VALUE",'CRS WK pvt'!$I$2,"DT_FILE",CB$8,"CD_CO",CB$6,"TRIM_CAT",TRIM(B69),"TRIM_LINE",A65))</f>
        <v>2949239</v>
      </c>
    </row>
    <row r="70" spans="1:80" s="38" customFormat="1" x14ac:dyDescent="0.3">
      <c r="A70" s="147"/>
      <c r="B70" s="39" t="s">
        <v>41</v>
      </c>
      <c r="C70" s="40">
        <v>12492678.5</v>
      </c>
      <c r="D70" s="41">
        <v>12603443.9</v>
      </c>
      <c r="E70" s="41">
        <v>13126291.49</v>
      </c>
      <c r="F70" s="41">
        <v>12487371.060000001</v>
      </c>
      <c r="G70" s="41">
        <v>10919763.789999999</v>
      </c>
      <c r="H70" s="41">
        <v>9994870.0299999993</v>
      </c>
      <c r="I70" s="41">
        <v>7147154.9299999997</v>
      </c>
      <c r="J70" s="41">
        <v>5615855.7699999996</v>
      </c>
      <c r="K70" s="41">
        <v>6113008.0300000003</v>
      </c>
      <c r="L70" s="42">
        <v>7906645.6200000001</v>
      </c>
      <c r="M70" s="41">
        <v>8635624.1999999993</v>
      </c>
      <c r="N70" s="41">
        <v>11910724.99</v>
      </c>
      <c r="O70" s="41">
        <v>12747010.109999999</v>
      </c>
      <c r="P70" s="41">
        <v>17355466</v>
      </c>
      <c r="Q70" s="41">
        <v>16424915</v>
      </c>
      <c r="R70" s="41">
        <v>16274864</v>
      </c>
      <c r="S70" s="41">
        <v>13885359</v>
      </c>
      <c r="T70" s="41">
        <v>12926399</v>
      </c>
      <c r="U70" s="205">
        <v>12345362</v>
      </c>
      <c r="V70" s="205">
        <v>11763195</v>
      </c>
      <c r="W70" s="205">
        <v>11915710</v>
      </c>
      <c r="X70" s="42">
        <v>12330759</v>
      </c>
      <c r="Y70" s="205">
        <v>15657756</v>
      </c>
      <c r="Z70" s="205">
        <v>17458415</v>
      </c>
      <c r="AA70" s="205">
        <v>14060771</v>
      </c>
      <c r="AB70" s="205">
        <v>13930379</v>
      </c>
      <c r="AC70" s="205">
        <v>13287821</v>
      </c>
      <c r="AD70" s="205">
        <v>13845777</v>
      </c>
      <c r="AE70" s="205">
        <v>9839217</v>
      </c>
      <c r="AF70" s="205">
        <v>8392938</v>
      </c>
      <c r="AG70" s="205">
        <v>8024750</v>
      </c>
      <c r="AH70" s="205">
        <v>7806602</v>
      </c>
      <c r="AI70" s="205">
        <v>8430124</v>
      </c>
      <c r="AJ70" s="42">
        <v>10403579</v>
      </c>
      <c r="AK70" s="298">
        <v>19999703</v>
      </c>
      <c r="AL70" s="298">
        <v>20242629</v>
      </c>
      <c r="AM70" s="298">
        <v>18773880</v>
      </c>
      <c r="AN70" s="298">
        <v>16517432</v>
      </c>
      <c r="AO70" s="298">
        <v>14955663</v>
      </c>
      <c r="AP70" s="298">
        <v>14429759</v>
      </c>
      <c r="AQ70" s="64">
        <v>11143681</v>
      </c>
      <c r="AR70" s="298">
        <v>10524556</v>
      </c>
      <c r="AS70" s="298"/>
      <c r="AT70" s="298"/>
      <c r="AU70" s="298"/>
      <c r="AV70" s="315"/>
      <c r="AW70" s="43">
        <f t="shared" si="128"/>
        <v>254331.6099999994</v>
      </c>
      <c r="AX70" s="44">
        <f t="shared" si="128"/>
        <v>4752022.0999999996</v>
      </c>
      <c r="AY70" s="44">
        <f t="shared" si="128"/>
        <v>3298623.51</v>
      </c>
      <c r="AZ70" s="44">
        <f t="shared" si="128"/>
        <v>3787492.9399999995</v>
      </c>
      <c r="BA70" s="44">
        <f t="shared" si="128"/>
        <v>2965595.2100000009</v>
      </c>
      <c r="BB70" s="44">
        <f t="shared" si="128"/>
        <v>2931528.9700000007</v>
      </c>
      <c r="BC70" s="44">
        <f t="shared" si="128"/>
        <v>5198207.07</v>
      </c>
      <c r="BD70" s="44">
        <f t="shared" si="128"/>
        <v>6147339.2300000004</v>
      </c>
      <c r="BE70" s="44">
        <f t="shared" si="128"/>
        <v>5802701.9699999997</v>
      </c>
      <c r="BF70" s="44">
        <f t="shared" si="128"/>
        <v>4424113.38</v>
      </c>
      <c r="BG70" s="44">
        <f t="shared" si="129"/>
        <v>7022131.8000000007</v>
      </c>
      <c r="BH70" s="44">
        <f t="shared" si="129"/>
        <v>5547690.0099999998</v>
      </c>
      <c r="BI70" s="44">
        <f t="shared" si="129"/>
        <v>1313760.8900000006</v>
      </c>
      <c r="BJ70" s="44">
        <f t="shared" si="129"/>
        <v>-3425087</v>
      </c>
      <c r="BK70" s="44">
        <f t="shared" si="129"/>
        <v>-3137094</v>
      </c>
      <c r="BL70" s="248">
        <f t="shared" si="129"/>
        <v>-2429087</v>
      </c>
      <c r="BM70" s="248">
        <f t="shared" si="129"/>
        <v>-4046142</v>
      </c>
      <c r="BN70" s="248">
        <f t="shared" si="129"/>
        <v>-4533461</v>
      </c>
      <c r="BO70" s="248">
        <f t="shared" si="129"/>
        <v>-4320612</v>
      </c>
      <c r="BP70" s="248">
        <f t="shared" si="129"/>
        <v>-3956593</v>
      </c>
      <c r="BQ70" s="248">
        <f t="shared" si="130"/>
        <v>-3485586</v>
      </c>
      <c r="BR70" s="274">
        <f t="shared" si="130"/>
        <v>-1927180</v>
      </c>
      <c r="BS70" s="274">
        <f t="shared" si="130"/>
        <v>4341947</v>
      </c>
      <c r="BT70" s="274">
        <f t="shared" si="130"/>
        <v>2784214</v>
      </c>
      <c r="BU70" s="274">
        <f t="shared" si="130"/>
        <v>4713109</v>
      </c>
      <c r="BV70" s="274">
        <f t="shared" si="130"/>
        <v>2587053</v>
      </c>
      <c r="BW70" s="274">
        <f t="shared" si="130"/>
        <v>1667842</v>
      </c>
      <c r="BX70" s="274">
        <f t="shared" si="130"/>
        <v>583982</v>
      </c>
      <c r="BY70" s="274">
        <f t="shared" si="130"/>
        <v>1304464</v>
      </c>
      <c r="BZ70" s="274">
        <f t="shared" si="130"/>
        <v>2131618</v>
      </c>
      <c r="CA70" s="354"/>
      <c r="CB70" s="64">
        <f>IF(ISERROR(GETPIVOTDATA("VALUE",'CRS WK pvt'!$I$2,"DT_FILE",CB$8,"CD_CO",CB$6,"TRIM_CAT",TRIM(B70),"TRIM_LINE",A65))=TRUE,0,GETPIVOTDATA("VALUE",'CRS WK pvt'!$I$2,"DT_FILE",CB$8,"CD_CO",CB$6,"TRIM_CAT",TRIM(B70),"TRIM_LINE",A65))</f>
        <v>10524556</v>
      </c>
    </row>
    <row r="71" spans="1:80" s="131" customFormat="1" ht="15" thickBot="1" x14ac:dyDescent="0.35">
      <c r="A71" s="148"/>
      <c r="B71" s="52" t="s">
        <v>42</v>
      </c>
      <c r="C71" s="127">
        <f t="shared" ref="C71:V71" si="131">SUM(C66:C70)</f>
        <v>123897749.22</v>
      </c>
      <c r="D71" s="128">
        <f t="shared" si="131"/>
        <v>131793055.17</v>
      </c>
      <c r="E71" s="128">
        <f t="shared" si="131"/>
        <v>125530455.87999998</v>
      </c>
      <c r="F71" s="128">
        <f t="shared" si="131"/>
        <v>116048583.16000001</v>
      </c>
      <c r="G71" s="128">
        <f t="shared" si="131"/>
        <v>108425656.79999998</v>
      </c>
      <c r="H71" s="128">
        <f t="shared" si="131"/>
        <v>98214674.090000004</v>
      </c>
      <c r="I71" s="128">
        <f t="shared" si="131"/>
        <v>88181963.780000001</v>
      </c>
      <c r="J71" s="128">
        <f t="shared" si="131"/>
        <v>80631147.640000001</v>
      </c>
      <c r="K71" s="128">
        <f t="shared" si="131"/>
        <v>80041696.88000001</v>
      </c>
      <c r="L71" s="129">
        <f t="shared" si="131"/>
        <v>86550677.230000004</v>
      </c>
      <c r="M71" s="128">
        <f t="shared" si="131"/>
        <v>98387110.360000014</v>
      </c>
      <c r="N71" s="128">
        <f t="shared" si="131"/>
        <v>111153790.83</v>
      </c>
      <c r="O71" s="128">
        <f t="shared" si="131"/>
        <v>121404237.03999998</v>
      </c>
      <c r="P71" s="128">
        <f t="shared" si="131"/>
        <v>133954844</v>
      </c>
      <c r="Q71" s="128">
        <f t="shared" si="131"/>
        <v>136178735</v>
      </c>
      <c r="R71" s="128">
        <f t="shared" si="131"/>
        <v>134336086</v>
      </c>
      <c r="S71" s="128">
        <f t="shared" si="131"/>
        <v>125693021</v>
      </c>
      <c r="T71" s="128">
        <f t="shared" si="131"/>
        <v>120999625</v>
      </c>
      <c r="U71" s="128">
        <f t="shared" si="131"/>
        <v>116683078</v>
      </c>
      <c r="V71" s="128">
        <f t="shared" si="131"/>
        <v>113614519</v>
      </c>
      <c r="W71" s="128">
        <f>SUM(W66+W67+W68+W69+W70)</f>
        <v>113145504</v>
      </c>
      <c r="X71" s="129">
        <f>SUM(X66+X67+X68+X69+X70)</f>
        <v>116560010</v>
      </c>
      <c r="Y71" s="208">
        <v>130291138</v>
      </c>
      <c r="Z71" s="208">
        <v>142479951</v>
      </c>
      <c r="AA71" s="208">
        <v>146787066</v>
      </c>
      <c r="AB71" s="208">
        <v>154933497</v>
      </c>
      <c r="AC71" s="208">
        <v>151796716</v>
      </c>
      <c r="AD71" s="208">
        <v>147435021</v>
      </c>
      <c r="AE71" s="208">
        <v>131124642</v>
      </c>
      <c r="AF71" s="208">
        <v>120842758</v>
      </c>
      <c r="AG71" s="208">
        <v>113335247</v>
      </c>
      <c r="AH71" s="208">
        <v>107014629</v>
      </c>
      <c r="AI71" s="208">
        <v>105095935</v>
      </c>
      <c r="AJ71" s="129">
        <v>108455863</v>
      </c>
      <c r="AK71" s="219">
        <v>136011920</v>
      </c>
      <c r="AL71" s="219">
        <v>146804619</v>
      </c>
      <c r="AM71" s="219">
        <v>158020067</v>
      </c>
      <c r="AN71" s="219">
        <v>163661352</v>
      </c>
      <c r="AO71" s="219">
        <v>155106356</v>
      </c>
      <c r="AP71" s="219">
        <v>147458913</v>
      </c>
      <c r="AQ71" s="36">
        <v>133054543</v>
      </c>
      <c r="AR71" s="219">
        <v>125250890</v>
      </c>
      <c r="AS71" s="219"/>
      <c r="AT71" s="219"/>
      <c r="AU71" s="219"/>
      <c r="AV71" s="318"/>
      <c r="AW71" s="36">
        <f t="shared" ref="AW71:BA71" si="132">SUM(AW66:AW70)</f>
        <v>-2493512.1800000072</v>
      </c>
      <c r="AX71" s="130">
        <f t="shared" si="132"/>
        <v>2161788.8300000061</v>
      </c>
      <c r="AY71" s="130">
        <f t="shared" si="132"/>
        <v>10648279.120000003</v>
      </c>
      <c r="AZ71" s="130">
        <f t="shared" si="132"/>
        <v>18287502.839999996</v>
      </c>
      <c r="BA71" s="130">
        <f t="shared" si="132"/>
        <v>17267364.200000003</v>
      </c>
      <c r="BB71" s="130">
        <f t="shared" ref="BB71:BJ71" si="133">SUM(BB66:BB70)</f>
        <v>22784950.909999996</v>
      </c>
      <c r="BC71" s="130">
        <f t="shared" si="133"/>
        <v>28501114.220000003</v>
      </c>
      <c r="BD71" s="130">
        <f t="shared" si="133"/>
        <v>32983371.360000003</v>
      </c>
      <c r="BE71" s="130">
        <f t="shared" si="133"/>
        <v>33103807.120000001</v>
      </c>
      <c r="BF71" s="130">
        <f t="shared" si="133"/>
        <v>30009332.769999996</v>
      </c>
      <c r="BG71" s="130">
        <f t="shared" si="133"/>
        <v>31904027.639999997</v>
      </c>
      <c r="BH71" s="130">
        <f t="shared" si="133"/>
        <v>31326160.169999994</v>
      </c>
      <c r="BI71" s="130">
        <f t="shared" si="133"/>
        <v>25382828.960000008</v>
      </c>
      <c r="BJ71" s="130">
        <f t="shared" si="133"/>
        <v>20978653</v>
      </c>
      <c r="BK71" s="130">
        <f t="shared" ref="BK71:BL71" si="134">SUM(BK66:BK70)</f>
        <v>15617981</v>
      </c>
      <c r="BL71" s="251">
        <f t="shared" si="134"/>
        <v>13098935</v>
      </c>
      <c r="BM71" s="251">
        <f t="shared" ref="BM71:BN71" si="135">SUM(BM66:BM70)</f>
        <v>5431621</v>
      </c>
      <c r="BN71" s="251">
        <f t="shared" si="135"/>
        <v>-156867</v>
      </c>
      <c r="BO71" s="251">
        <f t="shared" ref="BO71:BP71" si="136">SUM(BO66:BO70)</f>
        <v>-3347831</v>
      </c>
      <c r="BP71" s="251">
        <f t="shared" si="136"/>
        <v>-6599890</v>
      </c>
      <c r="BQ71" s="251">
        <f t="shared" ref="BQ71:BS71" si="137">SUM(BQ66:BQ70)</f>
        <v>-8049569</v>
      </c>
      <c r="BR71" s="277">
        <f t="shared" si="137"/>
        <v>-8104147</v>
      </c>
      <c r="BS71" s="277">
        <f t="shared" si="137"/>
        <v>5720782</v>
      </c>
      <c r="BT71" s="277">
        <f t="shared" ref="BT71" si="138">SUM(BT66:BT70)</f>
        <v>4324668</v>
      </c>
      <c r="BU71" s="277">
        <f t="shared" ref="BU71" si="139">SUM(BU66:BU70)</f>
        <v>11233001</v>
      </c>
      <c r="BV71" s="277">
        <f t="shared" ref="BV71" si="140">SUM(BV66:BV70)</f>
        <v>8727855</v>
      </c>
      <c r="BW71" s="277">
        <f t="shared" ref="BW71" si="141">SUM(BW66:BW70)</f>
        <v>3309640</v>
      </c>
      <c r="BX71" s="277">
        <f t="shared" ref="BX71" si="142">SUM(BX66:BX70)</f>
        <v>23892</v>
      </c>
      <c r="BY71" s="277">
        <f t="shared" ref="BY71:BZ71" si="143">SUM(BY66:BY70)</f>
        <v>1929901</v>
      </c>
      <c r="BZ71" s="277">
        <f t="shared" si="143"/>
        <v>4408132</v>
      </c>
      <c r="CA71" s="355"/>
      <c r="CB71" s="36">
        <f>SUM(CB66:CB70)</f>
        <v>125250890</v>
      </c>
    </row>
    <row r="72" spans="1:80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69"/>
      <c r="BS72" s="269"/>
      <c r="BT72" s="269"/>
      <c r="BU72" s="269"/>
      <c r="BV72" s="269"/>
      <c r="BW72" s="269"/>
      <c r="BX72" s="269"/>
      <c r="BY72" s="269"/>
      <c r="BZ72" s="269"/>
      <c r="CA72" s="352"/>
      <c r="CB72" s="78"/>
    </row>
    <row r="73" spans="1:80" s="59" customFormat="1" x14ac:dyDescent="0.3">
      <c r="A73" s="147"/>
      <c r="B73" s="60" t="s">
        <v>37</v>
      </c>
      <c r="C73" s="80">
        <v>74075689</v>
      </c>
      <c r="D73" s="81">
        <v>45987191</v>
      </c>
      <c r="E73" s="81">
        <v>28469958</v>
      </c>
      <c r="F73" s="81">
        <v>15264615</v>
      </c>
      <c r="G73" s="81">
        <v>9854112</v>
      </c>
      <c r="H73" s="81">
        <v>8938402</v>
      </c>
      <c r="I73" s="81">
        <v>8911838</v>
      </c>
      <c r="J73" s="81">
        <v>17015871</v>
      </c>
      <c r="K73" s="81">
        <v>32426752</v>
      </c>
      <c r="L73" s="82">
        <v>76063248</v>
      </c>
      <c r="M73" s="81">
        <v>81848923</v>
      </c>
      <c r="N73" s="81">
        <v>72100598</v>
      </c>
      <c r="O73" s="81">
        <v>64978120</v>
      </c>
      <c r="P73" s="81">
        <v>50966775</v>
      </c>
      <c r="Q73" s="81">
        <v>38429598</v>
      </c>
      <c r="R73" s="81">
        <v>16441993</v>
      </c>
      <c r="S73" s="81">
        <v>11566768</v>
      </c>
      <c r="T73" s="81">
        <v>9070145</v>
      </c>
      <c r="U73" s="201">
        <v>10677268</v>
      </c>
      <c r="V73" s="201">
        <v>15791491</v>
      </c>
      <c r="W73" s="201">
        <v>31569412</v>
      </c>
      <c r="X73" s="82">
        <v>62736646</v>
      </c>
      <c r="Y73" s="201">
        <v>77979549</v>
      </c>
      <c r="Z73" s="201">
        <v>84089769</v>
      </c>
      <c r="AA73" s="201">
        <v>79189762</v>
      </c>
      <c r="AB73" s="201">
        <v>47498661</v>
      </c>
      <c r="AC73" s="201">
        <v>25683955</v>
      </c>
      <c r="AD73" s="201">
        <v>16024637</v>
      </c>
      <c r="AE73" s="201">
        <v>10619378</v>
      </c>
      <c r="AF73" s="201">
        <v>9637577</v>
      </c>
      <c r="AG73" s="201">
        <v>9690285</v>
      </c>
      <c r="AH73" s="201">
        <v>12171838</v>
      </c>
      <c r="AI73" s="201">
        <v>29344504</v>
      </c>
      <c r="AJ73" s="82">
        <v>62866426</v>
      </c>
      <c r="AK73" s="294">
        <v>81044525</v>
      </c>
      <c r="AL73" s="294">
        <v>82336363</v>
      </c>
      <c r="AM73" s="294">
        <v>78012934</v>
      </c>
      <c r="AN73" s="294">
        <v>45079409</v>
      </c>
      <c r="AO73" s="294">
        <v>27200483</v>
      </c>
      <c r="AP73" s="294">
        <v>14312242</v>
      </c>
      <c r="AQ73" s="83">
        <v>10052605</v>
      </c>
      <c r="AR73" s="294">
        <v>9018256</v>
      </c>
      <c r="AS73" s="294"/>
      <c r="AT73" s="294"/>
      <c r="AU73" s="294"/>
      <c r="AV73" s="311"/>
      <c r="AW73" s="83">
        <f t="shared" ref="AW73:BF77" si="144">O73-C73</f>
        <v>-9097569</v>
      </c>
      <c r="AX73" s="84">
        <f t="shared" si="144"/>
        <v>4979584</v>
      </c>
      <c r="AY73" s="84">
        <f t="shared" si="144"/>
        <v>9959640</v>
      </c>
      <c r="AZ73" s="84">
        <f t="shared" si="144"/>
        <v>1177378</v>
      </c>
      <c r="BA73" s="84">
        <f t="shared" si="144"/>
        <v>1712656</v>
      </c>
      <c r="BB73" s="84">
        <f t="shared" si="144"/>
        <v>131743</v>
      </c>
      <c r="BC73" s="84">
        <f t="shared" si="144"/>
        <v>1765430</v>
      </c>
      <c r="BD73" s="84">
        <f t="shared" si="144"/>
        <v>-1224380</v>
      </c>
      <c r="BE73" s="84">
        <f t="shared" si="144"/>
        <v>-857340</v>
      </c>
      <c r="BF73" s="84">
        <f t="shared" si="144"/>
        <v>-13326602</v>
      </c>
      <c r="BG73" s="84">
        <f t="shared" ref="BG73:BP77" si="145">Y73-M73</f>
        <v>-3869374</v>
      </c>
      <c r="BH73" s="84">
        <f t="shared" si="145"/>
        <v>11989171</v>
      </c>
      <c r="BI73" s="84">
        <f t="shared" si="145"/>
        <v>14211642</v>
      </c>
      <c r="BJ73" s="84">
        <f t="shared" si="145"/>
        <v>-3468114</v>
      </c>
      <c r="BK73" s="84">
        <f t="shared" si="145"/>
        <v>-12745643</v>
      </c>
      <c r="BL73" s="244">
        <f t="shared" si="145"/>
        <v>-417356</v>
      </c>
      <c r="BM73" s="244">
        <f t="shared" si="145"/>
        <v>-947390</v>
      </c>
      <c r="BN73" s="244">
        <f t="shared" si="145"/>
        <v>567432</v>
      </c>
      <c r="BO73" s="244">
        <f t="shared" si="145"/>
        <v>-986983</v>
      </c>
      <c r="BP73" s="244">
        <f t="shared" si="145"/>
        <v>-3619653</v>
      </c>
      <c r="BQ73" s="244">
        <f t="shared" ref="BQ73:BZ77" si="146">AI73-W73</f>
        <v>-2224908</v>
      </c>
      <c r="BR73" s="270">
        <f t="shared" si="146"/>
        <v>129780</v>
      </c>
      <c r="BS73" s="270">
        <f t="shared" si="146"/>
        <v>3064976</v>
      </c>
      <c r="BT73" s="270">
        <f t="shared" si="146"/>
        <v>-1753406</v>
      </c>
      <c r="BU73" s="270">
        <f t="shared" si="146"/>
        <v>-1176828</v>
      </c>
      <c r="BV73" s="270">
        <f t="shared" si="146"/>
        <v>-2419252</v>
      </c>
      <c r="BW73" s="270">
        <f t="shared" si="146"/>
        <v>1516528</v>
      </c>
      <c r="BX73" s="270">
        <f t="shared" si="146"/>
        <v>-1712395</v>
      </c>
      <c r="BY73" s="270">
        <f t="shared" si="146"/>
        <v>-566773</v>
      </c>
      <c r="BZ73" s="270">
        <f t="shared" si="146"/>
        <v>-619321</v>
      </c>
      <c r="CA73" s="352"/>
      <c r="CB73" s="83">
        <f>IF(ISERROR(GETPIVOTDATA("VALUE",'CRS WK pvt'!$I$2,"DT_FILE",CB$8,"CD_CO",CB$6,"TRIM_CAT",TRIM(B73),"TRIM_LINE",A72))=TRUE,0,GETPIVOTDATA("VALUE",'CRS WK pvt'!$I$2,"DT_FILE",CB$8,"CD_CO",CB$6,"TRIM_CAT",TRIM(B73),"TRIM_LINE",A72))</f>
        <v>9018256</v>
      </c>
    </row>
    <row r="74" spans="1:80" s="59" customFormat="1" x14ac:dyDescent="0.3">
      <c r="A74" s="147"/>
      <c r="B74" s="60" t="s">
        <v>38</v>
      </c>
      <c r="C74" s="80">
        <v>7161361</v>
      </c>
      <c r="D74" s="81">
        <v>4905365</v>
      </c>
      <c r="E74" s="81">
        <v>3295956</v>
      </c>
      <c r="F74" s="81">
        <v>1628824</v>
      </c>
      <c r="G74" s="81">
        <v>988713</v>
      </c>
      <c r="H74" s="81">
        <v>874139</v>
      </c>
      <c r="I74" s="81">
        <v>805788</v>
      </c>
      <c r="J74" s="81">
        <v>1535595</v>
      </c>
      <c r="K74" s="81">
        <v>2715809</v>
      </c>
      <c r="L74" s="82">
        <v>6390883</v>
      </c>
      <c r="M74" s="81">
        <v>6792958</v>
      </c>
      <c r="N74" s="81">
        <v>6276093</v>
      </c>
      <c r="O74" s="81">
        <v>5773197</v>
      </c>
      <c r="P74" s="81">
        <v>4800464</v>
      </c>
      <c r="Q74" s="81">
        <v>3379222</v>
      </c>
      <c r="R74" s="81">
        <v>1718457</v>
      </c>
      <c r="S74" s="81">
        <v>1303197</v>
      </c>
      <c r="T74" s="81">
        <v>862691</v>
      </c>
      <c r="U74" s="201">
        <v>977332</v>
      </c>
      <c r="V74" s="201">
        <v>1433269</v>
      </c>
      <c r="W74" s="201">
        <v>2935831</v>
      </c>
      <c r="X74" s="82">
        <v>5671729</v>
      </c>
      <c r="Y74" s="201">
        <v>7953104</v>
      </c>
      <c r="Z74" s="201">
        <v>8017500</v>
      </c>
      <c r="AA74" s="201">
        <v>8012148</v>
      </c>
      <c r="AB74" s="201">
        <v>5721792</v>
      </c>
      <c r="AC74" s="201">
        <v>3050400</v>
      </c>
      <c r="AD74" s="201">
        <v>2234832</v>
      </c>
      <c r="AE74" s="201">
        <v>1733007</v>
      </c>
      <c r="AF74" s="201">
        <v>1111020</v>
      </c>
      <c r="AG74" s="201">
        <v>1034691</v>
      </c>
      <c r="AH74" s="201">
        <v>1321634</v>
      </c>
      <c r="AI74" s="201">
        <v>3001666</v>
      </c>
      <c r="AJ74" s="82">
        <v>6675770</v>
      </c>
      <c r="AK74" s="294">
        <v>8250960</v>
      </c>
      <c r="AL74" s="294">
        <v>8890289</v>
      </c>
      <c r="AM74" s="294">
        <v>8867364</v>
      </c>
      <c r="AN74" s="294">
        <v>5815939</v>
      </c>
      <c r="AO74" s="294">
        <v>3936998</v>
      </c>
      <c r="AP74" s="294">
        <v>2309749</v>
      </c>
      <c r="AQ74" s="83">
        <v>1545486</v>
      </c>
      <c r="AR74" s="294">
        <v>1138152</v>
      </c>
      <c r="AS74" s="294"/>
      <c r="AT74" s="294"/>
      <c r="AU74" s="294"/>
      <c r="AV74" s="311"/>
      <c r="AW74" s="83">
        <f t="shared" si="144"/>
        <v>-1388164</v>
      </c>
      <c r="AX74" s="84">
        <f t="shared" si="144"/>
        <v>-104901</v>
      </c>
      <c r="AY74" s="84">
        <f t="shared" si="144"/>
        <v>83266</v>
      </c>
      <c r="AZ74" s="84">
        <f t="shared" si="144"/>
        <v>89633</v>
      </c>
      <c r="BA74" s="84">
        <f t="shared" si="144"/>
        <v>314484</v>
      </c>
      <c r="BB74" s="84">
        <f t="shared" si="144"/>
        <v>-11448</v>
      </c>
      <c r="BC74" s="84">
        <f t="shared" si="144"/>
        <v>171544</v>
      </c>
      <c r="BD74" s="84">
        <f t="shared" si="144"/>
        <v>-102326</v>
      </c>
      <c r="BE74" s="84">
        <f t="shared" si="144"/>
        <v>220022</v>
      </c>
      <c r="BF74" s="84">
        <f t="shared" si="144"/>
        <v>-719154</v>
      </c>
      <c r="BG74" s="84">
        <f t="shared" si="145"/>
        <v>1160146</v>
      </c>
      <c r="BH74" s="84">
        <f t="shared" si="145"/>
        <v>1741407</v>
      </c>
      <c r="BI74" s="84">
        <f t="shared" si="145"/>
        <v>2238951</v>
      </c>
      <c r="BJ74" s="84">
        <f t="shared" si="145"/>
        <v>921328</v>
      </c>
      <c r="BK74" s="84">
        <f t="shared" si="145"/>
        <v>-328822</v>
      </c>
      <c r="BL74" s="244">
        <f t="shared" si="145"/>
        <v>516375</v>
      </c>
      <c r="BM74" s="244">
        <f t="shared" si="145"/>
        <v>429810</v>
      </c>
      <c r="BN74" s="244">
        <f t="shared" si="145"/>
        <v>248329</v>
      </c>
      <c r="BO74" s="244">
        <f t="shared" si="145"/>
        <v>57359</v>
      </c>
      <c r="BP74" s="244">
        <f t="shared" si="145"/>
        <v>-111635</v>
      </c>
      <c r="BQ74" s="244">
        <f t="shared" si="146"/>
        <v>65835</v>
      </c>
      <c r="BR74" s="270">
        <f t="shared" si="146"/>
        <v>1004041</v>
      </c>
      <c r="BS74" s="270">
        <f t="shared" si="146"/>
        <v>297856</v>
      </c>
      <c r="BT74" s="270">
        <f t="shared" si="146"/>
        <v>872789</v>
      </c>
      <c r="BU74" s="270">
        <f t="shared" si="146"/>
        <v>855216</v>
      </c>
      <c r="BV74" s="270">
        <f t="shared" si="146"/>
        <v>94147</v>
      </c>
      <c r="BW74" s="270">
        <f t="shared" si="146"/>
        <v>886598</v>
      </c>
      <c r="BX74" s="270">
        <f t="shared" si="146"/>
        <v>74917</v>
      </c>
      <c r="BY74" s="270">
        <f t="shared" si="146"/>
        <v>-187521</v>
      </c>
      <c r="BZ74" s="270">
        <f t="shared" si="146"/>
        <v>27132</v>
      </c>
      <c r="CA74" s="352"/>
      <c r="CB74" s="83">
        <f>IF(ISERROR(GETPIVOTDATA("VALUE",'CRS WK pvt'!$I$2,"DT_FILE",CB$8,"CD_CO",CB$6,"TRIM_CAT",TRIM(B74),"TRIM_LINE",A72))=TRUE,0,GETPIVOTDATA("VALUE",'CRS WK pvt'!$I$2,"DT_FILE",CB$8,"CD_CO",CB$6,"TRIM_CAT",TRIM(B74),"TRIM_LINE",A72))</f>
        <v>1138152</v>
      </c>
    </row>
    <row r="75" spans="1:80" s="59" customFormat="1" x14ac:dyDescent="0.3">
      <c r="A75" s="147"/>
      <c r="B75" s="60" t="s">
        <v>39</v>
      </c>
      <c r="C75" s="80">
        <v>10575854</v>
      </c>
      <c r="D75" s="81">
        <v>6917941</v>
      </c>
      <c r="E75" s="81">
        <v>4315718</v>
      </c>
      <c r="F75" s="81">
        <v>2666421</v>
      </c>
      <c r="G75" s="81">
        <v>1792459</v>
      </c>
      <c r="H75" s="81">
        <v>1744469</v>
      </c>
      <c r="I75" s="81">
        <v>1687122</v>
      </c>
      <c r="J75" s="81">
        <v>2656008</v>
      </c>
      <c r="K75" s="81">
        <v>4349593</v>
      </c>
      <c r="L75" s="82">
        <v>10229619</v>
      </c>
      <c r="M75" s="81">
        <v>11280645</v>
      </c>
      <c r="N75" s="81">
        <v>9632991</v>
      </c>
      <c r="O75" s="81">
        <v>8777451</v>
      </c>
      <c r="P75" s="81">
        <v>6042737</v>
      </c>
      <c r="Q75" s="81">
        <v>4307770</v>
      </c>
      <c r="R75" s="81">
        <v>2104362</v>
      </c>
      <c r="S75" s="81">
        <v>1666795</v>
      </c>
      <c r="T75" s="81">
        <v>1468143</v>
      </c>
      <c r="U75" s="201">
        <v>1691736</v>
      </c>
      <c r="V75" s="201">
        <v>2418413</v>
      </c>
      <c r="W75" s="201">
        <v>4146549</v>
      </c>
      <c r="X75" s="82">
        <v>8687772</v>
      </c>
      <c r="Y75" s="201">
        <v>10489579</v>
      </c>
      <c r="Z75" s="201">
        <v>10984398</v>
      </c>
      <c r="AA75" s="201">
        <v>11198654</v>
      </c>
      <c r="AB75" s="201">
        <v>6480446</v>
      </c>
      <c r="AC75" s="201">
        <v>3637967</v>
      </c>
      <c r="AD75" s="201">
        <v>2534609</v>
      </c>
      <c r="AE75" s="201">
        <v>1731750</v>
      </c>
      <c r="AF75" s="201">
        <v>1675014</v>
      </c>
      <c r="AG75" s="201">
        <v>1751465</v>
      </c>
      <c r="AH75" s="201">
        <v>2047478</v>
      </c>
      <c r="AI75" s="201">
        <v>4106865</v>
      </c>
      <c r="AJ75" s="82">
        <v>8299088</v>
      </c>
      <c r="AK75" s="294">
        <v>11077056</v>
      </c>
      <c r="AL75" s="294">
        <v>11546034</v>
      </c>
      <c r="AM75" s="294">
        <v>10740187</v>
      </c>
      <c r="AN75" s="294">
        <v>6317159</v>
      </c>
      <c r="AO75" s="294">
        <v>3792835</v>
      </c>
      <c r="AP75" s="294">
        <v>2377846</v>
      </c>
      <c r="AQ75" s="83">
        <v>1730419</v>
      </c>
      <c r="AR75" s="294">
        <v>1720553</v>
      </c>
      <c r="AS75" s="294"/>
      <c r="AT75" s="294"/>
      <c r="AU75" s="294"/>
      <c r="AV75" s="311"/>
      <c r="AW75" s="83">
        <f t="shared" si="144"/>
        <v>-1798403</v>
      </c>
      <c r="AX75" s="84">
        <f t="shared" si="144"/>
        <v>-875204</v>
      </c>
      <c r="AY75" s="84">
        <f t="shared" si="144"/>
        <v>-7948</v>
      </c>
      <c r="AZ75" s="84">
        <f t="shared" si="144"/>
        <v>-562059</v>
      </c>
      <c r="BA75" s="84">
        <f t="shared" si="144"/>
        <v>-125664</v>
      </c>
      <c r="BB75" s="84">
        <f t="shared" si="144"/>
        <v>-276326</v>
      </c>
      <c r="BC75" s="84">
        <f t="shared" si="144"/>
        <v>4614</v>
      </c>
      <c r="BD75" s="84">
        <f t="shared" si="144"/>
        <v>-237595</v>
      </c>
      <c r="BE75" s="84">
        <f t="shared" si="144"/>
        <v>-203044</v>
      </c>
      <c r="BF75" s="84">
        <f t="shared" si="144"/>
        <v>-1541847</v>
      </c>
      <c r="BG75" s="84">
        <f t="shared" si="145"/>
        <v>-791066</v>
      </c>
      <c r="BH75" s="84">
        <f t="shared" si="145"/>
        <v>1351407</v>
      </c>
      <c r="BI75" s="84">
        <f t="shared" si="145"/>
        <v>2421203</v>
      </c>
      <c r="BJ75" s="84">
        <f t="shared" si="145"/>
        <v>437709</v>
      </c>
      <c r="BK75" s="84">
        <f t="shared" si="145"/>
        <v>-669803</v>
      </c>
      <c r="BL75" s="244">
        <f t="shared" si="145"/>
        <v>430247</v>
      </c>
      <c r="BM75" s="244">
        <f t="shared" si="145"/>
        <v>64955</v>
      </c>
      <c r="BN75" s="244">
        <f t="shared" si="145"/>
        <v>206871</v>
      </c>
      <c r="BO75" s="244">
        <f t="shared" si="145"/>
        <v>59729</v>
      </c>
      <c r="BP75" s="244">
        <f t="shared" si="145"/>
        <v>-370935</v>
      </c>
      <c r="BQ75" s="244">
        <f t="shared" si="146"/>
        <v>-39684</v>
      </c>
      <c r="BR75" s="270">
        <f t="shared" si="146"/>
        <v>-388684</v>
      </c>
      <c r="BS75" s="270">
        <f t="shared" si="146"/>
        <v>587477</v>
      </c>
      <c r="BT75" s="270">
        <f t="shared" si="146"/>
        <v>561636</v>
      </c>
      <c r="BU75" s="270">
        <f t="shared" si="146"/>
        <v>-458467</v>
      </c>
      <c r="BV75" s="270">
        <f t="shared" si="146"/>
        <v>-163287</v>
      </c>
      <c r="BW75" s="270">
        <f t="shared" si="146"/>
        <v>154868</v>
      </c>
      <c r="BX75" s="270">
        <f t="shared" si="146"/>
        <v>-156763</v>
      </c>
      <c r="BY75" s="270">
        <f t="shared" si="146"/>
        <v>-1331</v>
      </c>
      <c r="BZ75" s="270">
        <f t="shared" si="146"/>
        <v>45539</v>
      </c>
      <c r="CA75" s="352"/>
      <c r="CB75" s="83">
        <f>IF(ISERROR(GETPIVOTDATA("VALUE",'CRS WK pvt'!$I$2,"DT_FILE",CB$8,"CD_CO",CB$6,"TRIM_CAT",TRIM(B75),"TRIM_LINE",A72))=TRUE,0,GETPIVOTDATA("VALUE",'CRS WK pvt'!$I$2,"DT_FILE",CB$8,"CD_CO",CB$6,"TRIM_CAT",TRIM(B75),"TRIM_LINE",A72))</f>
        <v>1720553</v>
      </c>
    </row>
    <row r="76" spans="1:80" s="59" customFormat="1" x14ac:dyDescent="0.3">
      <c r="A76" s="147"/>
      <c r="B76" s="60" t="s">
        <v>40</v>
      </c>
      <c r="C76" s="80">
        <v>12900441</v>
      </c>
      <c r="D76" s="81">
        <v>9159770</v>
      </c>
      <c r="E76" s="81">
        <v>6397631</v>
      </c>
      <c r="F76" s="81">
        <v>3879192</v>
      </c>
      <c r="G76" s="81">
        <v>3133441</v>
      </c>
      <c r="H76" s="81">
        <v>2810245</v>
      </c>
      <c r="I76" s="81">
        <v>2647356</v>
      </c>
      <c r="J76" s="81">
        <v>4059182</v>
      </c>
      <c r="K76" s="81">
        <v>6093492</v>
      </c>
      <c r="L76" s="82">
        <v>11915115</v>
      </c>
      <c r="M76" s="81">
        <v>12978049</v>
      </c>
      <c r="N76" s="81">
        <v>11191487</v>
      </c>
      <c r="O76" s="81">
        <v>10610158</v>
      </c>
      <c r="P76" s="81">
        <v>7641494</v>
      </c>
      <c r="Q76" s="81">
        <v>6057044</v>
      </c>
      <c r="R76" s="81">
        <v>3262520</v>
      </c>
      <c r="S76" s="81">
        <v>2589577</v>
      </c>
      <c r="T76" s="81">
        <v>2356248</v>
      </c>
      <c r="U76" s="201">
        <v>2560182</v>
      </c>
      <c r="V76" s="201">
        <v>3639768</v>
      </c>
      <c r="W76" s="201">
        <v>5204625</v>
      </c>
      <c r="X76" s="82">
        <v>10364189</v>
      </c>
      <c r="Y76" s="201">
        <v>12379242</v>
      </c>
      <c r="Z76" s="201">
        <v>12968007</v>
      </c>
      <c r="AA76" s="201">
        <v>13176744</v>
      </c>
      <c r="AB76" s="201">
        <v>8267862</v>
      </c>
      <c r="AC76" s="201">
        <v>5104222</v>
      </c>
      <c r="AD76" s="201">
        <v>3511263</v>
      </c>
      <c r="AE76" s="201">
        <v>2659317</v>
      </c>
      <c r="AF76" s="201">
        <v>2836807</v>
      </c>
      <c r="AG76" s="201">
        <v>2597341</v>
      </c>
      <c r="AH76" s="201">
        <v>3163992</v>
      </c>
      <c r="AI76" s="201">
        <v>5313118</v>
      </c>
      <c r="AJ76" s="82">
        <v>9858813</v>
      </c>
      <c r="AK76" s="294">
        <v>12387092</v>
      </c>
      <c r="AL76" s="294">
        <v>13077341</v>
      </c>
      <c r="AM76" s="294">
        <v>12471542</v>
      </c>
      <c r="AN76" s="294">
        <v>8032768</v>
      </c>
      <c r="AO76" s="294">
        <v>5480934</v>
      </c>
      <c r="AP76" s="294">
        <v>3650895</v>
      </c>
      <c r="AQ76" s="83">
        <v>2731457</v>
      </c>
      <c r="AR76" s="294">
        <v>2511787</v>
      </c>
      <c r="AS76" s="294"/>
      <c r="AT76" s="294"/>
      <c r="AU76" s="294"/>
      <c r="AV76" s="311"/>
      <c r="AW76" s="83">
        <f t="shared" si="144"/>
        <v>-2290283</v>
      </c>
      <c r="AX76" s="84">
        <f t="shared" si="144"/>
        <v>-1518276</v>
      </c>
      <c r="AY76" s="84">
        <f t="shared" si="144"/>
        <v>-340587</v>
      </c>
      <c r="AZ76" s="84">
        <f t="shared" si="144"/>
        <v>-616672</v>
      </c>
      <c r="BA76" s="84">
        <f t="shared" si="144"/>
        <v>-543864</v>
      </c>
      <c r="BB76" s="84">
        <f t="shared" si="144"/>
        <v>-453997</v>
      </c>
      <c r="BC76" s="84">
        <f t="shared" si="144"/>
        <v>-87174</v>
      </c>
      <c r="BD76" s="84">
        <f t="shared" si="144"/>
        <v>-419414</v>
      </c>
      <c r="BE76" s="84">
        <f t="shared" si="144"/>
        <v>-888867</v>
      </c>
      <c r="BF76" s="84">
        <f t="shared" si="144"/>
        <v>-1550926</v>
      </c>
      <c r="BG76" s="84">
        <f t="shared" si="145"/>
        <v>-598807</v>
      </c>
      <c r="BH76" s="84">
        <f t="shared" si="145"/>
        <v>1776520</v>
      </c>
      <c r="BI76" s="84">
        <f t="shared" si="145"/>
        <v>2566586</v>
      </c>
      <c r="BJ76" s="84">
        <f t="shared" si="145"/>
        <v>626368</v>
      </c>
      <c r="BK76" s="84">
        <f t="shared" si="145"/>
        <v>-952822</v>
      </c>
      <c r="BL76" s="244">
        <f t="shared" si="145"/>
        <v>248743</v>
      </c>
      <c r="BM76" s="244">
        <f t="shared" si="145"/>
        <v>69740</v>
      </c>
      <c r="BN76" s="244">
        <f t="shared" si="145"/>
        <v>480559</v>
      </c>
      <c r="BO76" s="244">
        <f t="shared" si="145"/>
        <v>37159</v>
      </c>
      <c r="BP76" s="244">
        <f t="shared" si="145"/>
        <v>-475776</v>
      </c>
      <c r="BQ76" s="244">
        <f t="shared" si="146"/>
        <v>108493</v>
      </c>
      <c r="BR76" s="270">
        <f t="shared" si="146"/>
        <v>-505376</v>
      </c>
      <c r="BS76" s="270">
        <f t="shared" si="146"/>
        <v>7850</v>
      </c>
      <c r="BT76" s="270">
        <f t="shared" si="146"/>
        <v>109334</v>
      </c>
      <c r="BU76" s="270">
        <f t="shared" si="146"/>
        <v>-705202</v>
      </c>
      <c r="BV76" s="270">
        <f t="shared" si="146"/>
        <v>-235094</v>
      </c>
      <c r="BW76" s="270">
        <f t="shared" si="146"/>
        <v>376712</v>
      </c>
      <c r="BX76" s="270">
        <f t="shared" si="146"/>
        <v>139632</v>
      </c>
      <c r="BY76" s="270">
        <f t="shared" si="146"/>
        <v>72140</v>
      </c>
      <c r="BZ76" s="270">
        <f t="shared" si="146"/>
        <v>-325020</v>
      </c>
      <c r="CA76" s="352"/>
      <c r="CB76" s="83">
        <f>IF(ISERROR(GETPIVOTDATA("VALUE",'CRS WK pvt'!$I$2,"DT_FILE",CB$8,"CD_CO",CB$6,"TRIM_CAT",TRIM(B76),"TRIM_LINE",A72))=TRUE,0,GETPIVOTDATA("VALUE",'CRS WK pvt'!$I$2,"DT_FILE",CB$8,"CD_CO",CB$6,"TRIM_CAT",TRIM(B76),"TRIM_LINE",A72))</f>
        <v>2511787</v>
      </c>
    </row>
    <row r="77" spans="1:80" s="59" customFormat="1" x14ac:dyDescent="0.3">
      <c r="A77" s="147"/>
      <c r="B77" s="60" t="s">
        <v>41</v>
      </c>
      <c r="C77" s="80">
        <v>58638153</v>
      </c>
      <c r="D77" s="81">
        <v>57681296</v>
      </c>
      <c r="E77" s="81">
        <v>38428848</v>
      </c>
      <c r="F77" s="81">
        <v>26561434</v>
      </c>
      <c r="G77" s="81">
        <v>19534066</v>
      </c>
      <c r="H77" s="81">
        <v>23131186</v>
      </c>
      <c r="I77" s="81">
        <v>24591394</v>
      </c>
      <c r="J77" s="81">
        <v>25344589</v>
      </c>
      <c r="K77" s="81">
        <v>30455880</v>
      </c>
      <c r="L77" s="82">
        <v>53201823</v>
      </c>
      <c r="M77" s="81">
        <v>58996621</v>
      </c>
      <c r="N77" s="81">
        <v>53890796</v>
      </c>
      <c r="O77" s="81">
        <v>52846950</v>
      </c>
      <c r="P77" s="81">
        <v>45093412</v>
      </c>
      <c r="Q77" s="81">
        <v>33886672</v>
      </c>
      <c r="R77" s="81">
        <v>23152560</v>
      </c>
      <c r="S77" s="81">
        <v>18432487</v>
      </c>
      <c r="T77" s="81">
        <v>21601496</v>
      </c>
      <c r="U77" s="201">
        <v>17860959</v>
      </c>
      <c r="V77" s="201">
        <v>21145596</v>
      </c>
      <c r="W77" s="201">
        <v>29041196</v>
      </c>
      <c r="X77" s="82">
        <v>43538154</v>
      </c>
      <c r="Y77" s="201">
        <v>59432317</v>
      </c>
      <c r="Z77" s="201">
        <v>62220984</v>
      </c>
      <c r="AA77" s="201">
        <v>57296660</v>
      </c>
      <c r="AB77" s="201">
        <v>43638870</v>
      </c>
      <c r="AC77" s="201">
        <v>32677296</v>
      </c>
      <c r="AD77" s="201">
        <v>58715053</v>
      </c>
      <c r="AE77" s="201">
        <v>17630559</v>
      </c>
      <c r="AF77" s="201">
        <v>26115137</v>
      </c>
      <c r="AG77" s="201">
        <v>19553943</v>
      </c>
      <c r="AH77" s="201">
        <v>48863364</v>
      </c>
      <c r="AI77" s="201">
        <v>29092867</v>
      </c>
      <c r="AJ77" s="82">
        <v>45821014</v>
      </c>
      <c r="AK77" s="294">
        <v>55669769</v>
      </c>
      <c r="AL77" s="294">
        <v>58441791</v>
      </c>
      <c r="AM77" s="294">
        <v>55037149</v>
      </c>
      <c r="AN77" s="294">
        <v>42185148</v>
      </c>
      <c r="AO77" s="294">
        <v>31492172</v>
      </c>
      <c r="AP77" s="294">
        <v>23342266</v>
      </c>
      <c r="AQ77" s="83">
        <v>18708091</v>
      </c>
      <c r="AR77" s="294">
        <v>16317992</v>
      </c>
      <c r="AS77" s="294"/>
      <c r="AT77" s="294"/>
      <c r="AU77" s="294"/>
      <c r="AV77" s="311"/>
      <c r="AW77" s="83">
        <f t="shared" si="144"/>
        <v>-5791203</v>
      </c>
      <c r="AX77" s="84">
        <f t="shared" si="144"/>
        <v>-12587884</v>
      </c>
      <c r="AY77" s="84">
        <f t="shared" si="144"/>
        <v>-4542176</v>
      </c>
      <c r="AZ77" s="84">
        <f t="shared" si="144"/>
        <v>-3408874</v>
      </c>
      <c r="BA77" s="84">
        <f t="shared" si="144"/>
        <v>-1101579</v>
      </c>
      <c r="BB77" s="84">
        <f t="shared" si="144"/>
        <v>-1529690</v>
      </c>
      <c r="BC77" s="84">
        <f t="shared" si="144"/>
        <v>-6730435</v>
      </c>
      <c r="BD77" s="84">
        <f t="shared" si="144"/>
        <v>-4198993</v>
      </c>
      <c r="BE77" s="84">
        <f t="shared" si="144"/>
        <v>-1414684</v>
      </c>
      <c r="BF77" s="84">
        <f t="shared" si="144"/>
        <v>-9663669</v>
      </c>
      <c r="BG77" s="84">
        <f t="shared" si="145"/>
        <v>435696</v>
      </c>
      <c r="BH77" s="84">
        <f t="shared" si="145"/>
        <v>8330188</v>
      </c>
      <c r="BI77" s="84">
        <f t="shared" si="145"/>
        <v>4449710</v>
      </c>
      <c r="BJ77" s="84">
        <f t="shared" si="145"/>
        <v>-1454542</v>
      </c>
      <c r="BK77" s="84">
        <f t="shared" si="145"/>
        <v>-1209376</v>
      </c>
      <c r="BL77" s="244">
        <f t="shared" si="145"/>
        <v>35562493</v>
      </c>
      <c r="BM77" s="244">
        <f t="shared" si="145"/>
        <v>-801928</v>
      </c>
      <c r="BN77" s="244">
        <f t="shared" si="145"/>
        <v>4513641</v>
      </c>
      <c r="BO77" s="244">
        <f t="shared" si="145"/>
        <v>1692984</v>
      </c>
      <c r="BP77" s="244">
        <f t="shared" si="145"/>
        <v>27717768</v>
      </c>
      <c r="BQ77" s="244">
        <f t="shared" si="146"/>
        <v>51671</v>
      </c>
      <c r="BR77" s="270">
        <f t="shared" si="146"/>
        <v>2282860</v>
      </c>
      <c r="BS77" s="270">
        <f t="shared" si="146"/>
        <v>-3762548</v>
      </c>
      <c r="BT77" s="270">
        <f t="shared" si="146"/>
        <v>-3779193</v>
      </c>
      <c r="BU77" s="270">
        <f t="shared" si="146"/>
        <v>-2259511</v>
      </c>
      <c r="BV77" s="270">
        <f t="shared" si="146"/>
        <v>-1453722</v>
      </c>
      <c r="BW77" s="270">
        <f t="shared" si="146"/>
        <v>-1185124</v>
      </c>
      <c r="BX77" s="270">
        <f t="shared" si="146"/>
        <v>-35372787</v>
      </c>
      <c r="BY77" s="270">
        <f t="shared" si="146"/>
        <v>1077532</v>
      </c>
      <c r="BZ77" s="270">
        <f t="shared" si="146"/>
        <v>-9797145</v>
      </c>
      <c r="CA77" s="352"/>
      <c r="CB77" s="83">
        <f>IF(ISERROR(GETPIVOTDATA("VALUE",'CRS WK pvt'!$I$2,"DT_FILE",CB$8,"CD_CO",CB$6,"TRIM_CAT",TRIM(B77),"TRIM_LINE",A72))=TRUE,0,GETPIVOTDATA("VALUE",'CRS WK pvt'!$I$2,"DT_FILE",CB$8,"CD_CO",CB$6,"TRIM_CAT",TRIM(B77),"TRIM_LINE",A72))</f>
        <v>16317992</v>
      </c>
    </row>
    <row r="78" spans="1:80" s="73" customFormat="1" x14ac:dyDescent="0.3">
      <c r="A78" s="148"/>
      <c r="B78" s="60" t="s">
        <v>42</v>
      </c>
      <c r="C78" s="137">
        <f>SUM(C73:C77)</f>
        <v>163351498</v>
      </c>
      <c r="D78" s="138">
        <f t="shared" ref="D78:AF78" si="147">SUM(D73:D77)</f>
        <v>124651563</v>
      </c>
      <c r="E78" s="138">
        <f t="shared" si="147"/>
        <v>80908111</v>
      </c>
      <c r="F78" s="138">
        <f t="shared" si="147"/>
        <v>50000486</v>
      </c>
      <c r="G78" s="138">
        <f t="shared" si="147"/>
        <v>35302791</v>
      </c>
      <c r="H78" s="138">
        <f t="shared" si="147"/>
        <v>37498441</v>
      </c>
      <c r="I78" s="138">
        <f t="shared" si="147"/>
        <v>38643498</v>
      </c>
      <c r="J78" s="138">
        <f t="shared" si="147"/>
        <v>50611245</v>
      </c>
      <c r="K78" s="138">
        <f t="shared" si="147"/>
        <v>76041526</v>
      </c>
      <c r="L78" s="139">
        <f t="shared" si="147"/>
        <v>157800688</v>
      </c>
      <c r="M78" s="138">
        <f t="shared" si="147"/>
        <v>171897196</v>
      </c>
      <c r="N78" s="138">
        <f t="shared" si="147"/>
        <v>153091965</v>
      </c>
      <c r="O78" s="138">
        <f t="shared" si="147"/>
        <v>142985876</v>
      </c>
      <c r="P78" s="138">
        <f t="shared" si="147"/>
        <v>114544882</v>
      </c>
      <c r="Q78" s="138">
        <f t="shared" si="147"/>
        <v>86060306</v>
      </c>
      <c r="R78" s="138">
        <f t="shared" si="147"/>
        <v>46679892</v>
      </c>
      <c r="S78" s="138">
        <f t="shared" si="147"/>
        <v>35558824</v>
      </c>
      <c r="T78" s="138">
        <f t="shared" si="147"/>
        <v>35358723</v>
      </c>
      <c r="U78" s="138">
        <f t="shared" si="147"/>
        <v>33767477</v>
      </c>
      <c r="V78" s="138">
        <f t="shared" si="147"/>
        <v>44428537</v>
      </c>
      <c r="W78" s="138">
        <f t="shared" si="147"/>
        <v>72897613</v>
      </c>
      <c r="X78" s="139">
        <f t="shared" si="147"/>
        <v>130998490</v>
      </c>
      <c r="Y78" s="138">
        <f t="shared" si="147"/>
        <v>168233791</v>
      </c>
      <c r="Z78" s="138">
        <f t="shared" si="147"/>
        <v>178280658</v>
      </c>
      <c r="AA78" s="138">
        <f t="shared" si="147"/>
        <v>168873968</v>
      </c>
      <c r="AB78" s="138">
        <f t="shared" si="147"/>
        <v>111607631</v>
      </c>
      <c r="AC78" s="138">
        <f t="shared" si="147"/>
        <v>70153840</v>
      </c>
      <c r="AD78" s="138">
        <f t="shared" si="147"/>
        <v>83020394</v>
      </c>
      <c r="AE78" s="138">
        <f t="shared" si="147"/>
        <v>34374011</v>
      </c>
      <c r="AF78" s="138">
        <f t="shared" si="147"/>
        <v>41375555</v>
      </c>
      <c r="AG78" s="202">
        <v>34627725</v>
      </c>
      <c r="AH78" s="202">
        <v>67568306</v>
      </c>
      <c r="AI78" s="202">
        <v>70859020</v>
      </c>
      <c r="AJ78" s="139">
        <v>133521111</v>
      </c>
      <c r="AK78" s="295">
        <v>168429402</v>
      </c>
      <c r="AL78" s="295">
        <v>174291818</v>
      </c>
      <c r="AM78" s="295">
        <v>165129176</v>
      </c>
      <c r="AN78" s="295">
        <v>107430423</v>
      </c>
      <c r="AO78" s="295">
        <v>71903422</v>
      </c>
      <c r="AP78" s="295">
        <v>45992998</v>
      </c>
      <c r="AQ78" s="85">
        <v>34768058</v>
      </c>
      <c r="AR78" s="295">
        <v>30706740</v>
      </c>
      <c r="AS78" s="295"/>
      <c r="AT78" s="295"/>
      <c r="AU78" s="295"/>
      <c r="AV78" s="312"/>
      <c r="AW78" s="85">
        <f t="shared" ref="AW78:AW85" si="148">SUM(AW73:AW77)</f>
        <v>-20365622</v>
      </c>
      <c r="AX78" s="140">
        <f t="shared" ref="AX78:AY78" si="149">SUM(AX73:AX77)</f>
        <v>-10106681</v>
      </c>
      <c r="AY78" s="140">
        <f t="shared" si="149"/>
        <v>5152195</v>
      </c>
      <c r="AZ78" s="140">
        <f t="shared" ref="AZ78:BA78" si="150">SUM(AZ73:AZ77)</f>
        <v>-3320594</v>
      </c>
      <c r="BA78" s="140">
        <f t="shared" si="150"/>
        <v>256033</v>
      </c>
      <c r="BB78" s="140">
        <f t="shared" ref="BB78:BJ78" si="151">SUM(BB73:BB77)</f>
        <v>-2139718</v>
      </c>
      <c r="BC78" s="140">
        <f t="shared" si="151"/>
        <v>-4876021</v>
      </c>
      <c r="BD78" s="140">
        <f t="shared" si="151"/>
        <v>-6182708</v>
      </c>
      <c r="BE78" s="140">
        <f t="shared" si="151"/>
        <v>-3143913</v>
      </c>
      <c r="BF78" s="140">
        <f t="shared" si="151"/>
        <v>-26802198</v>
      </c>
      <c r="BG78" s="140">
        <f t="shared" si="151"/>
        <v>-3663405</v>
      </c>
      <c r="BH78" s="140">
        <f t="shared" si="151"/>
        <v>25188693</v>
      </c>
      <c r="BI78" s="140">
        <f t="shared" si="151"/>
        <v>25888092</v>
      </c>
      <c r="BJ78" s="140">
        <f t="shared" si="151"/>
        <v>-2937251</v>
      </c>
      <c r="BK78" s="140">
        <f t="shared" ref="BK78:BL78" si="152">SUM(BK73:BK77)</f>
        <v>-15906466</v>
      </c>
      <c r="BL78" s="245">
        <f t="shared" si="152"/>
        <v>36340502</v>
      </c>
      <c r="BM78" s="245">
        <f t="shared" ref="BM78:BN78" si="153">SUM(BM73:BM77)</f>
        <v>-1184813</v>
      </c>
      <c r="BN78" s="245">
        <f t="shared" si="153"/>
        <v>6016832</v>
      </c>
      <c r="BO78" s="245">
        <f t="shared" ref="BO78:BP78" si="154">SUM(BO73:BO77)</f>
        <v>860248</v>
      </c>
      <c r="BP78" s="245">
        <f t="shared" si="154"/>
        <v>23139769</v>
      </c>
      <c r="BQ78" s="245">
        <f t="shared" ref="BQ78:BS78" si="155">SUM(BQ73:BQ77)</f>
        <v>-2038593</v>
      </c>
      <c r="BR78" s="271">
        <f t="shared" si="155"/>
        <v>2522621</v>
      </c>
      <c r="BS78" s="271">
        <f t="shared" si="155"/>
        <v>195611</v>
      </c>
      <c r="BT78" s="271">
        <f t="shared" ref="BT78" si="156">SUM(BT73:BT77)</f>
        <v>-3988840</v>
      </c>
      <c r="BU78" s="271">
        <f t="shared" ref="BU78" si="157">SUM(BU73:BU77)</f>
        <v>-3744792</v>
      </c>
      <c r="BV78" s="271">
        <f t="shared" ref="BV78" si="158">SUM(BV73:BV77)</f>
        <v>-4177208</v>
      </c>
      <c r="BW78" s="271">
        <f t="shared" ref="BW78" si="159">SUM(BW73:BW77)</f>
        <v>1749582</v>
      </c>
      <c r="BX78" s="271">
        <f t="shared" ref="BX78" si="160">SUM(BX73:BX77)</f>
        <v>-37027396</v>
      </c>
      <c r="BY78" s="271">
        <f t="shared" ref="BY78:BZ78" si="161">SUM(BY73:BY77)</f>
        <v>394047</v>
      </c>
      <c r="BZ78" s="271">
        <f t="shared" si="161"/>
        <v>-10668815</v>
      </c>
      <c r="CA78" s="353"/>
      <c r="CB78" s="85">
        <f t="shared" ref="CB78" si="162">SUM(CB73:CB77)</f>
        <v>30706740</v>
      </c>
    </row>
    <row r="79" spans="1:80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76"/>
      <c r="BS79" s="276"/>
      <c r="BT79" s="276"/>
      <c r="BU79" s="276"/>
      <c r="BV79" s="276"/>
      <c r="BW79" s="276"/>
      <c r="BX79" s="276"/>
      <c r="BY79" s="276"/>
      <c r="BZ79" s="276"/>
      <c r="CA79" s="354"/>
      <c r="CB79" s="50"/>
    </row>
    <row r="80" spans="1:80" s="38" customFormat="1" x14ac:dyDescent="0.3">
      <c r="A80" s="147"/>
      <c r="B80" s="39" t="s">
        <v>37</v>
      </c>
      <c r="C80" s="97">
        <v>116516042.65000001</v>
      </c>
      <c r="D80" s="98">
        <v>74666498.459999993</v>
      </c>
      <c r="E80" s="98">
        <v>43089878.020000003</v>
      </c>
      <c r="F80" s="98">
        <v>22157972.859999999</v>
      </c>
      <c r="G80" s="98">
        <v>16393867.810000001</v>
      </c>
      <c r="H80" s="98">
        <v>15557133.359999999</v>
      </c>
      <c r="I80" s="98">
        <v>14824325.67</v>
      </c>
      <c r="J80" s="98">
        <v>23653073.75</v>
      </c>
      <c r="K80" s="98">
        <v>45348480.939999998</v>
      </c>
      <c r="L80" s="99">
        <v>112492247.34999999</v>
      </c>
      <c r="M80" s="98">
        <v>120614528.62</v>
      </c>
      <c r="N80" s="98">
        <v>105962865.72</v>
      </c>
      <c r="O80" s="98">
        <v>96844287.519999996</v>
      </c>
      <c r="P80" s="98">
        <v>77513785.400000006</v>
      </c>
      <c r="Q80" s="98">
        <v>53387344.130000003</v>
      </c>
      <c r="R80" s="98">
        <v>22057077.949999999</v>
      </c>
      <c r="S80" s="98">
        <v>18028356.609999999</v>
      </c>
      <c r="T80" s="98">
        <v>14606038.66</v>
      </c>
      <c r="U80" s="209">
        <v>16182408.85</v>
      </c>
      <c r="V80" s="209">
        <v>20207893</v>
      </c>
      <c r="W80" s="209">
        <v>44051501.869999997</v>
      </c>
      <c r="X80" s="99">
        <v>100926870.06</v>
      </c>
      <c r="Y80" s="209">
        <v>123168566</v>
      </c>
      <c r="Z80" s="234">
        <v>131675664</v>
      </c>
      <c r="AA80" s="234">
        <v>125203974.62</v>
      </c>
      <c r="AB80" s="234">
        <v>78299544.159999996</v>
      </c>
      <c r="AC80" s="234">
        <v>39959031</v>
      </c>
      <c r="AD80" s="234">
        <v>24376136.530000001</v>
      </c>
      <c r="AE80" s="234">
        <v>18307278</v>
      </c>
      <c r="AF80" s="234">
        <v>17208056.710000001</v>
      </c>
      <c r="AG80" s="234">
        <v>17665101</v>
      </c>
      <c r="AH80" s="234">
        <v>20369562</v>
      </c>
      <c r="AI80" s="234">
        <v>50967404</v>
      </c>
      <c r="AJ80" s="99">
        <v>122054023</v>
      </c>
      <c r="AK80" s="301">
        <v>154703632</v>
      </c>
      <c r="AL80" s="301">
        <v>153098181</v>
      </c>
      <c r="AM80" s="301">
        <v>154013871</v>
      </c>
      <c r="AN80" s="301">
        <v>96593987</v>
      </c>
      <c r="AO80" s="301">
        <v>55894860</v>
      </c>
      <c r="AP80" s="301">
        <v>31114009</v>
      </c>
      <c r="AQ80" s="35">
        <v>24998847</v>
      </c>
      <c r="AR80" s="301">
        <v>22007060</v>
      </c>
      <c r="AS80" s="301"/>
      <c r="AT80" s="301"/>
      <c r="AU80" s="301"/>
      <c r="AV80" s="319"/>
      <c r="AW80" s="35">
        <f t="shared" ref="AW80:BF84" si="163">O80-C80</f>
        <v>-19671755.13000001</v>
      </c>
      <c r="AX80" s="100">
        <f t="shared" si="163"/>
        <v>2847286.9400000125</v>
      </c>
      <c r="AY80" s="100">
        <f t="shared" si="163"/>
        <v>10297466.109999999</v>
      </c>
      <c r="AZ80" s="100">
        <f t="shared" si="163"/>
        <v>-100894.91000000015</v>
      </c>
      <c r="BA80" s="100">
        <f t="shared" si="163"/>
        <v>1634488.7999999989</v>
      </c>
      <c r="BB80" s="100">
        <f t="shared" si="163"/>
        <v>-951094.69999999925</v>
      </c>
      <c r="BC80" s="100">
        <f t="shared" si="163"/>
        <v>1358083.1799999997</v>
      </c>
      <c r="BD80" s="100">
        <f t="shared" si="163"/>
        <v>-3445180.75</v>
      </c>
      <c r="BE80" s="100">
        <f t="shared" si="163"/>
        <v>-1296979.0700000003</v>
      </c>
      <c r="BF80" s="100">
        <f t="shared" si="163"/>
        <v>-11565377.289999992</v>
      </c>
      <c r="BG80" s="100">
        <f t="shared" ref="BG80:BP84" si="164">Y80-M80</f>
        <v>2554037.3799999952</v>
      </c>
      <c r="BH80" s="100">
        <f t="shared" si="164"/>
        <v>25712798.280000001</v>
      </c>
      <c r="BI80" s="100">
        <f t="shared" si="164"/>
        <v>28359687.100000009</v>
      </c>
      <c r="BJ80" s="100">
        <f t="shared" si="164"/>
        <v>785758.75999999046</v>
      </c>
      <c r="BK80" s="100">
        <f t="shared" si="164"/>
        <v>-13428313.130000003</v>
      </c>
      <c r="BL80" s="252">
        <f t="shared" si="164"/>
        <v>2319058.5800000019</v>
      </c>
      <c r="BM80" s="252">
        <f t="shared" si="164"/>
        <v>278921.3900000006</v>
      </c>
      <c r="BN80" s="252">
        <f t="shared" si="164"/>
        <v>2602018.0500000007</v>
      </c>
      <c r="BO80" s="252">
        <f t="shared" si="164"/>
        <v>1482692.1500000004</v>
      </c>
      <c r="BP80" s="252">
        <f t="shared" si="164"/>
        <v>161669</v>
      </c>
      <c r="BQ80" s="252">
        <f t="shared" ref="BQ80:BZ84" si="165">AI80-W80</f>
        <v>6915902.1300000027</v>
      </c>
      <c r="BR80" s="265">
        <f t="shared" si="165"/>
        <v>21127152.939999998</v>
      </c>
      <c r="BS80" s="265">
        <f t="shared" si="165"/>
        <v>31535066</v>
      </c>
      <c r="BT80" s="265">
        <f t="shared" si="165"/>
        <v>21422517</v>
      </c>
      <c r="BU80" s="265">
        <f t="shared" si="165"/>
        <v>28809896.379999995</v>
      </c>
      <c r="BV80" s="265">
        <f t="shared" si="165"/>
        <v>18294442.840000004</v>
      </c>
      <c r="BW80" s="265">
        <f t="shared" si="165"/>
        <v>15935829</v>
      </c>
      <c r="BX80" s="265">
        <f t="shared" si="165"/>
        <v>6737872.4699999988</v>
      </c>
      <c r="BY80" s="265">
        <f t="shared" si="165"/>
        <v>6691569</v>
      </c>
      <c r="BZ80" s="265">
        <f t="shared" si="165"/>
        <v>4799003.2899999991</v>
      </c>
      <c r="CA80" s="354"/>
      <c r="CB80" s="35">
        <f>IF(ISERROR(GETPIVOTDATA("VALUE",'CRS WK pvt'!$I$2,"DT_FILE",CB$8,"CD_CO",CB$6,"TRIM_CAT",TRIM(B80),"TRIM_LINE",A79))=TRUE,0,GETPIVOTDATA("VALUE",'CRS WK pvt'!$I$2,"DT_FILE",CB$8,"CD_CO",CB$6,"TRIM_CAT",TRIM(B80),"TRIM_LINE",A79))</f>
        <v>22007060</v>
      </c>
    </row>
    <row r="81" spans="1:80" s="38" customFormat="1" x14ac:dyDescent="0.3">
      <c r="A81" s="147"/>
      <c r="B81" s="39" t="s">
        <v>38</v>
      </c>
      <c r="C81" s="97">
        <v>11097916.74</v>
      </c>
      <c r="D81" s="98">
        <v>7823120.6100000003</v>
      </c>
      <c r="E81" s="98">
        <v>4949333.26</v>
      </c>
      <c r="F81" s="98">
        <v>2328157.96</v>
      </c>
      <c r="G81" s="98">
        <v>1571079</v>
      </c>
      <c r="H81" s="98">
        <v>1455040.46</v>
      </c>
      <c r="I81" s="98">
        <v>1312154.53</v>
      </c>
      <c r="J81" s="98">
        <v>2095620.01</v>
      </c>
      <c r="K81" s="98">
        <v>3755317.65</v>
      </c>
      <c r="L81" s="99">
        <v>9335650.9100000001</v>
      </c>
      <c r="M81" s="98">
        <v>9905079.3300000001</v>
      </c>
      <c r="N81" s="98">
        <v>9125300.0299999993</v>
      </c>
      <c r="O81" s="98">
        <v>8528760.5399999991</v>
      </c>
      <c r="P81" s="98">
        <v>7215421.6900000004</v>
      </c>
      <c r="Q81" s="98">
        <v>4670482.46</v>
      </c>
      <c r="R81" s="98">
        <v>2269688.54</v>
      </c>
      <c r="S81" s="98">
        <v>1933053.86</v>
      </c>
      <c r="T81" s="98">
        <v>1335865.8500000001</v>
      </c>
      <c r="U81" s="209">
        <v>1446721.98</v>
      </c>
      <c r="V81" s="209">
        <v>1827995</v>
      </c>
      <c r="W81" s="209">
        <v>4082941.04</v>
      </c>
      <c r="X81" s="99">
        <v>9104598.6099999994</v>
      </c>
      <c r="Y81" s="209">
        <v>12491920</v>
      </c>
      <c r="Z81" s="234">
        <v>12517880</v>
      </c>
      <c r="AA81" s="234">
        <v>12615332.09</v>
      </c>
      <c r="AB81" s="234">
        <v>9334652.2699999996</v>
      </c>
      <c r="AC81" s="234">
        <v>4690360.75</v>
      </c>
      <c r="AD81" s="234">
        <v>3363296.37</v>
      </c>
      <c r="AE81" s="234">
        <v>2828446</v>
      </c>
      <c r="AF81" s="234">
        <v>1908778.64</v>
      </c>
      <c r="AG81" s="234">
        <v>1856780</v>
      </c>
      <c r="AH81" s="234">
        <v>2174855</v>
      </c>
      <c r="AI81" s="234">
        <v>5184190</v>
      </c>
      <c r="AJ81" s="99">
        <v>12900668</v>
      </c>
      <c r="AK81" s="301">
        <v>15722309</v>
      </c>
      <c r="AL81" s="301">
        <v>16512181</v>
      </c>
      <c r="AM81" s="301">
        <v>17398176</v>
      </c>
      <c r="AN81" s="301">
        <v>12222668</v>
      </c>
      <c r="AO81" s="301">
        <v>7961107</v>
      </c>
      <c r="AP81" s="301">
        <v>4809201</v>
      </c>
      <c r="AQ81" s="35">
        <v>3595077</v>
      </c>
      <c r="AR81" s="301">
        <v>2686594</v>
      </c>
      <c r="AS81" s="301"/>
      <c r="AT81" s="301"/>
      <c r="AU81" s="301"/>
      <c r="AV81" s="319"/>
      <c r="AW81" s="35">
        <f t="shared" si="163"/>
        <v>-2569156.2000000011</v>
      </c>
      <c r="AX81" s="100">
        <f t="shared" si="163"/>
        <v>-607698.91999999993</v>
      </c>
      <c r="AY81" s="100">
        <f t="shared" si="163"/>
        <v>-278850.79999999981</v>
      </c>
      <c r="AZ81" s="100">
        <f t="shared" si="163"/>
        <v>-58469.419999999925</v>
      </c>
      <c r="BA81" s="100">
        <f t="shared" si="163"/>
        <v>361974.8600000001</v>
      </c>
      <c r="BB81" s="100">
        <f t="shared" si="163"/>
        <v>-119174.60999999987</v>
      </c>
      <c r="BC81" s="100">
        <f t="shared" si="163"/>
        <v>134567.44999999995</v>
      </c>
      <c r="BD81" s="100">
        <f t="shared" si="163"/>
        <v>-267625.01</v>
      </c>
      <c r="BE81" s="100">
        <f t="shared" si="163"/>
        <v>327623.39000000013</v>
      </c>
      <c r="BF81" s="100">
        <f t="shared" si="163"/>
        <v>-231052.30000000075</v>
      </c>
      <c r="BG81" s="100">
        <f t="shared" si="164"/>
        <v>2586840.67</v>
      </c>
      <c r="BH81" s="100">
        <f t="shared" si="164"/>
        <v>3392579.9700000007</v>
      </c>
      <c r="BI81" s="100">
        <f t="shared" si="164"/>
        <v>4086571.5500000007</v>
      </c>
      <c r="BJ81" s="100">
        <f t="shared" si="164"/>
        <v>2119230.5799999991</v>
      </c>
      <c r="BK81" s="100">
        <f t="shared" si="164"/>
        <v>19878.290000000037</v>
      </c>
      <c r="BL81" s="252">
        <f t="shared" si="164"/>
        <v>1093607.83</v>
      </c>
      <c r="BM81" s="252">
        <f t="shared" si="164"/>
        <v>895392.1399999999</v>
      </c>
      <c r="BN81" s="252">
        <f t="shared" si="164"/>
        <v>572912.7899999998</v>
      </c>
      <c r="BO81" s="252">
        <f t="shared" si="164"/>
        <v>410058.02</v>
      </c>
      <c r="BP81" s="252">
        <f t="shared" si="164"/>
        <v>346860</v>
      </c>
      <c r="BQ81" s="252">
        <f t="shared" si="165"/>
        <v>1101248.96</v>
      </c>
      <c r="BR81" s="265">
        <f t="shared" si="165"/>
        <v>3796069.3900000006</v>
      </c>
      <c r="BS81" s="265">
        <f t="shared" si="165"/>
        <v>3230389</v>
      </c>
      <c r="BT81" s="265">
        <f t="shared" si="165"/>
        <v>3994301</v>
      </c>
      <c r="BU81" s="265">
        <f t="shared" si="165"/>
        <v>4782843.91</v>
      </c>
      <c r="BV81" s="265">
        <f t="shared" si="165"/>
        <v>2888015.7300000004</v>
      </c>
      <c r="BW81" s="265">
        <f t="shared" si="165"/>
        <v>3270746.25</v>
      </c>
      <c r="BX81" s="265">
        <f t="shared" si="165"/>
        <v>1445904.63</v>
      </c>
      <c r="BY81" s="265">
        <f t="shared" si="165"/>
        <v>766631</v>
      </c>
      <c r="BZ81" s="265">
        <f t="shared" si="165"/>
        <v>777815.3600000001</v>
      </c>
      <c r="CA81" s="354"/>
      <c r="CB81" s="35">
        <f>IF(ISERROR(GETPIVOTDATA("VALUE",'CRS WK pvt'!$I$2,"DT_FILE",CB$8,"CD_CO",CB$6,"TRIM_CAT",TRIM(B81),"TRIM_LINE",A79))=TRUE,0,GETPIVOTDATA("VALUE",'CRS WK pvt'!$I$2,"DT_FILE",CB$8,"CD_CO",CB$6,"TRIM_CAT",TRIM(B81),"TRIM_LINE",A79))</f>
        <v>2686594</v>
      </c>
    </row>
    <row r="82" spans="1:80" s="38" customFormat="1" x14ac:dyDescent="0.3">
      <c r="A82" s="147"/>
      <c r="B82" s="39" t="s">
        <v>39</v>
      </c>
      <c r="C82" s="97">
        <v>13221252.77</v>
      </c>
      <c r="D82" s="98">
        <v>8844338.2799999993</v>
      </c>
      <c r="E82" s="98">
        <v>5502635.4199999999</v>
      </c>
      <c r="F82" s="98">
        <v>3420801.09</v>
      </c>
      <c r="G82" s="98">
        <v>2566367.5</v>
      </c>
      <c r="H82" s="98">
        <v>2533389.69</v>
      </c>
      <c r="I82" s="98">
        <v>2363428.25</v>
      </c>
      <c r="J82" s="98">
        <v>3321963.68</v>
      </c>
      <c r="K82" s="98">
        <v>5055755.67</v>
      </c>
      <c r="L82" s="99">
        <v>11843319.869999999</v>
      </c>
      <c r="M82" s="98">
        <v>13068339.17</v>
      </c>
      <c r="N82" s="98">
        <v>11210310.720000001</v>
      </c>
      <c r="O82" s="98">
        <v>10320249.699999999</v>
      </c>
      <c r="P82" s="98">
        <v>7384263.9900000002</v>
      </c>
      <c r="Q82" s="98">
        <v>5149789.38</v>
      </c>
      <c r="R82" s="98">
        <v>2716339.85</v>
      </c>
      <c r="S82" s="98">
        <v>2371840.88</v>
      </c>
      <c r="T82" s="98">
        <v>2088505.6</v>
      </c>
      <c r="U82" s="209">
        <v>2295930.0699999998</v>
      </c>
      <c r="V82" s="209">
        <v>2791192</v>
      </c>
      <c r="W82" s="209">
        <v>4732413.2300000004</v>
      </c>
      <c r="X82" s="99">
        <v>10249148.24</v>
      </c>
      <c r="Y82" s="209">
        <v>12559746</v>
      </c>
      <c r="Z82" s="234">
        <v>13068373</v>
      </c>
      <c r="AA82" s="234">
        <v>13337655.58</v>
      </c>
      <c r="AB82" s="234">
        <v>8131238.2800000003</v>
      </c>
      <c r="AC82" s="234">
        <v>4517754.09</v>
      </c>
      <c r="AD82" s="234">
        <v>3247772.75</v>
      </c>
      <c r="AE82" s="234">
        <v>2482365</v>
      </c>
      <c r="AF82" s="234">
        <v>2453532.75</v>
      </c>
      <c r="AG82" s="234">
        <v>2597424</v>
      </c>
      <c r="AH82" s="234">
        <v>2821933</v>
      </c>
      <c r="AI82" s="234">
        <v>5612351</v>
      </c>
      <c r="AJ82" s="99">
        <v>12254582</v>
      </c>
      <c r="AK82" s="301">
        <v>16203872</v>
      </c>
      <c r="AL82" s="301">
        <v>16529190</v>
      </c>
      <c r="AM82" s="301">
        <v>16368585</v>
      </c>
      <c r="AN82" s="301">
        <v>10381847</v>
      </c>
      <c r="AO82" s="301">
        <v>6217470</v>
      </c>
      <c r="AP82" s="301">
        <v>4179858</v>
      </c>
      <c r="AQ82" s="35">
        <v>3438202</v>
      </c>
      <c r="AR82" s="301">
        <v>3257941</v>
      </c>
      <c r="AS82" s="301"/>
      <c r="AT82" s="301"/>
      <c r="AU82" s="301"/>
      <c r="AV82" s="319"/>
      <c r="AW82" s="35">
        <f t="shared" si="163"/>
        <v>-2901003.0700000003</v>
      </c>
      <c r="AX82" s="100">
        <f t="shared" si="163"/>
        <v>-1460074.2899999991</v>
      </c>
      <c r="AY82" s="100">
        <f t="shared" si="163"/>
        <v>-352846.04000000004</v>
      </c>
      <c r="AZ82" s="100">
        <f t="shared" si="163"/>
        <v>-704461.23999999976</v>
      </c>
      <c r="BA82" s="100">
        <f t="shared" si="163"/>
        <v>-194526.62000000011</v>
      </c>
      <c r="BB82" s="100">
        <f t="shared" si="163"/>
        <v>-444884.08999999985</v>
      </c>
      <c r="BC82" s="100">
        <f t="shared" si="163"/>
        <v>-67498.180000000168</v>
      </c>
      <c r="BD82" s="100">
        <f t="shared" si="163"/>
        <v>-530771.68000000017</v>
      </c>
      <c r="BE82" s="100">
        <f t="shared" si="163"/>
        <v>-323342.43999999948</v>
      </c>
      <c r="BF82" s="100">
        <f t="shared" si="163"/>
        <v>-1594171.629999999</v>
      </c>
      <c r="BG82" s="100">
        <f t="shared" si="164"/>
        <v>-508593.16999999993</v>
      </c>
      <c r="BH82" s="100">
        <f t="shared" si="164"/>
        <v>1858062.2799999993</v>
      </c>
      <c r="BI82" s="100">
        <f t="shared" si="164"/>
        <v>3017405.8800000008</v>
      </c>
      <c r="BJ82" s="100">
        <f t="shared" si="164"/>
        <v>746974.29</v>
      </c>
      <c r="BK82" s="100">
        <f t="shared" si="164"/>
        <v>-632035.29</v>
      </c>
      <c r="BL82" s="252">
        <f t="shared" si="164"/>
        <v>531432.89999999991</v>
      </c>
      <c r="BM82" s="252">
        <f t="shared" si="164"/>
        <v>110524.12000000011</v>
      </c>
      <c r="BN82" s="252">
        <f t="shared" si="164"/>
        <v>365027.14999999991</v>
      </c>
      <c r="BO82" s="252">
        <f t="shared" si="164"/>
        <v>301493.93000000017</v>
      </c>
      <c r="BP82" s="252">
        <f t="shared" si="164"/>
        <v>30741</v>
      </c>
      <c r="BQ82" s="252">
        <f t="shared" si="165"/>
        <v>879937.76999999955</v>
      </c>
      <c r="BR82" s="265">
        <f t="shared" si="165"/>
        <v>2005433.7599999998</v>
      </c>
      <c r="BS82" s="265">
        <f t="shared" si="165"/>
        <v>3644126</v>
      </c>
      <c r="BT82" s="265">
        <f t="shared" si="165"/>
        <v>3460817</v>
      </c>
      <c r="BU82" s="265">
        <f t="shared" si="165"/>
        <v>3030929.42</v>
      </c>
      <c r="BV82" s="265">
        <f t="shared" si="165"/>
        <v>2250608.7199999997</v>
      </c>
      <c r="BW82" s="265">
        <f t="shared" si="165"/>
        <v>1699715.9100000001</v>
      </c>
      <c r="BX82" s="265">
        <f t="shared" si="165"/>
        <v>932085.25</v>
      </c>
      <c r="BY82" s="265">
        <f t="shared" si="165"/>
        <v>955837</v>
      </c>
      <c r="BZ82" s="265">
        <f t="shared" si="165"/>
        <v>804408.25</v>
      </c>
      <c r="CA82" s="354"/>
      <c r="CB82" s="35">
        <f>IF(ISERROR(GETPIVOTDATA("VALUE",'CRS WK pvt'!$I$2,"DT_FILE",CB$8,"CD_CO",CB$6,"TRIM_CAT",TRIM(B82),"TRIM_LINE",A79))=TRUE,0,GETPIVOTDATA("VALUE",'CRS WK pvt'!$I$2,"DT_FILE",CB$8,"CD_CO",CB$6,"TRIM_CAT",TRIM(B82),"TRIM_LINE",A79))</f>
        <v>3257941</v>
      </c>
    </row>
    <row r="83" spans="1:80" s="38" customFormat="1" x14ac:dyDescent="0.3">
      <c r="A83" s="147"/>
      <c r="B83" s="39" t="s">
        <v>40</v>
      </c>
      <c r="C83" s="97">
        <v>13827585.93</v>
      </c>
      <c r="D83" s="98">
        <v>9668819.2100000009</v>
      </c>
      <c r="E83" s="98">
        <v>6560802.8200000003</v>
      </c>
      <c r="F83" s="98">
        <v>3794273.17</v>
      </c>
      <c r="G83" s="98">
        <v>3102570.73</v>
      </c>
      <c r="H83" s="98">
        <v>2841422.18</v>
      </c>
      <c r="I83" s="98">
        <v>2660547.23</v>
      </c>
      <c r="J83" s="98">
        <v>3769215.29</v>
      </c>
      <c r="K83" s="98">
        <v>5943819.21</v>
      </c>
      <c r="L83" s="99">
        <v>11810735.140000001</v>
      </c>
      <c r="M83" s="98">
        <v>12868943.140000001</v>
      </c>
      <c r="N83" s="98">
        <v>11188834.23</v>
      </c>
      <c r="O83" s="98">
        <v>10535277.27</v>
      </c>
      <c r="P83" s="98">
        <v>7725888.0099999998</v>
      </c>
      <c r="Q83" s="98">
        <v>5888145.2599999998</v>
      </c>
      <c r="R83" s="98">
        <v>3065860.67</v>
      </c>
      <c r="S83" s="98">
        <v>2465107.2400000002</v>
      </c>
      <c r="T83" s="98">
        <v>2155892.86</v>
      </c>
      <c r="U83" s="209">
        <v>2377662.9300000002</v>
      </c>
      <c r="V83" s="209">
        <v>3101625</v>
      </c>
      <c r="W83" s="209">
        <v>4803201.4800000004</v>
      </c>
      <c r="X83" s="99">
        <v>10386486.789999999</v>
      </c>
      <c r="Y83" s="209">
        <v>12551659</v>
      </c>
      <c r="Z83" s="234">
        <v>13228456</v>
      </c>
      <c r="AA83" s="234">
        <v>13341242.539999999</v>
      </c>
      <c r="AB83" s="234">
        <v>8695390.9600000009</v>
      </c>
      <c r="AC83" s="234">
        <v>5100819.4000000004</v>
      </c>
      <c r="AD83" s="234">
        <v>3398055.19</v>
      </c>
      <c r="AE83" s="234">
        <v>2700785</v>
      </c>
      <c r="AF83" s="234">
        <v>2845950.04</v>
      </c>
      <c r="AG83" s="234">
        <v>2685787</v>
      </c>
      <c r="AH83" s="234">
        <v>3193771</v>
      </c>
      <c r="AI83" s="234">
        <v>5818049</v>
      </c>
      <c r="AJ83" s="99">
        <v>12280111</v>
      </c>
      <c r="AK83" s="301">
        <v>15674545</v>
      </c>
      <c r="AL83" s="301">
        <v>16144882</v>
      </c>
      <c r="AM83" s="301">
        <v>16115330</v>
      </c>
      <c r="AN83" s="301">
        <v>10954769</v>
      </c>
      <c r="AO83" s="301">
        <v>7180008</v>
      </c>
      <c r="AP83" s="301">
        <v>4834979</v>
      </c>
      <c r="AQ83" s="35">
        <v>4125451</v>
      </c>
      <c r="AR83" s="301">
        <v>3429510</v>
      </c>
      <c r="AS83" s="301"/>
      <c r="AT83" s="301"/>
      <c r="AU83" s="301"/>
      <c r="AV83" s="319"/>
      <c r="AW83" s="35">
        <f t="shared" si="163"/>
        <v>-3292308.66</v>
      </c>
      <c r="AX83" s="100">
        <f t="shared" si="163"/>
        <v>-1942931.2000000011</v>
      </c>
      <c r="AY83" s="100">
        <f t="shared" si="163"/>
        <v>-672657.56000000052</v>
      </c>
      <c r="AZ83" s="100">
        <f t="shared" si="163"/>
        <v>-728412.5</v>
      </c>
      <c r="BA83" s="100">
        <f t="shared" si="163"/>
        <v>-637463.48999999976</v>
      </c>
      <c r="BB83" s="100">
        <f t="shared" si="163"/>
        <v>-685529.3200000003</v>
      </c>
      <c r="BC83" s="100">
        <f t="shared" si="163"/>
        <v>-282884.29999999981</v>
      </c>
      <c r="BD83" s="100">
        <f t="shared" si="163"/>
        <v>-667590.29</v>
      </c>
      <c r="BE83" s="100">
        <f t="shared" si="163"/>
        <v>-1140617.7299999995</v>
      </c>
      <c r="BF83" s="100">
        <f t="shared" si="163"/>
        <v>-1424248.3500000015</v>
      </c>
      <c r="BG83" s="100">
        <f t="shared" si="164"/>
        <v>-317284.1400000006</v>
      </c>
      <c r="BH83" s="100">
        <f t="shared" si="164"/>
        <v>2039621.7699999996</v>
      </c>
      <c r="BI83" s="100">
        <f t="shared" si="164"/>
        <v>2805965.2699999996</v>
      </c>
      <c r="BJ83" s="100">
        <f t="shared" si="164"/>
        <v>969502.95000000112</v>
      </c>
      <c r="BK83" s="100">
        <f t="shared" si="164"/>
        <v>-787325.8599999994</v>
      </c>
      <c r="BL83" s="252">
        <f t="shared" si="164"/>
        <v>332194.52</v>
      </c>
      <c r="BM83" s="252">
        <f t="shared" si="164"/>
        <v>235677.75999999978</v>
      </c>
      <c r="BN83" s="252">
        <f t="shared" si="164"/>
        <v>690057.18000000017</v>
      </c>
      <c r="BO83" s="252">
        <f t="shared" si="164"/>
        <v>308124.06999999983</v>
      </c>
      <c r="BP83" s="252">
        <f t="shared" si="164"/>
        <v>92146</v>
      </c>
      <c r="BQ83" s="252">
        <f t="shared" si="165"/>
        <v>1014847.5199999996</v>
      </c>
      <c r="BR83" s="265">
        <f t="shared" si="165"/>
        <v>1893624.2100000009</v>
      </c>
      <c r="BS83" s="265">
        <f t="shared" si="165"/>
        <v>3122886</v>
      </c>
      <c r="BT83" s="265">
        <f t="shared" si="165"/>
        <v>2916426</v>
      </c>
      <c r="BU83" s="265">
        <f t="shared" si="165"/>
        <v>2774087.4600000009</v>
      </c>
      <c r="BV83" s="265">
        <f t="shared" si="165"/>
        <v>2259378.0399999991</v>
      </c>
      <c r="BW83" s="265">
        <f t="shared" si="165"/>
        <v>2079188.5999999996</v>
      </c>
      <c r="BX83" s="265">
        <f t="shared" si="165"/>
        <v>1436923.81</v>
      </c>
      <c r="BY83" s="265">
        <f t="shared" si="165"/>
        <v>1424666</v>
      </c>
      <c r="BZ83" s="265">
        <f t="shared" si="165"/>
        <v>583559.96</v>
      </c>
      <c r="CA83" s="354"/>
      <c r="CB83" s="35">
        <f>IF(ISERROR(GETPIVOTDATA("VALUE",'CRS WK pvt'!$I$2,"DT_FILE",CB$8,"CD_CO",CB$6,"TRIM_CAT",TRIM(B83),"TRIM_LINE",A79))=TRUE,0,GETPIVOTDATA("VALUE",'CRS WK pvt'!$I$2,"DT_FILE",CB$8,"CD_CO",CB$6,"TRIM_CAT",TRIM(B83),"TRIM_LINE",A79))</f>
        <v>3429510</v>
      </c>
    </row>
    <row r="84" spans="1:80" s="38" customFormat="1" x14ac:dyDescent="0.3">
      <c r="A84" s="147"/>
      <c r="B84" s="39" t="s">
        <v>41</v>
      </c>
      <c r="C84" s="97">
        <v>42360814.049999997</v>
      </c>
      <c r="D84" s="98">
        <v>44903162.409999996</v>
      </c>
      <c r="E84" s="98">
        <v>26223743.120000001</v>
      </c>
      <c r="F84" s="98">
        <v>14675647.18</v>
      </c>
      <c r="G84" s="98">
        <v>10104403.84</v>
      </c>
      <c r="H84" s="98">
        <v>12178164.18</v>
      </c>
      <c r="I84" s="98">
        <v>12003831.189999999</v>
      </c>
      <c r="J84" s="98">
        <v>14552144.08</v>
      </c>
      <c r="K84" s="98">
        <v>16819287.329999998</v>
      </c>
      <c r="L84" s="99">
        <v>36319869.840000004</v>
      </c>
      <c r="M84" s="98">
        <v>38961122.82</v>
      </c>
      <c r="N84" s="98">
        <v>35319646.170000002</v>
      </c>
      <c r="O84" s="98">
        <v>34876370.649999999</v>
      </c>
      <c r="P84" s="98">
        <v>29737147.789999999</v>
      </c>
      <c r="Q84" s="98">
        <v>23146360.940000001</v>
      </c>
      <c r="R84" s="98">
        <v>12180445.24</v>
      </c>
      <c r="S84" s="98">
        <v>9810914.4100000001</v>
      </c>
      <c r="T84" s="98">
        <v>10883562.74</v>
      </c>
      <c r="U84" s="209">
        <v>8711194.7400000002</v>
      </c>
      <c r="V84" s="209">
        <v>10653340</v>
      </c>
      <c r="W84" s="209">
        <v>15657290</v>
      </c>
      <c r="X84" s="99">
        <v>30654023.640000001</v>
      </c>
      <c r="Y84" s="209">
        <v>38105163</v>
      </c>
      <c r="Z84" s="234">
        <v>40384869</v>
      </c>
      <c r="AA84" s="234">
        <v>37713423.359999999</v>
      </c>
      <c r="AB84" s="234">
        <v>29832645.129999999</v>
      </c>
      <c r="AC84" s="234">
        <v>20215253.18</v>
      </c>
      <c r="AD84" s="234">
        <v>28046594.460000001</v>
      </c>
      <c r="AE84" s="234">
        <v>9324178</v>
      </c>
      <c r="AF84" s="234">
        <v>13187743.880000001</v>
      </c>
      <c r="AG84" s="234">
        <v>10961443</v>
      </c>
      <c r="AH84" s="234">
        <v>17391977</v>
      </c>
      <c r="AI84" s="234">
        <v>17656168</v>
      </c>
      <c r="AJ84" s="99">
        <v>38230157</v>
      </c>
      <c r="AK84" s="301">
        <v>46589499</v>
      </c>
      <c r="AL84" s="301">
        <v>44991739</v>
      </c>
      <c r="AM84" s="301">
        <v>47153175</v>
      </c>
      <c r="AN84" s="301">
        <v>36766578</v>
      </c>
      <c r="AO84" s="301">
        <v>26234450</v>
      </c>
      <c r="AP84" s="301">
        <v>16213538</v>
      </c>
      <c r="AQ84" s="35">
        <v>13421197</v>
      </c>
      <c r="AR84" s="301">
        <v>11862846</v>
      </c>
      <c r="AS84" s="301"/>
      <c r="AT84" s="301"/>
      <c r="AU84" s="301"/>
      <c r="AV84" s="319"/>
      <c r="AW84" s="35">
        <f t="shared" si="163"/>
        <v>-7484443.3999999985</v>
      </c>
      <c r="AX84" s="100">
        <f t="shared" si="163"/>
        <v>-15166014.619999997</v>
      </c>
      <c r="AY84" s="100">
        <f t="shared" si="163"/>
        <v>-3077382.1799999997</v>
      </c>
      <c r="AZ84" s="100">
        <f t="shared" si="163"/>
        <v>-2495201.9399999995</v>
      </c>
      <c r="BA84" s="100">
        <f t="shared" si="163"/>
        <v>-293489.4299999997</v>
      </c>
      <c r="BB84" s="100">
        <f t="shared" si="163"/>
        <v>-1294601.4399999995</v>
      </c>
      <c r="BC84" s="100">
        <f t="shared" si="163"/>
        <v>-3292636.4499999993</v>
      </c>
      <c r="BD84" s="100">
        <f t="shared" si="163"/>
        <v>-3898804.08</v>
      </c>
      <c r="BE84" s="100">
        <f t="shared" si="163"/>
        <v>-1161997.3299999982</v>
      </c>
      <c r="BF84" s="100">
        <f t="shared" si="163"/>
        <v>-5665846.200000003</v>
      </c>
      <c r="BG84" s="100">
        <f t="shared" si="164"/>
        <v>-855959.8200000003</v>
      </c>
      <c r="BH84" s="100">
        <f t="shared" si="164"/>
        <v>5065222.8299999982</v>
      </c>
      <c r="BI84" s="100">
        <f t="shared" si="164"/>
        <v>2837052.7100000009</v>
      </c>
      <c r="BJ84" s="100">
        <f t="shared" si="164"/>
        <v>95497.339999999851</v>
      </c>
      <c r="BK84" s="100">
        <f t="shared" si="164"/>
        <v>-2931107.7600000016</v>
      </c>
      <c r="BL84" s="252">
        <f t="shared" si="164"/>
        <v>15866149.220000001</v>
      </c>
      <c r="BM84" s="252">
        <f t="shared" si="164"/>
        <v>-486736.41000000015</v>
      </c>
      <c r="BN84" s="252">
        <f t="shared" si="164"/>
        <v>2304181.1400000006</v>
      </c>
      <c r="BO84" s="252">
        <f t="shared" si="164"/>
        <v>2250248.2599999998</v>
      </c>
      <c r="BP84" s="252">
        <f t="shared" si="164"/>
        <v>6738637</v>
      </c>
      <c r="BQ84" s="252">
        <f t="shared" si="165"/>
        <v>1998878</v>
      </c>
      <c r="BR84" s="265">
        <f t="shared" si="165"/>
        <v>7576133.3599999994</v>
      </c>
      <c r="BS84" s="265">
        <f t="shared" si="165"/>
        <v>8484336</v>
      </c>
      <c r="BT84" s="265">
        <f t="shared" si="165"/>
        <v>4606870</v>
      </c>
      <c r="BU84" s="265">
        <f t="shared" si="165"/>
        <v>9439751.6400000006</v>
      </c>
      <c r="BV84" s="265">
        <f t="shared" si="165"/>
        <v>6933932.870000001</v>
      </c>
      <c r="BW84" s="265">
        <f t="shared" si="165"/>
        <v>6019196.8200000003</v>
      </c>
      <c r="BX84" s="265">
        <f t="shared" si="165"/>
        <v>-11833056.460000001</v>
      </c>
      <c r="BY84" s="265">
        <f t="shared" si="165"/>
        <v>4097019</v>
      </c>
      <c r="BZ84" s="265">
        <f t="shared" si="165"/>
        <v>-1324897.8800000008</v>
      </c>
      <c r="CA84" s="354"/>
      <c r="CB84" s="35">
        <f>IF(ISERROR(GETPIVOTDATA("VALUE",'CRS WK pvt'!$I$2,"DT_FILE",CB$8,"CD_CO",CB$6,"TRIM_CAT",TRIM(B84),"TRIM_LINE",A79))=TRUE,0,GETPIVOTDATA("VALUE",'CRS WK pvt'!$I$2,"DT_FILE",CB$8,"CD_CO",CB$6,"TRIM_CAT",TRIM(B84),"TRIM_LINE",A79))</f>
        <v>11862846</v>
      </c>
    </row>
    <row r="85" spans="1:80" s="131" customFormat="1" x14ac:dyDescent="0.3">
      <c r="A85" s="148"/>
      <c r="B85" s="39" t="s">
        <v>42</v>
      </c>
      <c r="C85" s="132">
        <f>SUM(C80:C84)</f>
        <v>197023612.13999999</v>
      </c>
      <c r="D85" s="133">
        <f t="shared" ref="D85:CB92" si="166">SUM(D80:D84)</f>
        <v>145905938.97</v>
      </c>
      <c r="E85" s="133">
        <f t="shared" si="166"/>
        <v>86326392.640000001</v>
      </c>
      <c r="F85" s="133">
        <f t="shared" si="166"/>
        <v>46376852.259999998</v>
      </c>
      <c r="G85" s="133">
        <f t="shared" si="166"/>
        <v>33738288.880000003</v>
      </c>
      <c r="H85" s="133">
        <f t="shared" si="166"/>
        <v>34565149.870000005</v>
      </c>
      <c r="I85" s="133">
        <f t="shared" si="166"/>
        <v>33164286.869999997</v>
      </c>
      <c r="J85" s="133">
        <f t="shared" si="166"/>
        <v>47392016.810000002</v>
      </c>
      <c r="K85" s="133">
        <f t="shared" si="166"/>
        <v>76922660.799999997</v>
      </c>
      <c r="L85" s="135">
        <f t="shared" si="166"/>
        <v>181801823.10999998</v>
      </c>
      <c r="M85" s="133">
        <f t="shared" si="166"/>
        <v>195418013.07999998</v>
      </c>
      <c r="N85" s="142">
        <f t="shared" si="166"/>
        <v>172806956.87</v>
      </c>
      <c r="O85" s="142">
        <f t="shared" si="166"/>
        <v>161104945.68000001</v>
      </c>
      <c r="P85" s="142">
        <f t="shared" si="166"/>
        <v>129576506.88</v>
      </c>
      <c r="Q85" s="142">
        <f t="shared" si="166"/>
        <v>92242122.170000002</v>
      </c>
      <c r="R85" s="142">
        <f t="shared" si="166"/>
        <v>42289412.25</v>
      </c>
      <c r="S85" s="142">
        <f t="shared" si="166"/>
        <v>34609273</v>
      </c>
      <c r="T85" s="142">
        <f t="shared" si="166"/>
        <v>31069865.710000001</v>
      </c>
      <c r="U85" s="142">
        <f t="shared" si="166"/>
        <v>31013918.57</v>
      </c>
      <c r="V85" s="142">
        <f t="shared" si="166"/>
        <v>38582045</v>
      </c>
      <c r="W85" s="142">
        <f t="shared" si="166"/>
        <v>73327347.620000005</v>
      </c>
      <c r="X85" s="135">
        <f t="shared" si="166"/>
        <v>161321127.33999997</v>
      </c>
      <c r="Y85" s="142">
        <f t="shared" si="166"/>
        <v>198877054</v>
      </c>
      <c r="Z85" s="142">
        <f t="shared" si="166"/>
        <v>210875242</v>
      </c>
      <c r="AA85" s="142">
        <f t="shared" si="166"/>
        <v>202211628.19</v>
      </c>
      <c r="AB85" s="142">
        <f t="shared" si="166"/>
        <v>134293470.79999998</v>
      </c>
      <c r="AC85" s="142">
        <f t="shared" si="166"/>
        <v>74483218.420000002</v>
      </c>
      <c r="AD85" s="142">
        <f t="shared" si="166"/>
        <v>62431855.300000004</v>
      </c>
      <c r="AE85" s="142">
        <f t="shared" si="166"/>
        <v>35643052</v>
      </c>
      <c r="AF85" s="142">
        <f t="shared" si="166"/>
        <v>37604062.020000003</v>
      </c>
      <c r="AG85" s="285">
        <v>35766535</v>
      </c>
      <c r="AH85" s="285">
        <v>45952098</v>
      </c>
      <c r="AI85" s="285">
        <v>85238162</v>
      </c>
      <c r="AJ85" s="135">
        <v>197719541</v>
      </c>
      <c r="AK85" s="302">
        <v>248893857</v>
      </c>
      <c r="AL85" s="302">
        <v>247276173</v>
      </c>
      <c r="AM85" s="302">
        <v>251049137</v>
      </c>
      <c r="AN85" s="302">
        <v>166919849</v>
      </c>
      <c r="AO85" s="302">
        <v>103487895</v>
      </c>
      <c r="AP85" s="302">
        <v>61151585</v>
      </c>
      <c r="AQ85" s="134">
        <v>49578774</v>
      </c>
      <c r="AR85" s="302">
        <v>43243951</v>
      </c>
      <c r="AS85" s="302"/>
      <c r="AT85" s="302"/>
      <c r="AU85" s="302"/>
      <c r="AV85" s="320"/>
      <c r="AW85" s="134">
        <f t="shared" si="148"/>
        <v>-35918666.460000008</v>
      </c>
      <c r="AX85" s="136">
        <f t="shared" ref="AX85:AY85" si="167">SUM(AX80:AX84)</f>
        <v>-16329432.089999985</v>
      </c>
      <c r="AY85" s="136">
        <f t="shared" si="167"/>
        <v>5915729.5299999993</v>
      </c>
      <c r="AZ85" s="136">
        <f t="shared" ref="AZ85:BA85" si="168">SUM(AZ80:AZ84)</f>
        <v>-4087440.0099999993</v>
      </c>
      <c r="BA85" s="136">
        <f t="shared" si="168"/>
        <v>870984.11999999941</v>
      </c>
      <c r="BB85" s="136">
        <f t="shared" ref="BB85:BJ85" si="169">SUM(BB80:BB84)</f>
        <v>-3495284.1599999988</v>
      </c>
      <c r="BC85" s="136">
        <f t="shared" si="169"/>
        <v>-2150368.2999999998</v>
      </c>
      <c r="BD85" s="136">
        <f t="shared" si="169"/>
        <v>-8809971.8099999987</v>
      </c>
      <c r="BE85" s="136">
        <f t="shared" si="169"/>
        <v>-3595313.1799999974</v>
      </c>
      <c r="BF85" s="136">
        <f t="shared" si="169"/>
        <v>-20480695.769999996</v>
      </c>
      <c r="BG85" s="136">
        <f t="shared" si="169"/>
        <v>3459040.9199999943</v>
      </c>
      <c r="BH85" s="136">
        <f t="shared" si="169"/>
        <v>38068285.129999995</v>
      </c>
      <c r="BI85" s="136">
        <f t="shared" si="169"/>
        <v>41106682.510000013</v>
      </c>
      <c r="BJ85" s="136">
        <f t="shared" si="169"/>
        <v>4716963.9199999906</v>
      </c>
      <c r="BK85" s="136">
        <f t="shared" ref="BK85:BL85" si="170">SUM(BK80:BK84)</f>
        <v>-17758903.750000004</v>
      </c>
      <c r="BL85" s="253">
        <f t="shared" si="170"/>
        <v>20142443.050000004</v>
      </c>
      <c r="BM85" s="253">
        <f t="shared" ref="BM85:BN85" si="171">SUM(BM80:BM84)</f>
        <v>1033779.0000000002</v>
      </c>
      <c r="BN85" s="253">
        <f t="shared" si="171"/>
        <v>6534196.3100000015</v>
      </c>
      <c r="BO85" s="253">
        <f t="shared" ref="BO85:BP85" si="172">SUM(BO80:BO84)</f>
        <v>4752616.43</v>
      </c>
      <c r="BP85" s="253">
        <f t="shared" si="172"/>
        <v>7370053</v>
      </c>
      <c r="BQ85" s="253">
        <f t="shared" ref="BQ85:BS85" si="173">SUM(BQ80:BQ84)</f>
        <v>11910814.380000003</v>
      </c>
      <c r="BR85" s="278">
        <f t="shared" si="173"/>
        <v>36398413.659999996</v>
      </c>
      <c r="BS85" s="278">
        <f t="shared" si="173"/>
        <v>50016803</v>
      </c>
      <c r="BT85" s="278">
        <f t="shared" ref="BT85" si="174">SUM(BT80:BT84)</f>
        <v>36400931</v>
      </c>
      <c r="BU85" s="278">
        <f t="shared" ref="BU85" si="175">SUM(BU80:BU84)</f>
        <v>48837508.809999995</v>
      </c>
      <c r="BV85" s="278">
        <f t="shared" ref="BV85" si="176">SUM(BV80:BV84)</f>
        <v>32626378.200000003</v>
      </c>
      <c r="BW85" s="278">
        <f t="shared" ref="BW85" si="177">SUM(BW80:BW84)</f>
        <v>29004676.579999998</v>
      </c>
      <c r="BX85" s="278">
        <f t="shared" ref="BX85" si="178">SUM(BX80:BX84)</f>
        <v>-1280270.3000000026</v>
      </c>
      <c r="BY85" s="278">
        <f t="shared" ref="BY85:BZ85" si="179">SUM(BY80:BY84)</f>
        <v>13935722</v>
      </c>
      <c r="BZ85" s="278">
        <f t="shared" si="179"/>
        <v>5639888.9799999986</v>
      </c>
      <c r="CA85" s="355"/>
      <c r="CB85" s="134">
        <f t="shared" si="166"/>
        <v>43243951</v>
      </c>
    </row>
    <row r="86" spans="1:80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76"/>
      <c r="BS86" s="276"/>
      <c r="BT86" s="276"/>
      <c r="BU86" s="276"/>
      <c r="BV86" s="276"/>
      <c r="BW86" s="276"/>
      <c r="BX86" s="276"/>
      <c r="BY86" s="276"/>
      <c r="BZ86" s="276"/>
      <c r="CA86" s="354"/>
      <c r="CB86" s="50"/>
    </row>
    <row r="87" spans="1:80" s="38" customFormat="1" x14ac:dyDescent="0.3">
      <c r="A87" s="147"/>
      <c r="B87" s="39" t="s">
        <v>37</v>
      </c>
      <c r="C87" s="165">
        <v>50649.88</v>
      </c>
      <c r="D87" s="166">
        <v>36562.43</v>
      </c>
      <c r="E87" s="166">
        <v>28608.7</v>
      </c>
      <c r="F87" s="166">
        <v>16285.33</v>
      </c>
      <c r="G87" s="166">
        <v>10375.549999999999</v>
      </c>
      <c r="H87" s="166">
        <v>10227.33</v>
      </c>
      <c r="I87" s="166">
        <v>11360.18</v>
      </c>
      <c r="J87" s="166">
        <v>23765.360000000001</v>
      </c>
      <c r="K87" s="166">
        <v>52028.160000000003</v>
      </c>
      <c r="L87" s="167">
        <v>189196.91</v>
      </c>
      <c r="M87" s="166">
        <v>303820.83</v>
      </c>
      <c r="N87" s="166">
        <v>742654.23</v>
      </c>
      <c r="O87" s="98">
        <v>1440585.85</v>
      </c>
      <c r="P87" s="166">
        <v>1169707.8500000001</v>
      </c>
      <c r="Q87" s="98">
        <v>869906.71</v>
      </c>
      <c r="R87" s="98">
        <v>349671.71</v>
      </c>
      <c r="S87" s="98">
        <v>260276.15</v>
      </c>
      <c r="T87" s="98">
        <v>198042.89</v>
      </c>
      <c r="U87" s="209">
        <v>219541.68</v>
      </c>
      <c r="V87" s="209">
        <v>324165</v>
      </c>
      <c r="W87" s="209">
        <v>636970.81999999995</v>
      </c>
      <c r="X87" s="167">
        <v>1228986.52</v>
      </c>
      <c r="Y87" s="209">
        <v>1502138</v>
      </c>
      <c r="Z87" s="209">
        <v>1559510</v>
      </c>
      <c r="AA87" s="209">
        <v>1424488.71</v>
      </c>
      <c r="AB87" s="209">
        <v>858344.16</v>
      </c>
      <c r="AC87" s="209">
        <v>454443.42</v>
      </c>
      <c r="AD87" s="209">
        <v>286208.44</v>
      </c>
      <c r="AE87" s="209">
        <v>190124</v>
      </c>
      <c r="AF87" s="209">
        <v>175132.29</v>
      </c>
      <c r="AG87" s="209">
        <v>171921</v>
      </c>
      <c r="AH87" s="209">
        <v>220907</v>
      </c>
      <c r="AI87" s="209">
        <v>543036</v>
      </c>
      <c r="AJ87" s="99">
        <v>1179050</v>
      </c>
      <c r="AK87" s="209">
        <v>1525795</v>
      </c>
      <c r="AL87" s="209">
        <v>1525041</v>
      </c>
      <c r="AM87" s="209">
        <v>1482130</v>
      </c>
      <c r="AN87" s="209">
        <v>811707</v>
      </c>
      <c r="AO87" s="209">
        <v>461112</v>
      </c>
      <c r="AP87" s="209">
        <v>238633</v>
      </c>
      <c r="AQ87" s="35">
        <v>173553</v>
      </c>
      <c r="AR87" s="209">
        <v>164337</v>
      </c>
      <c r="AS87" s="209"/>
      <c r="AT87" s="209"/>
      <c r="AU87" s="209"/>
      <c r="AV87" s="99"/>
      <c r="AW87" s="166">
        <f t="shared" ref="AW87:BF91" si="180">O87-C87</f>
        <v>1389935.9700000002</v>
      </c>
      <c r="AX87" s="100">
        <f t="shared" si="180"/>
        <v>1133145.4200000002</v>
      </c>
      <c r="AY87" s="100">
        <f t="shared" si="180"/>
        <v>841298.01</v>
      </c>
      <c r="AZ87" s="100">
        <f t="shared" si="180"/>
        <v>333386.38</v>
      </c>
      <c r="BA87" s="100">
        <f t="shared" si="180"/>
        <v>249900.6</v>
      </c>
      <c r="BB87" s="100">
        <f t="shared" si="180"/>
        <v>187815.56000000003</v>
      </c>
      <c r="BC87" s="100">
        <f t="shared" si="180"/>
        <v>208181.5</v>
      </c>
      <c r="BD87" s="100">
        <f t="shared" si="180"/>
        <v>300399.64</v>
      </c>
      <c r="BE87" s="100">
        <f t="shared" si="180"/>
        <v>584942.65999999992</v>
      </c>
      <c r="BF87" s="100">
        <f t="shared" si="180"/>
        <v>1039789.61</v>
      </c>
      <c r="BG87" s="100">
        <f t="shared" ref="BG87:BP91" si="181">Y87-M87</f>
        <v>1198317.17</v>
      </c>
      <c r="BH87" s="100">
        <f t="shared" si="181"/>
        <v>816855.77</v>
      </c>
      <c r="BI87" s="100">
        <f t="shared" si="181"/>
        <v>-16097.14000000013</v>
      </c>
      <c r="BJ87" s="100">
        <f t="shared" si="181"/>
        <v>-311363.69000000006</v>
      </c>
      <c r="BK87" s="100">
        <f t="shared" si="181"/>
        <v>-415463.29</v>
      </c>
      <c r="BL87" s="252">
        <f t="shared" si="181"/>
        <v>-63463.270000000019</v>
      </c>
      <c r="BM87" s="252">
        <f t="shared" si="181"/>
        <v>-70152.149999999994</v>
      </c>
      <c r="BN87" s="252">
        <f t="shared" si="181"/>
        <v>-22910.600000000006</v>
      </c>
      <c r="BO87" s="252">
        <f t="shared" si="181"/>
        <v>-47620.679999999993</v>
      </c>
      <c r="BP87" s="252">
        <f t="shared" si="181"/>
        <v>-103258</v>
      </c>
      <c r="BQ87" s="252">
        <f t="shared" ref="BQ87:BZ91" si="182">AI87-W87</f>
        <v>-93934.819999999949</v>
      </c>
      <c r="BR87" s="265">
        <f t="shared" si="182"/>
        <v>-49936.520000000019</v>
      </c>
      <c r="BS87" s="265">
        <f t="shared" si="182"/>
        <v>23657</v>
      </c>
      <c r="BT87" s="265">
        <f t="shared" si="182"/>
        <v>-34469</v>
      </c>
      <c r="BU87" s="265">
        <f t="shared" si="182"/>
        <v>57641.290000000037</v>
      </c>
      <c r="BV87" s="265">
        <f t="shared" si="182"/>
        <v>-46637.160000000033</v>
      </c>
      <c r="BW87" s="265">
        <f t="shared" si="182"/>
        <v>6668.5800000000163</v>
      </c>
      <c r="BX87" s="265">
        <f t="shared" si="182"/>
        <v>-47575.44</v>
      </c>
      <c r="BY87" s="265">
        <f t="shared" si="182"/>
        <v>-16571</v>
      </c>
      <c r="BZ87" s="265">
        <f t="shared" si="182"/>
        <v>-10795.290000000008</v>
      </c>
      <c r="CA87" s="354"/>
      <c r="CB87" s="35">
        <f>IF(ISERROR(GETPIVOTDATA("VALUE",'CRS WK pvt'!$I$2,"DT_FILE",CB$8,"CD_CO",CB$6,"TRIM_CAT",TRIM(B87),"TRIM_LINE",A86))=TRUE,0,GETPIVOTDATA("VALUE",'CRS WK pvt'!$I$2,"DT_FILE",CB$8,"CD_CO",CB$6,"TRIM_CAT",TRIM(B87),"TRIM_LINE",A86))</f>
        <v>164337</v>
      </c>
    </row>
    <row r="88" spans="1:80" s="38" customFormat="1" x14ac:dyDescent="0.3">
      <c r="A88" s="147"/>
      <c r="B88" s="39" t="s">
        <v>38</v>
      </c>
      <c r="C88" s="165">
        <v>39037.21</v>
      </c>
      <c r="D88" s="166">
        <v>29364.33</v>
      </c>
      <c r="E88" s="166">
        <v>27621.68</v>
      </c>
      <c r="F88" s="166">
        <v>14352.99</v>
      </c>
      <c r="G88" s="166">
        <v>8701.33</v>
      </c>
      <c r="H88" s="166">
        <v>8454.3700000000008</v>
      </c>
      <c r="I88" s="166">
        <v>8178.84</v>
      </c>
      <c r="J88" s="166">
        <v>16045.97</v>
      </c>
      <c r="K88" s="166">
        <v>32013.48</v>
      </c>
      <c r="L88" s="167">
        <v>101648.46</v>
      </c>
      <c r="M88" s="166">
        <v>140248.16</v>
      </c>
      <c r="N88" s="166">
        <v>196277.75</v>
      </c>
      <c r="O88" s="98">
        <v>249834.44</v>
      </c>
      <c r="P88" s="166">
        <v>220319.35</v>
      </c>
      <c r="Q88" s="98">
        <v>144971.35</v>
      </c>
      <c r="R88" s="98">
        <v>69066.87</v>
      </c>
      <c r="S88" s="98">
        <v>54804.4</v>
      </c>
      <c r="T88" s="98">
        <v>39528.120000000003</v>
      </c>
      <c r="U88" s="209">
        <v>44224.1</v>
      </c>
      <c r="V88" s="209">
        <v>57064</v>
      </c>
      <c r="W88" s="209">
        <v>116263.63</v>
      </c>
      <c r="X88" s="167">
        <v>213944.25</v>
      </c>
      <c r="Y88" s="209">
        <v>261970</v>
      </c>
      <c r="Z88" s="209">
        <v>269070</v>
      </c>
      <c r="AA88" s="209">
        <v>254139.97</v>
      </c>
      <c r="AB88" s="209">
        <v>172394.82</v>
      </c>
      <c r="AC88" s="209">
        <v>79908.929999999993</v>
      </c>
      <c r="AD88" s="209">
        <v>60480.93</v>
      </c>
      <c r="AE88" s="209">
        <v>40058</v>
      </c>
      <c r="AF88" s="209">
        <v>38809.71</v>
      </c>
      <c r="AG88" s="209">
        <v>36118</v>
      </c>
      <c r="AH88" s="209">
        <v>44918</v>
      </c>
      <c r="AI88" s="209">
        <v>98656</v>
      </c>
      <c r="AJ88" s="99">
        <v>221010</v>
      </c>
      <c r="AK88" s="209">
        <v>275676</v>
      </c>
      <c r="AL88" s="209">
        <v>286327</v>
      </c>
      <c r="AM88" s="209">
        <v>295198</v>
      </c>
      <c r="AN88" s="209">
        <v>167982</v>
      </c>
      <c r="AO88" s="209">
        <v>97416</v>
      </c>
      <c r="AP88" s="209">
        <v>54801</v>
      </c>
      <c r="AQ88" s="35">
        <v>38509</v>
      </c>
      <c r="AR88" s="209">
        <v>37086</v>
      </c>
      <c r="AS88" s="209"/>
      <c r="AT88" s="209"/>
      <c r="AU88" s="209"/>
      <c r="AV88" s="99"/>
      <c r="AW88" s="166">
        <f t="shared" si="180"/>
        <v>210797.23</v>
      </c>
      <c r="AX88" s="100">
        <f t="shared" si="180"/>
        <v>190955.02000000002</v>
      </c>
      <c r="AY88" s="100">
        <f t="shared" si="180"/>
        <v>117349.67000000001</v>
      </c>
      <c r="AZ88" s="100">
        <f t="shared" si="180"/>
        <v>54713.88</v>
      </c>
      <c r="BA88" s="100">
        <f t="shared" si="180"/>
        <v>46103.07</v>
      </c>
      <c r="BB88" s="100">
        <f t="shared" si="180"/>
        <v>31073.75</v>
      </c>
      <c r="BC88" s="100">
        <f t="shared" si="180"/>
        <v>36045.259999999995</v>
      </c>
      <c r="BD88" s="100">
        <f t="shared" si="180"/>
        <v>41018.03</v>
      </c>
      <c r="BE88" s="100">
        <f t="shared" si="180"/>
        <v>84250.150000000009</v>
      </c>
      <c r="BF88" s="100">
        <f t="shared" si="180"/>
        <v>112295.79</v>
      </c>
      <c r="BG88" s="100">
        <f t="shared" si="181"/>
        <v>121721.84</v>
      </c>
      <c r="BH88" s="100">
        <f t="shared" si="181"/>
        <v>72792.25</v>
      </c>
      <c r="BI88" s="100">
        <f t="shared" si="181"/>
        <v>4305.5299999999988</v>
      </c>
      <c r="BJ88" s="100">
        <f t="shared" si="181"/>
        <v>-47924.53</v>
      </c>
      <c r="BK88" s="100">
        <f t="shared" si="181"/>
        <v>-65062.420000000013</v>
      </c>
      <c r="BL88" s="252">
        <f t="shared" si="181"/>
        <v>-8585.9399999999951</v>
      </c>
      <c r="BM88" s="252">
        <f t="shared" si="181"/>
        <v>-14746.400000000001</v>
      </c>
      <c r="BN88" s="252">
        <f t="shared" si="181"/>
        <v>-718.41000000000349</v>
      </c>
      <c r="BO88" s="252">
        <f t="shared" si="181"/>
        <v>-8106.0999999999985</v>
      </c>
      <c r="BP88" s="252">
        <f t="shared" si="181"/>
        <v>-12146</v>
      </c>
      <c r="BQ88" s="252">
        <f t="shared" si="182"/>
        <v>-17607.630000000005</v>
      </c>
      <c r="BR88" s="265">
        <f t="shared" si="182"/>
        <v>7065.75</v>
      </c>
      <c r="BS88" s="265">
        <f t="shared" si="182"/>
        <v>13706</v>
      </c>
      <c r="BT88" s="265">
        <f t="shared" si="182"/>
        <v>17257</v>
      </c>
      <c r="BU88" s="265">
        <f t="shared" si="182"/>
        <v>41058.03</v>
      </c>
      <c r="BV88" s="265">
        <f t="shared" si="182"/>
        <v>-4412.820000000007</v>
      </c>
      <c r="BW88" s="265">
        <f t="shared" si="182"/>
        <v>17507.070000000007</v>
      </c>
      <c r="BX88" s="265">
        <f t="shared" si="182"/>
        <v>-5679.93</v>
      </c>
      <c r="BY88" s="265">
        <f t="shared" si="182"/>
        <v>-1549</v>
      </c>
      <c r="BZ88" s="265">
        <f t="shared" si="182"/>
        <v>-1723.7099999999991</v>
      </c>
      <c r="CA88" s="354"/>
      <c r="CB88" s="35">
        <f>IF(ISERROR(GETPIVOTDATA("VALUE",'CRS WK pvt'!$I$2,"DT_FILE",CB$8,"CD_CO",CB$6,"TRIM_CAT",TRIM(B88),"TRIM_LINE",A86))=TRUE,0,GETPIVOTDATA("VALUE",'CRS WK pvt'!$I$2,"DT_FILE",CB$8,"CD_CO",CB$6,"TRIM_CAT",TRIM(B88),"TRIM_LINE",A86))</f>
        <v>37086</v>
      </c>
    </row>
    <row r="89" spans="1:80" s="38" customFormat="1" x14ac:dyDescent="0.3">
      <c r="A89" s="147"/>
      <c r="B89" s="39" t="s">
        <v>39</v>
      </c>
      <c r="C89" s="165">
        <v>911.28</v>
      </c>
      <c r="D89" s="166">
        <v>806.54</v>
      </c>
      <c r="E89" s="166">
        <v>304.27999999999997</v>
      </c>
      <c r="F89" s="166">
        <v>329.81</v>
      </c>
      <c r="G89" s="166">
        <v>814</v>
      </c>
      <c r="H89" s="166">
        <v>1643.75</v>
      </c>
      <c r="I89" s="166">
        <v>2298.87</v>
      </c>
      <c r="J89" s="166">
        <v>3089.63</v>
      </c>
      <c r="K89" s="166">
        <v>6505.03</v>
      </c>
      <c r="L89" s="167">
        <v>25949.21</v>
      </c>
      <c r="M89" s="166">
        <v>47919.19</v>
      </c>
      <c r="N89" s="166">
        <v>145287.60999999999</v>
      </c>
      <c r="O89" s="98">
        <v>299633.21999999997</v>
      </c>
      <c r="P89" s="166">
        <v>210957.9</v>
      </c>
      <c r="Q89" s="98">
        <v>155497.39000000001</v>
      </c>
      <c r="R89" s="98">
        <v>78929.48</v>
      </c>
      <c r="S89" s="98">
        <v>64813.29</v>
      </c>
      <c r="T89" s="98">
        <v>53944.22</v>
      </c>
      <c r="U89" s="209">
        <v>65213.82</v>
      </c>
      <c r="V89" s="209">
        <v>86378</v>
      </c>
      <c r="W89" s="209">
        <v>146617.16</v>
      </c>
      <c r="X89" s="167">
        <v>270479.71000000002</v>
      </c>
      <c r="Y89" s="209">
        <v>335335</v>
      </c>
      <c r="Z89" s="209">
        <v>365858</v>
      </c>
      <c r="AA89" s="209">
        <v>386304.44</v>
      </c>
      <c r="AB89" s="209">
        <v>224132.6</v>
      </c>
      <c r="AC89" s="209">
        <v>153379.25</v>
      </c>
      <c r="AD89" s="209">
        <v>97793.32</v>
      </c>
      <c r="AE89" s="209">
        <v>79828</v>
      </c>
      <c r="AF89" s="209">
        <v>77069.2</v>
      </c>
      <c r="AG89" s="209">
        <v>74349</v>
      </c>
      <c r="AH89" s="209">
        <v>88475</v>
      </c>
      <c r="AI89" s="209">
        <v>166374</v>
      </c>
      <c r="AJ89" s="99">
        <v>315520</v>
      </c>
      <c r="AK89" s="209">
        <v>410730</v>
      </c>
      <c r="AL89" s="209">
        <v>428702</v>
      </c>
      <c r="AM89" s="209">
        <v>397519</v>
      </c>
      <c r="AN89" s="209">
        <v>249637</v>
      </c>
      <c r="AO89" s="209">
        <v>159495</v>
      </c>
      <c r="AP89" s="209">
        <v>108596</v>
      </c>
      <c r="AQ89" s="35">
        <v>87423</v>
      </c>
      <c r="AR89" s="209">
        <v>96812</v>
      </c>
      <c r="AS89" s="209"/>
      <c r="AT89" s="209"/>
      <c r="AU89" s="209"/>
      <c r="AV89" s="99"/>
      <c r="AW89" s="166">
        <f t="shared" si="180"/>
        <v>298721.93999999994</v>
      </c>
      <c r="AX89" s="100">
        <f t="shared" si="180"/>
        <v>210151.36</v>
      </c>
      <c r="AY89" s="100">
        <f t="shared" si="180"/>
        <v>155193.11000000002</v>
      </c>
      <c r="AZ89" s="100">
        <f t="shared" si="180"/>
        <v>78599.67</v>
      </c>
      <c r="BA89" s="100">
        <f t="shared" si="180"/>
        <v>63999.29</v>
      </c>
      <c r="BB89" s="100">
        <f t="shared" si="180"/>
        <v>52300.47</v>
      </c>
      <c r="BC89" s="100">
        <f t="shared" si="180"/>
        <v>62914.95</v>
      </c>
      <c r="BD89" s="100">
        <f t="shared" si="180"/>
        <v>83288.37</v>
      </c>
      <c r="BE89" s="100">
        <f t="shared" si="180"/>
        <v>140112.13</v>
      </c>
      <c r="BF89" s="100">
        <f t="shared" si="180"/>
        <v>244530.50000000003</v>
      </c>
      <c r="BG89" s="100">
        <f t="shared" si="181"/>
        <v>287415.81</v>
      </c>
      <c r="BH89" s="100">
        <f t="shared" si="181"/>
        <v>220570.39</v>
      </c>
      <c r="BI89" s="100">
        <f t="shared" si="181"/>
        <v>86671.22000000003</v>
      </c>
      <c r="BJ89" s="100">
        <f t="shared" si="181"/>
        <v>13174.700000000012</v>
      </c>
      <c r="BK89" s="100">
        <f t="shared" si="181"/>
        <v>-2118.140000000014</v>
      </c>
      <c r="BL89" s="252">
        <f t="shared" si="181"/>
        <v>18863.840000000011</v>
      </c>
      <c r="BM89" s="252">
        <f t="shared" si="181"/>
        <v>15014.71</v>
      </c>
      <c r="BN89" s="252">
        <f t="shared" si="181"/>
        <v>23124.979999999996</v>
      </c>
      <c r="BO89" s="252">
        <f t="shared" si="181"/>
        <v>9135.18</v>
      </c>
      <c r="BP89" s="252">
        <f t="shared" si="181"/>
        <v>2097</v>
      </c>
      <c r="BQ89" s="252">
        <f t="shared" si="182"/>
        <v>19756.839999999997</v>
      </c>
      <c r="BR89" s="265">
        <f t="shared" si="182"/>
        <v>45040.289999999979</v>
      </c>
      <c r="BS89" s="265">
        <f t="shared" si="182"/>
        <v>75395</v>
      </c>
      <c r="BT89" s="265">
        <f t="shared" si="182"/>
        <v>62844</v>
      </c>
      <c r="BU89" s="265">
        <f t="shared" si="182"/>
        <v>11214.559999999998</v>
      </c>
      <c r="BV89" s="265">
        <f t="shared" si="182"/>
        <v>25504.399999999994</v>
      </c>
      <c r="BW89" s="265">
        <f t="shared" si="182"/>
        <v>6115.75</v>
      </c>
      <c r="BX89" s="265">
        <f t="shared" si="182"/>
        <v>10802.679999999993</v>
      </c>
      <c r="BY89" s="265">
        <f t="shared" si="182"/>
        <v>7595</v>
      </c>
      <c r="BZ89" s="265">
        <f t="shared" si="182"/>
        <v>19742.800000000003</v>
      </c>
      <c r="CA89" s="354"/>
      <c r="CB89" s="35">
        <f>IF(ISERROR(GETPIVOTDATA("VALUE",'CRS WK pvt'!$I$2,"DT_FILE",CB$8,"CD_CO",CB$6,"TRIM_CAT",TRIM(B89),"TRIM_LINE",A86))=TRUE,0,GETPIVOTDATA("VALUE",'CRS WK pvt'!$I$2,"DT_FILE",CB$8,"CD_CO",CB$6,"TRIM_CAT",TRIM(B89),"TRIM_LINE",A86))</f>
        <v>96812</v>
      </c>
    </row>
    <row r="90" spans="1:80" s="38" customFormat="1" x14ac:dyDescent="0.3">
      <c r="A90" s="147"/>
      <c r="B90" s="39" t="s">
        <v>40</v>
      </c>
      <c r="C90" s="165">
        <v>355.27</v>
      </c>
      <c r="D90" s="166">
        <v>676.84</v>
      </c>
      <c r="E90" s="166">
        <v>414.43</v>
      </c>
      <c r="F90" s="166">
        <v>183.57</v>
      </c>
      <c r="G90" s="166">
        <v>8321.69</v>
      </c>
      <c r="H90" s="166">
        <v>1232.79</v>
      </c>
      <c r="I90" s="166">
        <v>1367.69</v>
      </c>
      <c r="J90" s="166">
        <v>2266.4499999999998</v>
      </c>
      <c r="K90" s="166">
        <v>4873.8900000000003</v>
      </c>
      <c r="L90" s="167">
        <v>21586.05</v>
      </c>
      <c r="M90" s="166">
        <v>62777.72</v>
      </c>
      <c r="N90" s="166">
        <v>225487.75</v>
      </c>
      <c r="O90" s="98">
        <v>527637.96</v>
      </c>
      <c r="P90" s="166">
        <v>365082.5</v>
      </c>
      <c r="Q90" s="98">
        <v>274862.03000000003</v>
      </c>
      <c r="R90" s="98">
        <v>144347.18</v>
      </c>
      <c r="S90" s="98">
        <v>109553.51</v>
      </c>
      <c r="T90" s="98">
        <v>77487.990000000005</v>
      </c>
      <c r="U90" s="209">
        <v>106240</v>
      </c>
      <c r="V90" s="209">
        <v>176567</v>
      </c>
      <c r="W90" s="209">
        <v>249164.12</v>
      </c>
      <c r="X90" s="167">
        <v>436796.74</v>
      </c>
      <c r="Y90" s="209">
        <v>533021</v>
      </c>
      <c r="Z90" s="209">
        <v>615707</v>
      </c>
      <c r="AA90" s="209">
        <v>518492.47</v>
      </c>
      <c r="AB90" s="209">
        <v>360351.32</v>
      </c>
      <c r="AC90" s="209">
        <v>253929.43</v>
      </c>
      <c r="AD90" s="209">
        <v>146450.48000000001</v>
      </c>
      <c r="AE90" s="209">
        <v>118340</v>
      </c>
      <c r="AF90" s="209">
        <v>119119.26</v>
      </c>
      <c r="AG90" s="209">
        <v>118141</v>
      </c>
      <c r="AH90" s="209">
        <v>141870</v>
      </c>
      <c r="AI90" s="209">
        <v>251292</v>
      </c>
      <c r="AJ90" s="99">
        <v>484639</v>
      </c>
      <c r="AK90" s="209">
        <v>576412</v>
      </c>
      <c r="AL90" s="209">
        <v>606800</v>
      </c>
      <c r="AM90" s="209">
        <v>610091</v>
      </c>
      <c r="AN90" s="209">
        <v>395312</v>
      </c>
      <c r="AO90" s="209">
        <v>242533</v>
      </c>
      <c r="AP90" s="209">
        <v>166099</v>
      </c>
      <c r="AQ90" s="35">
        <v>133898</v>
      </c>
      <c r="AR90" s="209">
        <v>131573</v>
      </c>
      <c r="AS90" s="209"/>
      <c r="AT90" s="209"/>
      <c r="AU90" s="209"/>
      <c r="AV90" s="99"/>
      <c r="AW90" s="166">
        <f t="shared" si="180"/>
        <v>527282.68999999994</v>
      </c>
      <c r="AX90" s="100">
        <f t="shared" si="180"/>
        <v>364405.66</v>
      </c>
      <c r="AY90" s="100">
        <f t="shared" si="180"/>
        <v>274447.60000000003</v>
      </c>
      <c r="AZ90" s="100">
        <f t="shared" si="180"/>
        <v>144163.60999999999</v>
      </c>
      <c r="BA90" s="100">
        <f t="shared" si="180"/>
        <v>101231.81999999999</v>
      </c>
      <c r="BB90" s="100">
        <f t="shared" si="180"/>
        <v>76255.200000000012</v>
      </c>
      <c r="BC90" s="100">
        <f t="shared" si="180"/>
        <v>104872.31</v>
      </c>
      <c r="BD90" s="100">
        <f t="shared" si="180"/>
        <v>174300.55</v>
      </c>
      <c r="BE90" s="100">
        <f t="shared" si="180"/>
        <v>244290.22999999998</v>
      </c>
      <c r="BF90" s="100">
        <f t="shared" si="180"/>
        <v>415210.69</v>
      </c>
      <c r="BG90" s="100">
        <f t="shared" si="181"/>
        <v>470243.28</v>
      </c>
      <c r="BH90" s="100">
        <f t="shared" si="181"/>
        <v>390219.25</v>
      </c>
      <c r="BI90" s="100">
        <f t="shared" si="181"/>
        <v>-9145.4899999999907</v>
      </c>
      <c r="BJ90" s="100">
        <f t="shared" si="181"/>
        <v>-4731.179999999993</v>
      </c>
      <c r="BK90" s="100">
        <f t="shared" si="181"/>
        <v>-20932.600000000035</v>
      </c>
      <c r="BL90" s="252">
        <f t="shared" si="181"/>
        <v>2103.3000000000175</v>
      </c>
      <c r="BM90" s="252">
        <f t="shared" si="181"/>
        <v>8786.4900000000052</v>
      </c>
      <c r="BN90" s="252">
        <f t="shared" si="181"/>
        <v>41631.26999999999</v>
      </c>
      <c r="BO90" s="252">
        <f t="shared" si="181"/>
        <v>11901</v>
      </c>
      <c r="BP90" s="252">
        <f t="shared" si="181"/>
        <v>-34697</v>
      </c>
      <c r="BQ90" s="252">
        <f t="shared" si="182"/>
        <v>2127.8800000000047</v>
      </c>
      <c r="BR90" s="265">
        <f t="shared" si="182"/>
        <v>47842.260000000009</v>
      </c>
      <c r="BS90" s="265">
        <f t="shared" si="182"/>
        <v>43391</v>
      </c>
      <c r="BT90" s="265">
        <f t="shared" si="182"/>
        <v>-8907</v>
      </c>
      <c r="BU90" s="265">
        <f t="shared" si="182"/>
        <v>91598.530000000028</v>
      </c>
      <c r="BV90" s="265">
        <f t="shared" si="182"/>
        <v>34960.679999999993</v>
      </c>
      <c r="BW90" s="265">
        <f t="shared" si="182"/>
        <v>-11396.429999999993</v>
      </c>
      <c r="BX90" s="265">
        <f t="shared" si="182"/>
        <v>19648.51999999999</v>
      </c>
      <c r="BY90" s="265">
        <f t="shared" si="182"/>
        <v>15558</v>
      </c>
      <c r="BZ90" s="265">
        <f t="shared" si="182"/>
        <v>12453.740000000005</v>
      </c>
      <c r="CA90" s="354"/>
      <c r="CB90" s="35">
        <f>IF(ISERROR(GETPIVOTDATA("VALUE",'CRS WK pvt'!$I$2,"DT_FILE",CB$8,"CD_CO",CB$6,"TRIM_CAT",TRIM(B90),"TRIM_LINE",A86))=TRUE,0,GETPIVOTDATA("VALUE",'CRS WK pvt'!$I$2,"DT_FILE",CB$8,"CD_CO",CB$6,"TRIM_CAT",TRIM(B90),"TRIM_LINE",A86))</f>
        <v>131573</v>
      </c>
    </row>
    <row r="91" spans="1:80" s="38" customFormat="1" x14ac:dyDescent="0.3">
      <c r="A91" s="147"/>
      <c r="B91" s="39" t="s">
        <v>41</v>
      </c>
      <c r="C91" s="165">
        <v>1718.66</v>
      </c>
      <c r="D91" s="166">
        <v>1135</v>
      </c>
      <c r="E91" s="166">
        <v>520.45000000000005</v>
      </c>
      <c r="F91" s="166">
        <v>951.61</v>
      </c>
      <c r="G91" s="166">
        <v>821.93</v>
      </c>
      <c r="H91" s="166">
        <v>685.41</v>
      </c>
      <c r="I91" s="166">
        <v>736.89</v>
      </c>
      <c r="J91" s="166">
        <v>2686.41</v>
      </c>
      <c r="K91" s="166">
        <v>4955.17</v>
      </c>
      <c r="L91" s="167">
        <v>24090.99</v>
      </c>
      <c r="M91" s="166">
        <v>135860.07</v>
      </c>
      <c r="N91" s="166">
        <v>533457.18000000005</v>
      </c>
      <c r="O91" s="98">
        <v>1506253.56</v>
      </c>
      <c r="P91" s="166">
        <v>1119944.3500000001</v>
      </c>
      <c r="Q91" s="98">
        <v>893861.35</v>
      </c>
      <c r="R91" s="98">
        <v>377642.25</v>
      </c>
      <c r="S91" s="98">
        <v>291319.98</v>
      </c>
      <c r="T91" s="98">
        <v>271411.21000000002</v>
      </c>
      <c r="U91" s="209">
        <v>280135.27</v>
      </c>
      <c r="V91" s="209">
        <v>327733</v>
      </c>
      <c r="W91" s="209">
        <v>730298.7</v>
      </c>
      <c r="X91" s="167">
        <v>1392550.77</v>
      </c>
      <c r="Y91" s="209">
        <v>1621533</v>
      </c>
      <c r="Z91" s="209">
        <v>1846836</v>
      </c>
      <c r="AA91" s="209">
        <v>1786204.44</v>
      </c>
      <c r="AB91" s="209">
        <v>1187129.73</v>
      </c>
      <c r="AC91" s="209">
        <v>818142.82</v>
      </c>
      <c r="AD91" s="209">
        <v>501877.49</v>
      </c>
      <c r="AE91" s="209">
        <v>420366</v>
      </c>
      <c r="AF91" s="209">
        <v>348003.4</v>
      </c>
      <c r="AG91" s="209">
        <v>351547</v>
      </c>
      <c r="AH91" s="209">
        <v>418713</v>
      </c>
      <c r="AI91" s="209">
        <v>755154</v>
      </c>
      <c r="AJ91" s="99">
        <v>1489232</v>
      </c>
      <c r="AK91" s="209">
        <v>1837998</v>
      </c>
      <c r="AL91" s="209">
        <v>1811844</v>
      </c>
      <c r="AM91" s="209">
        <v>1822649</v>
      </c>
      <c r="AN91" s="209">
        <v>1321545</v>
      </c>
      <c r="AO91" s="209">
        <v>899622</v>
      </c>
      <c r="AP91" s="209">
        <v>396550</v>
      </c>
      <c r="AQ91" s="35">
        <v>408351</v>
      </c>
      <c r="AR91" s="209">
        <v>508400</v>
      </c>
      <c r="AS91" s="209"/>
      <c r="AT91" s="209"/>
      <c r="AU91" s="209"/>
      <c r="AV91" s="99"/>
      <c r="AW91" s="166">
        <f t="shared" si="180"/>
        <v>1504534.9000000001</v>
      </c>
      <c r="AX91" s="100">
        <f t="shared" si="180"/>
        <v>1118809.3500000001</v>
      </c>
      <c r="AY91" s="100">
        <f t="shared" si="180"/>
        <v>893340.9</v>
      </c>
      <c r="AZ91" s="100">
        <f t="shared" si="180"/>
        <v>376690.64</v>
      </c>
      <c r="BA91" s="100">
        <f t="shared" si="180"/>
        <v>290498.05</v>
      </c>
      <c r="BB91" s="100">
        <f t="shared" si="180"/>
        <v>270725.80000000005</v>
      </c>
      <c r="BC91" s="100">
        <f t="shared" si="180"/>
        <v>279398.38</v>
      </c>
      <c r="BD91" s="100">
        <f t="shared" si="180"/>
        <v>325046.59000000003</v>
      </c>
      <c r="BE91" s="100">
        <f t="shared" si="180"/>
        <v>725343.52999999991</v>
      </c>
      <c r="BF91" s="100">
        <f t="shared" si="180"/>
        <v>1368459.78</v>
      </c>
      <c r="BG91" s="100">
        <f t="shared" si="181"/>
        <v>1485672.93</v>
      </c>
      <c r="BH91" s="100">
        <f t="shared" si="181"/>
        <v>1313378.8199999998</v>
      </c>
      <c r="BI91" s="100">
        <f t="shared" si="181"/>
        <v>279950.87999999989</v>
      </c>
      <c r="BJ91" s="100">
        <f t="shared" si="181"/>
        <v>67185.379999999888</v>
      </c>
      <c r="BK91" s="100">
        <f t="shared" si="181"/>
        <v>-75718.530000000028</v>
      </c>
      <c r="BL91" s="252">
        <f t="shared" si="181"/>
        <v>124235.23999999999</v>
      </c>
      <c r="BM91" s="252">
        <f t="shared" si="181"/>
        <v>129046.02000000002</v>
      </c>
      <c r="BN91" s="252">
        <f t="shared" si="181"/>
        <v>76592.19</v>
      </c>
      <c r="BO91" s="252">
        <f t="shared" si="181"/>
        <v>71411.729999999981</v>
      </c>
      <c r="BP91" s="252">
        <f t="shared" si="181"/>
        <v>90980</v>
      </c>
      <c r="BQ91" s="252">
        <f t="shared" si="182"/>
        <v>24855.300000000047</v>
      </c>
      <c r="BR91" s="265">
        <f t="shared" si="182"/>
        <v>96681.229999999981</v>
      </c>
      <c r="BS91" s="265">
        <f t="shared" si="182"/>
        <v>216465</v>
      </c>
      <c r="BT91" s="265">
        <f t="shared" si="182"/>
        <v>-34992</v>
      </c>
      <c r="BU91" s="265">
        <f t="shared" si="182"/>
        <v>36444.560000000056</v>
      </c>
      <c r="BV91" s="265">
        <f t="shared" si="182"/>
        <v>134415.27000000002</v>
      </c>
      <c r="BW91" s="265">
        <f t="shared" si="182"/>
        <v>81479.180000000051</v>
      </c>
      <c r="BX91" s="265">
        <f t="shared" si="182"/>
        <v>-105327.48999999999</v>
      </c>
      <c r="BY91" s="265">
        <f t="shared" si="182"/>
        <v>-12015</v>
      </c>
      <c r="BZ91" s="265">
        <f t="shared" si="182"/>
        <v>160396.59999999998</v>
      </c>
      <c r="CA91" s="354"/>
      <c r="CB91" s="35">
        <f>IF(ISERROR(GETPIVOTDATA("VALUE",'CRS WK pvt'!$I$2,"DT_FILE",CB$8,"CD_CO",CB$6,"TRIM_CAT",TRIM(B91),"TRIM_LINE",A86))=TRUE,0,GETPIVOTDATA("VALUE",'CRS WK pvt'!$I$2,"DT_FILE",CB$8,"CD_CO",CB$6,"TRIM_CAT",TRIM(B91),"TRIM_LINE",A86))</f>
        <v>508400</v>
      </c>
    </row>
    <row r="92" spans="1:80" s="131" customFormat="1" x14ac:dyDescent="0.3">
      <c r="A92" s="148"/>
      <c r="B92" s="39" t="s">
        <v>42</v>
      </c>
      <c r="C92" s="132">
        <f>SUM(C87:C91)</f>
        <v>92672.3</v>
      </c>
      <c r="D92" s="133">
        <f t="shared" ref="D92:AX106" si="183">SUM(D87:D91)</f>
        <v>68545.14</v>
      </c>
      <c r="E92" s="133">
        <f t="shared" si="183"/>
        <v>57469.54</v>
      </c>
      <c r="F92" s="133">
        <f t="shared" si="183"/>
        <v>32103.31</v>
      </c>
      <c r="G92" s="133">
        <f t="shared" si="183"/>
        <v>29034.5</v>
      </c>
      <c r="H92" s="133">
        <f t="shared" si="183"/>
        <v>22243.65</v>
      </c>
      <c r="I92" s="133">
        <f t="shared" si="183"/>
        <v>23942.469999999998</v>
      </c>
      <c r="J92" s="133">
        <f t="shared" si="183"/>
        <v>47853.819999999992</v>
      </c>
      <c r="K92" s="133">
        <f t="shared" si="183"/>
        <v>100375.73</v>
      </c>
      <c r="L92" s="135">
        <f t="shared" si="183"/>
        <v>362471.62</v>
      </c>
      <c r="M92" s="133">
        <f t="shared" si="183"/>
        <v>690625.97</v>
      </c>
      <c r="N92" s="133">
        <f t="shared" si="183"/>
        <v>1843164.52</v>
      </c>
      <c r="O92" s="142">
        <f t="shared" si="183"/>
        <v>4023945.03</v>
      </c>
      <c r="P92" s="133">
        <f t="shared" si="183"/>
        <v>3086011.95</v>
      </c>
      <c r="Q92" s="142">
        <f t="shared" si="183"/>
        <v>2339098.83</v>
      </c>
      <c r="R92" s="142">
        <f t="shared" si="183"/>
        <v>1019657.49</v>
      </c>
      <c r="S92" s="142">
        <f t="shared" si="183"/>
        <v>780767.33</v>
      </c>
      <c r="T92" s="142">
        <f t="shared" si="183"/>
        <v>640414.42999999993</v>
      </c>
      <c r="U92" s="142">
        <f t="shared" si="183"/>
        <v>715354.87</v>
      </c>
      <c r="V92" s="142">
        <f t="shared" si="183"/>
        <v>971907</v>
      </c>
      <c r="W92" s="142">
        <f t="shared" si="183"/>
        <v>1879314.43</v>
      </c>
      <c r="X92" s="135">
        <f t="shared" si="183"/>
        <v>3542757.9899999998</v>
      </c>
      <c r="Y92" s="142">
        <f t="shared" si="183"/>
        <v>4253997</v>
      </c>
      <c r="Z92" s="142">
        <f t="shared" si="183"/>
        <v>4656981</v>
      </c>
      <c r="AA92" s="142">
        <f t="shared" si="183"/>
        <v>4369630.0299999993</v>
      </c>
      <c r="AB92" s="142">
        <f t="shared" si="183"/>
        <v>2802352.63</v>
      </c>
      <c r="AC92" s="142">
        <f t="shared" si="183"/>
        <v>1759803.85</v>
      </c>
      <c r="AD92" s="142">
        <f t="shared" si="183"/>
        <v>1092810.6600000001</v>
      </c>
      <c r="AE92" s="142">
        <f t="shared" si="183"/>
        <v>848716</v>
      </c>
      <c r="AF92" s="142">
        <f t="shared" si="183"/>
        <v>758133.8600000001</v>
      </c>
      <c r="AG92" s="285">
        <v>752076</v>
      </c>
      <c r="AH92" s="285">
        <v>914883</v>
      </c>
      <c r="AI92" s="285">
        <v>1814512</v>
      </c>
      <c r="AJ92" s="326">
        <v>3689451</v>
      </c>
      <c r="AK92" s="302">
        <v>4626611</v>
      </c>
      <c r="AL92" s="302">
        <v>4658714</v>
      </c>
      <c r="AM92" s="302">
        <v>4607587</v>
      </c>
      <c r="AN92" s="302">
        <v>2946183</v>
      </c>
      <c r="AO92" s="302">
        <v>1860178</v>
      </c>
      <c r="AP92" s="302">
        <v>964679</v>
      </c>
      <c r="AQ92" s="134">
        <v>841734</v>
      </c>
      <c r="AR92" s="302">
        <v>938208</v>
      </c>
      <c r="AS92" s="302"/>
      <c r="AT92" s="302"/>
      <c r="AU92" s="302"/>
      <c r="AV92" s="320"/>
      <c r="AW92" s="192">
        <f t="shared" si="183"/>
        <v>3931272.7300000004</v>
      </c>
      <c r="AX92" s="136">
        <f t="shared" si="183"/>
        <v>3017466.8100000005</v>
      </c>
      <c r="AY92" s="136">
        <f t="shared" ref="AY92:AZ92" si="184">SUM(AY87:AY91)</f>
        <v>2281629.29</v>
      </c>
      <c r="AZ92" s="136">
        <f t="shared" si="184"/>
        <v>987554.18</v>
      </c>
      <c r="BA92" s="136">
        <f t="shared" ref="BA92" si="185">SUM(BA87:BA91)</f>
        <v>751732.83</v>
      </c>
      <c r="BB92" s="136">
        <f t="shared" ref="BB92:BJ92" si="186">SUM(BB87:BB91)</f>
        <v>618170.78</v>
      </c>
      <c r="BC92" s="136">
        <f t="shared" si="186"/>
        <v>691412.4</v>
      </c>
      <c r="BD92" s="136">
        <f t="shared" si="186"/>
        <v>924053.18000000017</v>
      </c>
      <c r="BE92" s="136">
        <f t="shared" si="186"/>
        <v>1778938.6999999997</v>
      </c>
      <c r="BF92" s="136">
        <f t="shared" si="186"/>
        <v>3180286.37</v>
      </c>
      <c r="BG92" s="136">
        <f t="shared" si="186"/>
        <v>3563371.0300000003</v>
      </c>
      <c r="BH92" s="136">
        <f t="shared" si="186"/>
        <v>2813816.48</v>
      </c>
      <c r="BI92" s="136">
        <f t="shared" si="186"/>
        <v>345684.99999999977</v>
      </c>
      <c r="BJ92" s="136">
        <f t="shared" si="186"/>
        <v>-283659.32000000018</v>
      </c>
      <c r="BK92" s="136">
        <f t="shared" ref="BK92:BL92" si="187">SUM(BK87:BK91)</f>
        <v>-579294.98</v>
      </c>
      <c r="BL92" s="253">
        <f t="shared" si="187"/>
        <v>73153.17</v>
      </c>
      <c r="BM92" s="253">
        <f t="shared" ref="BM92:BN92" si="188">SUM(BM87:BM91)</f>
        <v>67948.670000000027</v>
      </c>
      <c r="BN92" s="253">
        <f t="shared" si="188"/>
        <v>117719.42999999998</v>
      </c>
      <c r="BO92" s="253">
        <f t="shared" ref="BO92:BP92" si="189">SUM(BO87:BO91)</f>
        <v>36721.12999999999</v>
      </c>
      <c r="BP92" s="253">
        <f t="shared" si="189"/>
        <v>-57024</v>
      </c>
      <c r="BQ92" s="253">
        <f t="shared" ref="BQ92:BS92" si="190">SUM(BQ87:BQ91)</f>
        <v>-64802.429999999906</v>
      </c>
      <c r="BR92" s="278">
        <f t="shared" si="190"/>
        <v>146693.00999999995</v>
      </c>
      <c r="BS92" s="278">
        <f t="shared" si="190"/>
        <v>372614</v>
      </c>
      <c r="BT92" s="278">
        <f t="shared" ref="BT92" si="191">SUM(BT87:BT91)</f>
        <v>1733</v>
      </c>
      <c r="BU92" s="278">
        <f t="shared" ref="BU92" si="192">SUM(BU87:BU91)</f>
        <v>237956.97000000012</v>
      </c>
      <c r="BV92" s="278">
        <f t="shared" ref="BV92" si="193">SUM(BV87:BV91)</f>
        <v>143830.36999999997</v>
      </c>
      <c r="BW92" s="278">
        <f t="shared" ref="BW92" si="194">SUM(BW87:BW91)</f>
        <v>100374.15000000008</v>
      </c>
      <c r="BX92" s="278">
        <f t="shared" ref="BX92" si="195">SUM(BX87:BX91)</f>
        <v>-128131.66</v>
      </c>
      <c r="BY92" s="278">
        <f t="shared" ref="BY92:BZ92" si="196">SUM(BY87:BY91)</f>
        <v>-6982</v>
      </c>
      <c r="BZ92" s="278">
        <f t="shared" si="196"/>
        <v>180074.13999999998</v>
      </c>
      <c r="CA92" s="355"/>
      <c r="CB92" s="134">
        <f t="shared" si="166"/>
        <v>938208</v>
      </c>
    </row>
    <row r="93" spans="1:80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76"/>
      <c r="BS93" s="276"/>
      <c r="BT93" s="276"/>
      <c r="BU93" s="276"/>
      <c r="BV93" s="276"/>
      <c r="BW93" s="276"/>
      <c r="BX93" s="276"/>
      <c r="BY93" s="276"/>
      <c r="BZ93" s="276"/>
      <c r="CA93" s="354"/>
      <c r="CB93" s="50"/>
    </row>
    <row r="94" spans="1:80" s="38" customFormat="1" x14ac:dyDescent="0.3">
      <c r="A94" s="147"/>
      <c r="B94" s="39" t="s">
        <v>37</v>
      </c>
      <c r="C94" s="97">
        <f t="shared" ref="C94" si="197">C80+C87</f>
        <v>116566692.53</v>
      </c>
      <c r="D94" s="98">
        <f t="shared" ref="D94:P94" si="198">D80+D87</f>
        <v>74703060.890000001</v>
      </c>
      <c r="E94" s="98">
        <f t="shared" si="198"/>
        <v>43118486.720000006</v>
      </c>
      <c r="F94" s="98">
        <f t="shared" si="198"/>
        <v>22174258.189999998</v>
      </c>
      <c r="G94" s="98">
        <f t="shared" si="198"/>
        <v>16404243.360000001</v>
      </c>
      <c r="H94" s="98">
        <f t="shared" si="198"/>
        <v>15567360.689999999</v>
      </c>
      <c r="I94" s="98">
        <f t="shared" si="198"/>
        <v>14835685.85</v>
      </c>
      <c r="J94" s="98">
        <f t="shared" si="198"/>
        <v>23676839.109999999</v>
      </c>
      <c r="K94" s="98">
        <f t="shared" si="198"/>
        <v>45400509.099999994</v>
      </c>
      <c r="L94" s="99">
        <f t="shared" si="198"/>
        <v>112681444.25999999</v>
      </c>
      <c r="M94" s="98">
        <f t="shared" si="198"/>
        <v>120918349.45</v>
      </c>
      <c r="N94" s="98">
        <f t="shared" si="198"/>
        <v>106705519.95</v>
      </c>
      <c r="O94" s="98">
        <f t="shared" si="198"/>
        <v>98284873.36999999</v>
      </c>
      <c r="P94" s="98">
        <f t="shared" si="198"/>
        <v>78683493.25</v>
      </c>
      <c r="Q94" s="98">
        <f t="shared" ref="Q94:R94" si="199">Q80+Q87</f>
        <v>54257250.840000004</v>
      </c>
      <c r="R94" s="98">
        <f t="shared" si="199"/>
        <v>22406749.66</v>
      </c>
      <c r="S94" s="98">
        <f t="shared" ref="S94:T94" si="200">S80+S87</f>
        <v>18288632.759999998</v>
      </c>
      <c r="T94" s="98">
        <f t="shared" si="200"/>
        <v>14804081.550000001</v>
      </c>
      <c r="U94" s="98">
        <f t="shared" ref="U94:V94" si="201">U80+U87</f>
        <v>16401950.529999999</v>
      </c>
      <c r="V94" s="98">
        <f t="shared" si="201"/>
        <v>20532058</v>
      </c>
      <c r="W94" s="98">
        <f t="shared" ref="W94:X94" si="202">W80+W87</f>
        <v>44688472.689999998</v>
      </c>
      <c r="X94" s="99">
        <f t="shared" si="202"/>
        <v>102155856.58</v>
      </c>
      <c r="Y94" s="98">
        <f t="shared" ref="Y94:AA94" si="203">Y80+Y87</f>
        <v>124670704</v>
      </c>
      <c r="Z94" s="98">
        <f t="shared" si="203"/>
        <v>133235174</v>
      </c>
      <c r="AA94" s="98">
        <f t="shared" si="203"/>
        <v>126628463.33</v>
      </c>
      <c r="AB94" s="98">
        <f t="shared" ref="AB94:AC94" si="204">AB80+AB87</f>
        <v>79157888.319999993</v>
      </c>
      <c r="AC94" s="98">
        <f t="shared" si="204"/>
        <v>40413474.420000002</v>
      </c>
      <c r="AD94" s="98">
        <f t="shared" ref="AD94:AF94" si="205">AD80+AD87</f>
        <v>24662344.970000003</v>
      </c>
      <c r="AE94" s="98">
        <f t="shared" si="205"/>
        <v>18497402</v>
      </c>
      <c r="AF94" s="98">
        <f t="shared" si="205"/>
        <v>17383189</v>
      </c>
      <c r="AG94" s="209">
        <v>17837022</v>
      </c>
      <c r="AH94" s="209">
        <v>20590469</v>
      </c>
      <c r="AI94" s="209">
        <v>51510440</v>
      </c>
      <c r="AJ94" s="99">
        <v>123233073</v>
      </c>
      <c r="AK94" s="301">
        <v>156229427</v>
      </c>
      <c r="AL94" s="301">
        <v>154623222</v>
      </c>
      <c r="AM94" s="301">
        <v>155496001</v>
      </c>
      <c r="AN94" s="301">
        <v>97405694</v>
      </c>
      <c r="AO94" s="301">
        <v>56355972</v>
      </c>
      <c r="AP94" s="301">
        <v>31352642</v>
      </c>
      <c r="AQ94" s="64">
        <v>25172400</v>
      </c>
      <c r="AR94" s="301">
        <v>22171397</v>
      </c>
      <c r="AS94" s="301"/>
      <c r="AT94" s="301"/>
      <c r="AU94" s="301"/>
      <c r="AV94" s="319"/>
      <c r="AW94" s="35">
        <f t="shared" ref="AW94:BF98" si="206">O94-C94</f>
        <v>-18281819.160000011</v>
      </c>
      <c r="AX94" s="100">
        <f t="shared" si="206"/>
        <v>3980432.3599999994</v>
      </c>
      <c r="AY94" s="100">
        <f t="shared" si="206"/>
        <v>11138764.119999997</v>
      </c>
      <c r="AZ94" s="100">
        <f t="shared" si="206"/>
        <v>232491.47000000253</v>
      </c>
      <c r="BA94" s="100">
        <f t="shared" si="206"/>
        <v>1884389.3999999966</v>
      </c>
      <c r="BB94" s="100">
        <f t="shared" si="206"/>
        <v>-763279.13999999873</v>
      </c>
      <c r="BC94" s="100">
        <f t="shared" si="206"/>
        <v>1566264.6799999997</v>
      </c>
      <c r="BD94" s="100">
        <f t="shared" si="206"/>
        <v>-3144781.1099999994</v>
      </c>
      <c r="BE94" s="100">
        <f t="shared" si="206"/>
        <v>-712036.40999999642</v>
      </c>
      <c r="BF94" s="100">
        <f t="shared" si="206"/>
        <v>-10525587.679999992</v>
      </c>
      <c r="BG94" s="100">
        <f t="shared" ref="BG94:BP98" si="207">Y94-M94</f>
        <v>3752354.549999997</v>
      </c>
      <c r="BH94" s="100">
        <f t="shared" si="207"/>
        <v>26529654.049999997</v>
      </c>
      <c r="BI94" s="100">
        <f t="shared" si="207"/>
        <v>28343589.960000008</v>
      </c>
      <c r="BJ94" s="100">
        <f t="shared" si="207"/>
        <v>474395.06999999285</v>
      </c>
      <c r="BK94" s="100">
        <f t="shared" si="207"/>
        <v>-13843776.420000002</v>
      </c>
      <c r="BL94" s="252">
        <f t="shared" si="207"/>
        <v>2255595.3100000024</v>
      </c>
      <c r="BM94" s="252">
        <f t="shared" si="207"/>
        <v>208769.24000000209</v>
      </c>
      <c r="BN94" s="252">
        <f t="shared" si="207"/>
        <v>2579107.4499999993</v>
      </c>
      <c r="BO94" s="252">
        <f t="shared" si="207"/>
        <v>1435071.4700000007</v>
      </c>
      <c r="BP94" s="252">
        <f t="shared" si="207"/>
        <v>58411</v>
      </c>
      <c r="BQ94" s="252">
        <f t="shared" ref="BQ94:BZ98" si="208">AI94-W94</f>
        <v>6821967.3100000024</v>
      </c>
      <c r="BR94" s="265">
        <f t="shared" si="208"/>
        <v>21077216.420000002</v>
      </c>
      <c r="BS94" s="265">
        <f t="shared" si="208"/>
        <v>31558723</v>
      </c>
      <c r="BT94" s="265">
        <f t="shared" si="208"/>
        <v>21388048</v>
      </c>
      <c r="BU94" s="265">
        <f t="shared" si="208"/>
        <v>28867537.670000002</v>
      </c>
      <c r="BV94" s="265">
        <f t="shared" si="208"/>
        <v>18247805.680000007</v>
      </c>
      <c r="BW94" s="265">
        <f t="shared" si="208"/>
        <v>15942497.579999998</v>
      </c>
      <c r="BX94" s="265">
        <f t="shared" si="208"/>
        <v>6690297.0299999975</v>
      </c>
      <c r="BY94" s="265">
        <f t="shared" si="208"/>
        <v>6674998</v>
      </c>
      <c r="BZ94" s="265">
        <f t="shared" si="208"/>
        <v>4788208</v>
      </c>
      <c r="CA94" s="354"/>
      <c r="CB94" s="64">
        <f t="shared" ref="CB94" si="209">CB80+CB87</f>
        <v>22171397</v>
      </c>
    </row>
    <row r="95" spans="1:80" s="38" customFormat="1" x14ac:dyDescent="0.3">
      <c r="A95" s="147"/>
      <c r="B95" s="39" t="s">
        <v>38</v>
      </c>
      <c r="C95" s="97">
        <f t="shared" ref="C95:X95" si="210">C81+C88</f>
        <v>11136953.950000001</v>
      </c>
      <c r="D95" s="98">
        <f t="shared" si="210"/>
        <v>7852484.9400000004</v>
      </c>
      <c r="E95" s="98">
        <f t="shared" si="210"/>
        <v>4976954.9399999995</v>
      </c>
      <c r="F95" s="98">
        <f t="shared" si="210"/>
        <v>2342510.9500000002</v>
      </c>
      <c r="G95" s="98">
        <f t="shared" si="210"/>
        <v>1579780.33</v>
      </c>
      <c r="H95" s="98">
        <f t="shared" si="210"/>
        <v>1463494.83</v>
      </c>
      <c r="I95" s="98">
        <f t="shared" si="210"/>
        <v>1320333.3700000001</v>
      </c>
      <c r="J95" s="98">
        <f t="shared" si="210"/>
        <v>2111665.98</v>
      </c>
      <c r="K95" s="98">
        <f t="shared" si="210"/>
        <v>3787331.13</v>
      </c>
      <c r="L95" s="99">
        <f t="shared" si="210"/>
        <v>9437299.370000001</v>
      </c>
      <c r="M95" s="98">
        <f t="shared" si="210"/>
        <v>10045327.49</v>
      </c>
      <c r="N95" s="98">
        <f t="shared" si="210"/>
        <v>9321577.7799999993</v>
      </c>
      <c r="O95" s="98">
        <f t="shared" si="210"/>
        <v>8778594.9799999986</v>
      </c>
      <c r="P95" s="98">
        <f t="shared" si="210"/>
        <v>7435741.04</v>
      </c>
      <c r="Q95" s="98">
        <f t="shared" si="210"/>
        <v>4815453.8099999996</v>
      </c>
      <c r="R95" s="98">
        <f t="shared" si="210"/>
        <v>2338755.41</v>
      </c>
      <c r="S95" s="98">
        <f t="shared" si="210"/>
        <v>1987858.26</v>
      </c>
      <c r="T95" s="98">
        <f t="shared" si="210"/>
        <v>1375393.9700000002</v>
      </c>
      <c r="U95" s="98">
        <f t="shared" si="210"/>
        <v>1490946.08</v>
      </c>
      <c r="V95" s="98">
        <f t="shared" si="210"/>
        <v>1885059</v>
      </c>
      <c r="W95" s="98">
        <f t="shared" si="210"/>
        <v>4199204.67</v>
      </c>
      <c r="X95" s="99">
        <f t="shared" si="210"/>
        <v>9318542.8599999994</v>
      </c>
      <c r="Y95" s="98">
        <f t="shared" ref="Y95:AA95" si="211">Y81+Y88</f>
        <v>12753890</v>
      </c>
      <c r="Z95" s="98">
        <f t="shared" si="211"/>
        <v>12786950</v>
      </c>
      <c r="AA95" s="98">
        <f t="shared" si="211"/>
        <v>12869472.060000001</v>
      </c>
      <c r="AB95" s="98">
        <f t="shared" ref="AB95:AC95" si="212">AB81+AB88</f>
        <v>9507047.0899999999</v>
      </c>
      <c r="AC95" s="98">
        <f t="shared" si="212"/>
        <v>4770269.68</v>
      </c>
      <c r="AD95" s="98">
        <f t="shared" ref="AD95:AF95" si="213">AD81+AD88</f>
        <v>3423777.3000000003</v>
      </c>
      <c r="AE95" s="98">
        <f t="shared" si="213"/>
        <v>2868504</v>
      </c>
      <c r="AF95" s="98">
        <f t="shared" si="213"/>
        <v>1947588.3499999999</v>
      </c>
      <c r="AG95" s="209">
        <v>1892898</v>
      </c>
      <c r="AH95" s="209">
        <v>2219773</v>
      </c>
      <c r="AI95" s="209">
        <v>5282846</v>
      </c>
      <c r="AJ95" s="99">
        <v>13121678</v>
      </c>
      <c r="AK95" s="301">
        <v>15997985</v>
      </c>
      <c r="AL95" s="301">
        <v>16798508</v>
      </c>
      <c r="AM95" s="301">
        <v>17693374</v>
      </c>
      <c r="AN95" s="301">
        <v>12390650</v>
      </c>
      <c r="AO95" s="301">
        <v>8058523</v>
      </c>
      <c r="AP95" s="301">
        <v>4864002</v>
      </c>
      <c r="AQ95" s="64">
        <v>3633586</v>
      </c>
      <c r="AR95" s="301">
        <v>2723680</v>
      </c>
      <c r="AS95" s="301"/>
      <c r="AT95" s="301"/>
      <c r="AU95" s="301"/>
      <c r="AV95" s="319"/>
      <c r="AW95" s="35">
        <f t="shared" si="206"/>
        <v>-2358358.9700000025</v>
      </c>
      <c r="AX95" s="100">
        <f t="shared" si="206"/>
        <v>-416743.90000000037</v>
      </c>
      <c r="AY95" s="100">
        <f t="shared" si="206"/>
        <v>-161501.12999999989</v>
      </c>
      <c r="AZ95" s="100">
        <f t="shared" si="206"/>
        <v>-3755.5400000000373</v>
      </c>
      <c r="BA95" s="100">
        <f t="shared" si="206"/>
        <v>408077.92999999993</v>
      </c>
      <c r="BB95" s="100">
        <f t="shared" si="206"/>
        <v>-88100.85999999987</v>
      </c>
      <c r="BC95" s="100">
        <f t="shared" si="206"/>
        <v>170612.70999999996</v>
      </c>
      <c r="BD95" s="100">
        <f t="shared" si="206"/>
        <v>-226606.97999999998</v>
      </c>
      <c r="BE95" s="100">
        <f t="shared" si="206"/>
        <v>411873.54000000004</v>
      </c>
      <c r="BF95" s="100">
        <f t="shared" si="206"/>
        <v>-118756.51000000164</v>
      </c>
      <c r="BG95" s="100">
        <f t="shared" si="207"/>
        <v>2708562.51</v>
      </c>
      <c r="BH95" s="100">
        <f t="shared" si="207"/>
        <v>3465372.2200000007</v>
      </c>
      <c r="BI95" s="100">
        <f t="shared" si="207"/>
        <v>4090877.0800000019</v>
      </c>
      <c r="BJ95" s="100">
        <f t="shared" si="207"/>
        <v>2071306.0499999998</v>
      </c>
      <c r="BK95" s="100">
        <f t="shared" si="207"/>
        <v>-45184.129999999888</v>
      </c>
      <c r="BL95" s="252">
        <f t="shared" si="207"/>
        <v>1085021.8900000001</v>
      </c>
      <c r="BM95" s="252">
        <f t="shared" si="207"/>
        <v>880645.74</v>
      </c>
      <c r="BN95" s="252">
        <f t="shared" si="207"/>
        <v>572194.37999999966</v>
      </c>
      <c r="BO95" s="252">
        <f t="shared" si="207"/>
        <v>401951.91999999993</v>
      </c>
      <c r="BP95" s="252">
        <f t="shared" si="207"/>
        <v>334714</v>
      </c>
      <c r="BQ95" s="252">
        <f t="shared" si="208"/>
        <v>1083641.33</v>
      </c>
      <c r="BR95" s="265">
        <f t="shared" si="208"/>
        <v>3803135.1400000006</v>
      </c>
      <c r="BS95" s="265">
        <f t="shared" si="208"/>
        <v>3244095</v>
      </c>
      <c r="BT95" s="265">
        <f t="shared" si="208"/>
        <v>4011558</v>
      </c>
      <c r="BU95" s="265">
        <f t="shared" si="208"/>
        <v>4823901.9399999995</v>
      </c>
      <c r="BV95" s="265">
        <f t="shared" si="208"/>
        <v>2883602.91</v>
      </c>
      <c r="BW95" s="265">
        <f t="shared" si="208"/>
        <v>3288253.3200000003</v>
      </c>
      <c r="BX95" s="265">
        <f t="shared" si="208"/>
        <v>1440224.6999999997</v>
      </c>
      <c r="BY95" s="265">
        <f t="shared" si="208"/>
        <v>765082</v>
      </c>
      <c r="BZ95" s="265">
        <f t="shared" si="208"/>
        <v>776091.65000000014</v>
      </c>
      <c r="CA95" s="354"/>
      <c r="CB95" s="64">
        <f>CB81+CB88</f>
        <v>2723680</v>
      </c>
    </row>
    <row r="96" spans="1:80" s="38" customFormat="1" x14ac:dyDescent="0.3">
      <c r="A96" s="147"/>
      <c r="B96" s="39" t="s">
        <v>39</v>
      </c>
      <c r="C96" s="97">
        <f t="shared" ref="C96:X96" si="214">C82+C89</f>
        <v>13222164.049999999</v>
      </c>
      <c r="D96" s="98">
        <f t="shared" si="214"/>
        <v>8845144.8199999984</v>
      </c>
      <c r="E96" s="98">
        <f t="shared" si="214"/>
        <v>5502939.7000000002</v>
      </c>
      <c r="F96" s="98">
        <f t="shared" si="214"/>
        <v>3421130.9</v>
      </c>
      <c r="G96" s="98">
        <f t="shared" si="214"/>
        <v>2567181.5</v>
      </c>
      <c r="H96" s="98">
        <f t="shared" si="214"/>
        <v>2535033.44</v>
      </c>
      <c r="I96" s="98">
        <f t="shared" si="214"/>
        <v>2365727.12</v>
      </c>
      <c r="J96" s="98">
        <f t="shared" si="214"/>
        <v>3325053.31</v>
      </c>
      <c r="K96" s="98">
        <f t="shared" si="214"/>
        <v>5062260.7</v>
      </c>
      <c r="L96" s="99">
        <f t="shared" si="214"/>
        <v>11869269.08</v>
      </c>
      <c r="M96" s="98">
        <f t="shared" si="214"/>
        <v>13116258.359999999</v>
      </c>
      <c r="N96" s="98">
        <f t="shared" si="214"/>
        <v>11355598.33</v>
      </c>
      <c r="O96" s="98">
        <f t="shared" si="214"/>
        <v>10619882.92</v>
      </c>
      <c r="P96" s="98">
        <f t="shared" si="214"/>
        <v>7595221.8900000006</v>
      </c>
      <c r="Q96" s="98">
        <f t="shared" si="214"/>
        <v>5305286.7699999996</v>
      </c>
      <c r="R96" s="98">
        <f t="shared" si="214"/>
        <v>2795269.33</v>
      </c>
      <c r="S96" s="98">
        <f t="shared" si="214"/>
        <v>2436654.17</v>
      </c>
      <c r="T96" s="98">
        <f t="shared" si="214"/>
        <v>2142449.8200000003</v>
      </c>
      <c r="U96" s="98">
        <f t="shared" si="214"/>
        <v>2361143.8899999997</v>
      </c>
      <c r="V96" s="98">
        <f t="shared" si="214"/>
        <v>2877570</v>
      </c>
      <c r="W96" s="98">
        <f t="shared" si="214"/>
        <v>4879030.3900000006</v>
      </c>
      <c r="X96" s="99">
        <f t="shared" si="214"/>
        <v>10519627.950000001</v>
      </c>
      <c r="Y96" s="98">
        <f t="shared" ref="Y96:AA96" si="215">Y82+Y89</f>
        <v>12895081</v>
      </c>
      <c r="Z96" s="98">
        <f t="shared" si="215"/>
        <v>13434231</v>
      </c>
      <c r="AA96" s="98">
        <f t="shared" si="215"/>
        <v>13723960.02</v>
      </c>
      <c r="AB96" s="98">
        <f t="shared" ref="AB96:AC96" si="216">AB82+AB89</f>
        <v>8355370.8799999999</v>
      </c>
      <c r="AC96" s="98">
        <f t="shared" si="216"/>
        <v>4671133.34</v>
      </c>
      <c r="AD96" s="98">
        <f t="shared" ref="AD96:AF96" si="217">AD82+AD89</f>
        <v>3345566.07</v>
      </c>
      <c r="AE96" s="98">
        <f t="shared" si="217"/>
        <v>2562193</v>
      </c>
      <c r="AF96" s="98">
        <f t="shared" si="217"/>
        <v>2530601.9500000002</v>
      </c>
      <c r="AG96" s="209">
        <v>2671773</v>
      </c>
      <c r="AH96" s="209">
        <v>2910408</v>
      </c>
      <c r="AI96" s="209">
        <v>5778725</v>
      </c>
      <c r="AJ96" s="99">
        <v>12570102</v>
      </c>
      <c r="AK96" s="301">
        <v>16614602</v>
      </c>
      <c r="AL96" s="301">
        <v>16957892</v>
      </c>
      <c r="AM96" s="301">
        <v>16766104</v>
      </c>
      <c r="AN96" s="301">
        <v>10631484</v>
      </c>
      <c r="AO96" s="301">
        <v>6376965</v>
      </c>
      <c r="AP96" s="301">
        <v>4288454</v>
      </c>
      <c r="AQ96" s="64">
        <v>3525625</v>
      </c>
      <c r="AR96" s="301">
        <v>3354753</v>
      </c>
      <c r="AS96" s="301"/>
      <c r="AT96" s="301"/>
      <c r="AU96" s="301"/>
      <c r="AV96" s="319"/>
      <c r="AW96" s="35">
        <f t="shared" si="206"/>
        <v>-2602281.129999999</v>
      </c>
      <c r="AX96" s="100">
        <f t="shared" si="206"/>
        <v>-1249922.9299999978</v>
      </c>
      <c r="AY96" s="100">
        <f t="shared" si="206"/>
        <v>-197652.93000000063</v>
      </c>
      <c r="AZ96" s="100">
        <f t="shared" si="206"/>
        <v>-625861.56999999983</v>
      </c>
      <c r="BA96" s="100">
        <f t="shared" si="206"/>
        <v>-130527.33000000007</v>
      </c>
      <c r="BB96" s="100">
        <f t="shared" si="206"/>
        <v>-392583.61999999965</v>
      </c>
      <c r="BC96" s="100">
        <f t="shared" si="206"/>
        <v>-4583.230000000447</v>
      </c>
      <c r="BD96" s="100">
        <f t="shared" si="206"/>
        <v>-447483.31000000006</v>
      </c>
      <c r="BE96" s="100">
        <f t="shared" si="206"/>
        <v>-183230.30999999959</v>
      </c>
      <c r="BF96" s="100">
        <f t="shared" si="206"/>
        <v>-1349641.129999999</v>
      </c>
      <c r="BG96" s="100">
        <f t="shared" si="207"/>
        <v>-221177.3599999994</v>
      </c>
      <c r="BH96" s="100">
        <f t="shared" si="207"/>
        <v>2078632.67</v>
      </c>
      <c r="BI96" s="100">
        <f t="shared" si="207"/>
        <v>3104077.0999999996</v>
      </c>
      <c r="BJ96" s="100">
        <f t="shared" si="207"/>
        <v>760148.98999999929</v>
      </c>
      <c r="BK96" s="100">
        <f t="shared" si="207"/>
        <v>-634153.4299999997</v>
      </c>
      <c r="BL96" s="252">
        <f t="shared" si="207"/>
        <v>550296.73999999976</v>
      </c>
      <c r="BM96" s="252">
        <f t="shared" si="207"/>
        <v>125538.83000000007</v>
      </c>
      <c r="BN96" s="252">
        <f t="shared" si="207"/>
        <v>388152.12999999989</v>
      </c>
      <c r="BO96" s="252">
        <f t="shared" si="207"/>
        <v>310629.11000000034</v>
      </c>
      <c r="BP96" s="252">
        <f t="shared" si="207"/>
        <v>32838</v>
      </c>
      <c r="BQ96" s="252">
        <f t="shared" si="208"/>
        <v>899694.6099999994</v>
      </c>
      <c r="BR96" s="265">
        <f t="shared" si="208"/>
        <v>2050474.0499999989</v>
      </c>
      <c r="BS96" s="265">
        <f t="shared" si="208"/>
        <v>3719521</v>
      </c>
      <c r="BT96" s="265">
        <f t="shared" si="208"/>
        <v>3523661</v>
      </c>
      <c r="BU96" s="265">
        <f t="shared" si="208"/>
        <v>3042143.9800000004</v>
      </c>
      <c r="BV96" s="265">
        <f t="shared" si="208"/>
        <v>2276113.12</v>
      </c>
      <c r="BW96" s="265">
        <f t="shared" si="208"/>
        <v>1705831.6600000001</v>
      </c>
      <c r="BX96" s="265">
        <f t="shared" si="208"/>
        <v>942887.93000000017</v>
      </c>
      <c r="BY96" s="265">
        <f t="shared" si="208"/>
        <v>963432</v>
      </c>
      <c r="BZ96" s="265">
        <f t="shared" si="208"/>
        <v>824151.04999999981</v>
      </c>
      <c r="CA96" s="354"/>
      <c r="CB96" s="64">
        <f>CB82+CB89</f>
        <v>3354753</v>
      </c>
    </row>
    <row r="97" spans="1:80" s="38" customFormat="1" x14ac:dyDescent="0.3">
      <c r="A97" s="147"/>
      <c r="B97" s="39" t="s">
        <v>40</v>
      </c>
      <c r="C97" s="97">
        <f t="shared" ref="C97:X97" si="218">C83+C90</f>
        <v>13827941.199999999</v>
      </c>
      <c r="D97" s="98">
        <f t="shared" si="218"/>
        <v>9669496.0500000007</v>
      </c>
      <c r="E97" s="98">
        <f t="shared" si="218"/>
        <v>6561217.25</v>
      </c>
      <c r="F97" s="98">
        <f t="shared" si="218"/>
        <v>3794456.7399999998</v>
      </c>
      <c r="G97" s="98">
        <f t="shared" si="218"/>
        <v>3110892.42</v>
      </c>
      <c r="H97" s="98">
        <f t="shared" si="218"/>
        <v>2842654.97</v>
      </c>
      <c r="I97" s="98">
        <f t="shared" si="218"/>
        <v>2661914.92</v>
      </c>
      <c r="J97" s="98">
        <f t="shared" si="218"/>
        <v>3771481.74</v>
      </c>
      <c r="K97" s="98">
        <f t="shared" si="218"/>
        <v>5948693.0999999996</v>
      </c>
      <c r="L97" s="99">
        <f t="shared" si="218"/>
        <v>11832321.190000001</v>
      </c>
      <c r="M97" s="98">
        <f t="shared" si="218"/>
        <v>12931720.860000001</v>
      </c>
      <c r="N97" s="98">
        <f t="shared" si="218"/>
        <v>11414321.98</v>
      </c>
      <c r="O97" s="98">
        <f t="shared" si="218"/>
        <v>11062915.23</v>
      </c>
      <c r="P97" s="98">
        <f t="shared" si="218"/>
        <v>8090970.5099999998</v>
      </c>
      <c r="Q97" s="98">
        <f t="shared" si="218"/>
        <v>6163007.29</v>
      </c>
      <c r="R97" s="98">
        <f t="shared" si="218"/>
        <v>3210207.85</v>
      </c>
      <c r="S97" s="98">
        <f t="shared" si="218"/>
        <v>2574660.75</v>
      </c>
      <c r="T97" s="98">
        <f t="shared" si="218"/>
        <v>2233380.85</v>
      </c>
      <c r="U97" s="98">
        <f t="shared" si="218"/>
        <v>2483902.9300000002</v>
      </c>
      <c r="V97" s="98">
        <f t="shared" si="218"/>
        <v>3278192</v>
      </c>
      <c r="W97" s="98">
        <f t="shared" si="218"/>
        <v>5052365.6000000006</v>
      </c>
      <c r="X97" s="99">
        <f t="shared" si="218"/>
        <v>10823283.529999999</v>
      </c>
      <c r="Y97" s="98">
        <f t="shared" ref="Y97:AA97" si="219">Y83+Y90</f>
        <v>13084680</v>
      </c>
      <c r="Z97" s="98">
        <f t="shared" si="219"/>
        <v>13844163</v>
      </c>
      <c r="AA97" s="98">
        <f t="shared" si="219"/>
        <v>13859735.01</v>
      </c>
      <c r="AB97" s="98">
        <f t="shared" ref="AB97:AC97" si="220">AB83+AB90</f>
        <v>9055742.2800000012</v>
      </c>
      <c r="AC97" s="98">
        <f t="shared" si="220"/>
        <v>5354748.83</v>
      </c>
      <c r="AD97" s="98">
        <f t="shared" ref="AD97:AF97" si="221">AD83+AD90</f>
        <v>3544505.67</v>
      </c>
      <c r="AE97" s="98">
        <f t="shared" si="221"/>
        <v>2819125</v>
      </c>
      <c r="AF97" s="98">
        <f t="shared" si="221"/>
        <v>2965069.3</v>
      </c>
      <c r="AG97" s="209">
        <v>2803928</v>
      </c>
      <c r="AH97" s="209">
        <v>3335641</v>
      </c>
      <c r="AI97" s="209">
        <v>6069341</v>
      </c>
      <c r="AJ97" s="99">
        <v>12764750</v>
      </c>
      <c r="AK97" s="301">
        <v>16250957</v>
      </c>
      <c r="AL97" s="301">
        <v>16751682</v>
      </c>
      <c r="AM97" s="301">
        <v>16725421</v>
      </c>
      <c r="AN97" s="301">
        <v>11350081</v>
      </c>
      <c r="AO97" s="301">
        <v>7422541</v>
      </c>
      <c r="AP97" s="301">
        <v>5001078</v>
      </c>
      <c r="AQ97" s="64">
        <v>4259349</v>
      </c>
      <c r="AR97" s="301">
        <v>3561083</v>
      </c>
      <c r="AS97" s="301"/>
      <c r="AT97" s="301"/>
      <c r="AU97" s="301"/>
      <c r="AV97" s="319"/>
      <c r="AW97" s="35">
        <f t="shared" si="206"/>
        <v>-2765025.9699999988</v>
      </c>
      <c r="AX97" s="100">
        <f t="shared" si="206"/>
        <v>-1578525.540000001</v>
      </c>
      <c r="AY97" s="100">
        <f t="shared" si="206"/>
        <v>-398209.95999999996</v>
      </c>
      <c r="AZ97" s="100">
        <f t="shared" si="206"/>
        <v>-584248.88999999966</v>
      </c>
      <c r="BA97" s="100">
        <f t="shared" si="206"/>
        <v>-536231.66999999993</v>
      </c>
      <c r="BB97" s="100">
        <f t="shared" si="206"/>
        <v>-609274.12000000011</v>
      </c>
      <c r="BC97" s="100">
        <f t="shared" si="206"/>
        <v>-178011.98999999976</v>
      </c>
      <c r="BD97" s="100">
        <f t="shared" si="206"/>
        <v>-493289.74000000022</v>
      </c>
      <c r="BE97" s="100">
        <f t="shared" si="206"/>
        <v>-896327.49999999907</v>
      </c>
      <c r="BF97" s="100">
        <f t="shared" si="206"/>
        <v>-1009037.660000002</v>
      </c>
      <c r="BG97" s="100">
        <f t="shared" si="207"/>
        <v>152959.13999999873</v>
      </c>
      <c r="BH97" s="100">
        <f t="shared" si="207"/>
        <v>2429841.0199999996</v>
      </c>
      <c r="BI97" s="100">
        <f t="shared" si="207"/>
        <v>2796819.7799999993</v>
      </c>
      <c r="BJ97" s="100">
        <f t="shared" si="207"/>
        <v>964771.77000000142</v>
      </c>
      <c r="BK97" s="100">
        <f t="shared" si="207"/>
        <v>-808258.46</v>
      </c>
      <c r="BL97" s="252">
        <f t="shared" si="207"/>
        <v>334297.81999999983</v>
      </c>
      <c r="BM97" s="252">
        <f t="shared" si="207"/>
        <v>244464.25</v>
      </c>
      <c r="BN97" s="252">
        <f t="shared" si="207"/>
        <v>731688.44999999972</v>
      </c>
      <c r="BO97" s="252">
        <f t="shared" si="207"/>
        <v>320025.06999999983</v>
      </c>
      <c r="BP97" s="252">
        <f t="shared" si="207"/>
        <v>57449</v>
      </c>
      <c r="BQ97" s="252">
        <f t="shared" si="208"/>
        <v>1016975.3999999994</v>
      </c>
      <c r="BR97" s="265">
        <f t="shared" si="208"/>
        <v>1941466.4700000007</v>
      </c>
      <c r="BS97" s="265">
        <f t="shared" si="208"/>
        <v>3166277</v>
      </c>
      <c r="BT97" s="265">
        <f t="shared" si="208"/>
        <v>2907519</v>
      </c>
      <c r="BU97" s="265">
        <f t="shared" si="208"/>
        <v>2865685.99</v>
      </c>
      <c r="BV97" s="265">
        <f t="shared" si="208"/>
        <v>2294338.7199999988</v>
      </c>
      <c r="BW97" s="265">
        <f t="shared" si="208"/>
        <v>2067792.17</v>
      </c>
      <c r="BX97" s="265">
        <f t="shared" si="208"/>
        <v>1456572.33</v>
      </c>
      <c r="BY97" s="265">
        <f t="shared" si="208"/>
        <v>1440224</v>
      </c>
      <c r="BZ97" s="265">
        <f t="shared" si="208"/>
        <v>596013.70000000019</v>
      </c>
      <c r="CA97" s="354"/>
      <c r="CB97" s="64">
        <f>CB83+CB90</f>
        <v>3561083</v>
      </c>
    </row>
    <row r="98" spans="1:80" s="38" customFormat="1" x14ac:dyDescent="0.3">
      <c r="A98" s="147"/>
      <c r="B98" s="39" t="s">
        <v>41</v>
      </c>
      <c r="C98" s="97">
        <f t="shared" ref="C98:X98" si="222">C84+C91</f>
        <v>42362532.709999993</v>
      </c>
      <c r="D98" s="98">
        <f t="shared" si="222"/>
        <v>44904297.409999996</v>
      </c>
      <c r="E98" s="98">
        <f t="shared" si="222"/>
        <v>26224263.57</v>
      </c>
      <c r="F98" s="98">
        <f t="shared" si="222"/>
        <v>14676598.789999999</v>
      </c>
      <c r="G98" s="98">
        <f t="shared" si="222"/>
        <v>10105225.77</v>
      </c>
      <c r="H98" s="98">
        <f t="shared" si="222"/>
        <v>12178849.59</v>
      </c>
      <c r="I98" s="98">
        <f t="shared" si="222"/>
        <v>12004568.08</v>
      </c>
      <c r="J98" s="98">
        <f t="shared" si="222"/>
        <v>14554830.49</v>
      </c>
      <c r="K98" s="98">
        <f t="shared" si="222"/>
        <v>16824242.5</v>
      </c>
      <c r="L98" s="99">
        <f t="shared" si="222"/>
        <v>36343960.830000006</v>
      </c>
      <c r="M98" s="98">
        <f t="shared" si="222"/>
        <v>39096982.890000001</v>
      </c>
      <c r="N98" s="98">
        <f t="shared" si="222"/>
        <v>35853103.350000001</v>
      </c>
      <c r="O98" s="98">
        <f t="shared" si="222"/>
        <v>36382624.210000001</v>
      </c>
      <c r="P98" s="98">
        <f t="shared" si="222"/>
        <v>30857092.140000001</v>
      </c>
      <c r="Q98" s="98">
        <f t="shared" si="222"/>
        <v>24040222.290000003</v>
      </c>
      <c r="R98" s="98">
        <f t="shared" si="222"/>
        <v>12558087.49</v>
      </c>
      <c r="S98" s="98">
        <f t="shared" si="222"/>
        <v>10102234.390000001</v>
      </c>
      <c r="T98" s="98">
        <f t="shared" si="222"/>
        <v>11154973.950000001</v>
      </c>
      <c r="U98" s="98">
        <f t="shared" si="222"/>
        <v>8991330.0099999998</v>
      </c>
      <c r="V98" s="98">
        <f t="shared" si="222"/>
        <v>10981073</v>
      </c>
      <c r="W98" s="98">
        <f t="shared" si="222"/>
        <v>16387588.699999999</v>
      </c>
      <c r="X98" s="99">
        <f t="shared" si="222"/>
        <v>32046574.41</v>
      </c>
      <c r="Y98" s="98">
        <f t="shared" ref="Y98:AA98" si="223">Y84+Y91</f>
        <v>39726696</v>
      </c>
      <c r="Z98" s="98">
        <f t="shared" si="223"/>
        <v>42231705</v>
      </c>
      <c r="AA98" s="98">
        <f t="shared" si="223"/>
        <v>39499627.799999997</v>
      </c>
      <c r="AB98" s="98">
        <f t="shared" ref="AB98:AC98" si="224">AB84+AB91</f>
        <v>31019774.859999999</v>
      </c>
      <c r="AC98" s="98">
        <f t="shared" si="224"/>
        <v>21033396</v>
      </c>
      <c r="AD98" s="98">
        <f t="shared" ref="AD98:AF98" si="225">AD84+AD91</f>
        <v>28548471.949999999</v>
      </c>
      <c r="AE98" s="98">
        <f t="shared" si="225"/>
        <v>9744544</v>
      </c>
      <c r="AF98" s="98">
        <f t="shared" si="225"/>
        <v>13535747.280000001</v>
      </c>
      <c r="AG98" s="209">
        <v>11312990</v>
      </c>
      <c r="AH98" s="209">
        <v>17810690</v>
      </c>
      <c r="AI98" s="209">
        <v>18411322</v>
      </c>
      <c r="AJ98" s="99">
        <v>39719389</v>
      </c>
      <c r="AK98" s="301">
        <v>48427497</v>
      </c>
      <c r="AL98" s="301">
        <v>46803583</v>
      </c>
      <c r="AM98" s="301">
        <v>48975824</v>
      </c>
      <c r="AN98" s="301">
        <v>38088123</v>
      </c>
      <c r="AO98" s="301">
        <v>27134072</v>
      </c>
      <c r="AP98" s="301">
        <v>16610088</v>
      </c>
      <c r="AQ98" s="64">
        <v>13829548</v>
      </c>
      <c r="AR98" s="301">
        <v>12371246</v>
      </c>
      <c r="AS98" s="301"/>
      <c r="AT98" s="301"/>
      <c r="AU98" s="301"/>
      <c r="AV98" s="319"/>
      <c r="AW98" s="35">
        <f t="shared" si="206"/>
        <v>-5979908.4999999925</v>
      </c>
      <c r="AX98" s="100">
        <f t="shared" si="206"/>
        <v>-14047205.269999996</v>
      </c>
      <c r="AY98" s="100">
        <f t="shared" si="206"/>
        <v>-2184041.2799999975</v>
      </c>
      <c r="AZ98" s="100">
        <f t="shared" si="206"/>
        <v>-2118511.2999999989</v>
      </c>
      <c r="BA98" s="100">
        <f t="shared" si="206"/>
        <v>-2991.3799999989569</v>
      </c>
      <c r="BB98" s="100">
        <f t="shared" si="206"/>
        <v>-1023875.6399999987</v>
      </c>
      <c r="BC98" s="100">
        <f t="shared" si="206"/>
        <v>-3013238.0700000003</v>
      </c>
      <c r="BD98" s="100">
        <f t="shared" si="206"/>
        <v>-3573757.49</v>
      </c>
      <c r="BE98" s="100">
        <f t="shared" si="206"/>
        <v>-436653.80000000075</v>
      </c>
      <c r="BF98" s="100">
        <f t="shared" si="206"/>
        <v>-4297386.4200000055</v>
      </c>
      <c r="BG98" s="100">
        <f t="shared" si="207"/>
        <v>629713.1099999994</v>
      </c>
      <c r="BH98" s="100">
        <f t="shared" si="207"/>
        <v>6378601.6499999985</v>
      </c>
      <c r="BI98" s="100">
        <f t="shared" si="207"/>
        <v>3117003.5899999961</v>
      </c>
      <c r="BJ98" s="100">
        <f t="shared" si="207"/>
        <v>162682.71999999881</v>
      </c>
      <c r="BK98" s="100">
        <f t="shared" si="207"/>
        <v>-3006826.2900000028</v>
      </c>
      <c r="BL98" s="252">
        <f t="shared" si="207"/>
        <v>15990384.459999999</v>
      </c>
      <c r="BM98" s="252">
        <f t="shared" si="207"/>
        <v>-357690.3900000006</v>
      </c>
      <c r="BN98" s="252">
        <f t="shared" si="207"/>
        <v>2380773.33</v>
      </c>
      <c r="BO98" s="252">
        <f t="shared" si="207"/>
        <v>2321659.9900000002</v>
      </c>
      <c r="BP98" s="252">
        <f t="shared" si="207"/>
        <v>6829617</v>
      </c>
      <c r="BQ98" s="252">
        <f t="shared" si="208"/>
        <v>2023733.3000000007</v>
      </c>
      <c r="BR98" s="265">
        <f t="shared" si="208"/>
        <v>7672814.5899999999</v>
      </c>
      <c r="BS98" s="265">
        <f t="shared" si="208"/>
        <v>8700801</v>
      </c>
      <c r="BT98" s="265">
        <f t="shared" si="208"/>
        <v>4571878</v>
      </c>
      <c r="BU98" s="265">
        <f t="shared" si="208"/>
        <v>9476196.200000003</v>
      </c>
      <c r="BV98" s="265">
        <f t="shared" si="208"/>
        <v>7068348.1400000006</v>
      </c>
      <c r="BW98" s="265">
        <f t="shared" si="208"/>
        <v>6100676</v>
      </c>
      <c r="BX98" s="265">
        <f t="shared" si="208"/>
        <v>-11938383.949999999</v>
      </c>
      <c r="BY98" s="265">
        <f t="shared" si="208"/>
        <v>4085004</v>
      </c>
      <c r="BZ98" s="265">
        <f t="shared" si="208"/>
        <v>-1164501.2800000012</v>
      </c>
      <c r="CA98" s="354"/>
      <c r="CB98" s="64">
        <f>CB84+CB91</f>
        <v>12371246</v>
      </c>
    </row>
    <row r="99" spans="1:80" s="131" customFormat="1" ht="15" thickBot="1" x14ac:dyDescent="0.35">
      <c r="A99" s="148"/>
      <c r="B99" s="52" t="s">
        <v>42</v>
      </c>
      <c r="C99" s="127">
        <f t="shared" ref="C99:V99" si="226">SUM(C94:C98)</f>
        <v>197116284.44</v>
      </c>
      <c r="D99" s="128">
        <f t="shared" si="226"/>
        <v>145974484.10999998</v>
      </c>
      <c r="E99" s="128">
        <f t="shared" si="226"/>
        <v>86383862.180000007</v>
      </c>
      <c r="F99" s="128">
        <f t="shared" si="226"/>
        <v>46408955.569999993</v>
      </c>
      <c r="G99" s="128">
        <f t="shared" si="226"/>
        <v>33767323.379999995</v>
      </c>
      <c r="H99" s="128">
        <f t="shared" si="226"/>
        <v>34587393.519999996</v>
      </c>
      <c r="I99" s="128">
        <f t="shared" si="226"/>
        <v>33188229.339999996</v>
      </c>
      <c r="J99" s="128">
        <f t="shared" si="226"/>
        <v>47439870.630000003</v>
      </c>
      <c r="K99" s="128">
        <f t="shared" si="226"/>
        <v>77023036.530000001</v>
      </c>
      <c r="L99" s="129">
        <f t="shared" si="226"/>
        <v>182164294.73000002</v>
      </c>
      <c r="M99" s="128">
        <f t="shared" si="226"/>
        <v>196108639.05000001</v>
      </c>
      <c r="N99" s="128">
        <f t="shared" si="226"/>
        <v>174650121.38999999</v>
      </c>
      <c r="O99" s="128">
        <f t="shared" si="226"/>
        <v>165128890.71000001</v>
      </c>
      <c r="P99" s="128">
        <f t="shared" si="226"/>
        <v>132662518.83000001</v>
      </c>
      <c r="Q99" s="128">
        <f t="shared" si="226"/>
        <v>94581221.000000015</v>
      </c>
      <c r="R99" s="128">
        <f t="shared" si="226"/>
        <v>43309069.740000002</v>
      </c>
      <c r="S99" s="128">
        <f t="shared" si="226"/>
        <v>35390040.329999998</v>
      </c>
      <c r="T99" s="128">
        <f t="shared" si="226"/>
        <v>31710280.140000008</v>
      </c>
      <c r="U99" s="128">
        <f t="shared" si="226"/>
        <v>31729273.439999998</v>
      </c>
      <c r="V99" s="128">
        <f t="shared" si="226"/>
        <v>39553952</v>
      </c>
      <c r="W99" s="128">
        <f>SUM(W94+W95+W96+W97+W98)</f>
        <v>75206662.049999997</v>
      </c>
      <c r="X99" s="129">
        <f>SUM(X94+X95+X96+X97+X98)</f>
        <v>164863885.33000001</v>
      </c>
      <c r="Y99" s="128">
        <f t="shared" ref="Y99:AA99" si="227">SUM(Y94+Y95+Y96+Y97+Y98)</f>
        <v>203131051</v>
      </c>
      <c r="Z99" s="128">
        <f t="shared" si="227"/>
        <v>215532223</v>
      </c>
      <c r="AA99" s="128">
        <f t="shared" si="227"/>
        <v>206581258.21999997</v>
      </c>
      <c r="AB99" s="128">
        <f t="shared" ref="AB99:AC99" si="228">SUM(AB94+AB95+AB96+AB97+AB98)</f>
        <v>137095823.43000001</v>
      </c>
      <c r="AC99" s="128">
        <f t="shared" si="228"/>
        <v>76243022.269999996</v>
      </c>
      <c r="AD99" s="128">
        <f t="shared" ref="AD99:AF99" si="229">SUM(AD94+AD95+AD96+AD97+AD98)</f>
        <v>63524665.960000008</v>
      </c>
      <c r="AE99" s="128">
        <f t="shared" si="229"/>
        <v>36491768</v>
      </c>
      <c r="AF99" s="128">
        <f t="shared" si="229"/>
        <v>38362195.880000003</v>
      </c>
      <c r="AG99" s="208">
        <v>36518611</v>
      </c>
      <c r="AH99" s="208">
        <v>46866981</v>
      </c>
      <c r="AI99" s="208">
        <v>87052674</v>
      </c>
      <c r="AJ99" s="129">
        <v>201408992</v>
      </c>
      <c r="AK99" s="219">
        <v>253520468</v>
      </c>
      <c r="AL99" s="219">
        <v>251934887</v>
      </c>
      <c r="AM99" s="219">
        <v>255656724</v>
      </c>
      <c r="AN99" s="219">
        <v>169866032</v>
      </c>
      <c r="AO99" s="219">
        <v>105348073</v>
      </c>
      <c r="AP99" s="219">
        <v>62116264</v>
      </c>
      <c r="AQ99" s="36">
        <v>50420508</v>
      </c>
      <c r="AR99" s="219">
        <v>44182159</v>
      </c>
      <c r="AS99" s="219"/>
      <c r="AT99" s="219"/>
      <c r="AU99" s="219"/>
      <c r="AV99" s="318"/>
      <c r="AW99" s="36">
        <f t="shared" ref="AW99:BA99" si="230">SUM(AW94:AW98)</f>
        <v>-31987393.730000004</v>
      </c>
      <c r="AX99" s="130">
        <f t="shared" si="230"/>
        <v>-13311965.279999996</v>
      </c>
      <c r="AY99" s="130">
        <f t="shared" si="230"/>
        <v>8197358.8200000003</v>
      </c>
      <c r="AZ99" s="130">
        <f t="shared" si="230"/>
        <v>-3099885.8299999959</v>
      </c>
      <c r="BA99" s="130">
        <f t="shared" si="230"/>
        <v>1622716.9499999974</v>
      </c>
      <c r="BB99" s="130">
        <f t="shared" ref="BB99:BJ99" si="231">SUM(BB94:BB98)</f>
        <v>-2877113.3799999971</v>
      </c>
      <c r="BC99" s="130">
        <f t="shared" si="231"/>
        <v>-1458955.9000000008</v>
      </c>
      <c r="BD99" s="130">
        <f t="shared" si="231"/>
        <v>-7885918.6299999999</v>
      </c>
      <c r="BE99" s="130">
        <f t="shared" si="231"/>
        <v>-1816374.4799999958</v>
      </c>
      <c r="BF99" s="130">
        <f t="shared" si="231"/>
        <v>-17300409.399999999</v>
      </c>
      <c r="BG99" s="130">
        <f t="shared" si="231"/>
        <v>7022411.9499999955</v>
      </c>
      <c r="BH99" s="130">
        <f t="shared" si="231"/>
        <v>40882101.609999992</v>
      </c>
      <c r="BI99" s="130">
        <f t="shared" si="231"/>
        <v>41452367.510000005</v>
      </c>
      <c r="BJ99" s="130">
        <f t="shared" si="231"/>
        <v>4433304.5999999922</v>
      </c>
      <c r="BK99" s="130">
        <f t="shared" ref="BK99:BL99" si="232">SUM(BK94:BK98)</f>
        <v>-18338198.730000004</v>
      </c>
      <c r="BL99" s="251">
        <f t="shared" si="232"/>
        <v>20215596.219999999</v>
      </c>
      <c r="BM99" s="251">
        <f t="shared" ref="BM99:BN99" si="233">SUM(BM94:BM98)</f>
        <v>1101727.6700000016</v>
      </c>
      <c r="BN99" s="251">
        <f t="shared" si="233"/>
        <v>6651915.7399999984</v>
      </c>
      <c r="BO99" s="251">
        <f t="shared" ref="BO99:BP99" si="234">SUM(BO94:BO98)</f>
        <v>4789337.5600000005</v>
      </c>
      <c r="BP99" s="251">
        <f t="shared" si="234"/>
        <v>7313029</v>
      </c>
      <c r="BQ99" s="251">
        <f t="shared" ref="BQ99:BS99" si="235">SUM(BQ94:BQ98)</f>
        <v>11846011.950000003</v>
      </c>
      <c r="BR99" s="277">
        <f t="shared" si="235"/>
        <v>36545106.670000002</v>
      </c>
      <c r="BS99" s="277">
        <f t="shared" si="235"/>
        <v>50389417</v>
      </c>
      <c r="BT99" s="277">
        <f t="shared" ref="BT99" si="236">SUM(BT94:BT98)</f>
        <v>36402664</v>
      </c>
      <c r="BU99" s="277">
        <f t="shared" ref="BU99" si="237">SUM(BU94:BU98)</f>
        <v>49075465.780000009</v>
      </c>
      <c r="BV99" s="277">
        <f t="shared" ref="BV99" si="238">SUM(BV94:BV98)</f>
        <v>32770208.570000008</v>
      </c>
      <c r="BW99" s="277">
        <f t="shared" ref="BW99" si="239">SUM(BW94:BW98)</f>
        <v>29105050.729999997</v>
      </c>
      <c r="BX99" s="277">
        <f t="shared" ref="BX99" si="240">SUM(BX94:BX98)</f>
        <v>-1408401.9600000028</v>
      </c>
      <c r="BY99" s="277">
        <f t="shared" ref="BY99:BZ99" si="241">SUM(BY94:BY98)</f>
        <v>13928740</v>
      </c>
      <c r="BZ99" s="277">
        <f t="shared" si="241"/>
        <v>5819963.1199999992</v>
      </c>
      <c r="CA99" s="355"/>
      <c r="CB99" s="36">
        <f>SUM(CB94:CB98)</f>
        <v>44182159</v>
      </c>
    </row>
    <row r="100" spans="1:80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354"/>
      <c r="CB100" s="95"/>
    </row>
    <row r="101" spans="1:80" s="38" customFormat="1" x14ac:dyDescent="0.3">
      <c r="A101" s="147"/>
      <c r="B101" s="39" t="s">
        <v>37</v>
      </c>
      <c r="C101" s="97">
        <v>101668016.55</v>
      </c>
      <c r="D101" s="98">
        <v>87058595.739999995</v>
      </c>
      <c r="E101" s="98">
        <v>66709424.939999998</v>
      </c>
      <c r="F101" s="35">
        <v>43300182.240000002</v>
      </c>
      <c r="G101" s="98">
        <v>36060381.759999998</v>
      </c>
      <c r="H101" s="98">
        <v>30883351.73</v>
      </c>
      <c r="I101" s="98">
        <v>28298200.129999999</v>
      </c>
      <c r="J101" s="98">
        <v>31160779.739999998</v>
      </c>
      <c r="K101" s="98">
        <v>33815876.659999996</v>
      </c>
      <c r="L101" s="99">
        <v>71941319.299999997</v>
      </c>
      <c r="M101" s="98">
        <v>93496744.689999998</v>
      </c>
      <c r="N101" s="98">
        <v>89382464.010000005</v>
      </c>
      <c r="O101" s="98">
        <v>95294514.189999998</v>
      </c>
      <c r="P101" s="98">
        <v>75102143.739999995</v>
      </c>
      <c r="Q101" s="98">
        <v>67313133.049999997</v>
      </c>
      <c r="R101" s="98">
        <v>43657327.990000002</v>
      </c>
      <c r="S101" s="98">
        <v>32215647.620000001</v>
      </c>
      <c r="T101" s="98">
        <v>28745761.850000001</v>
      </c>
      <c r="U101" s="209">
        <v>27429711.25</v>
      </c>
      <c r="V101" s="209">
        <v>28054343</v>
      </c>
      <c r="W101" s="209">
        <v>34701031.579999998</v>
      </c>
      <c r="X101" s="99">
        <v>67429866.790000007</v>
      </c>
      <c r="Y101" s="209">
        <v>85415001</v>
      </c>
      <c r="Z101" s="209">
        <v>99217608</v>
      </c>
      <c r="AA101" s="209">
        <v>119587407.59</v>
      </c>
      <c r="AB101" s="209">
        <v>83179662.810000002</v>
      </c>
      <c r="AC101" s="209">
        <v>61285579.329999998</v>
      </c>
      <c r="AD101" s="209">
        <v>44664352.280000001</v>
      </c>
      <c r="AE101" s="209">
        <v>34629407</v>
      </c>
      <c r="AF101" s="209">
        <v>31896390.18</v>
      </c>
      <c r="AG101" s="209">
        <v>28117615</v>
      </c>
      <c r="AH101" s="209">
        <v>28517318</v>
      </c>
      <c r="AI101" s="209">
        <v>37147003</v>
      </c>
      <c r="AJ101" s="99">
        <v>75359315</v>
      </c>
      <c r="AK101" s="301">
        <v>102947364</v>
      </c>
      <c r="AL101" s="301">
        <v>134138502</v>
      </c>
      <c r="AM101" s="301">
        <v>138387589</v>
      </c>
      <c r="AN101" s="301">
        <v>99097647</v>
      </c>
      <c r="AO101" s="301">
        <v>81265866</v>
      </c>
      <c r="AP101" s="301">
        <v>57078308</v>
      </c>
      <c r="AQ101" s="64">
        <v>41676064</v>
      </c>
      <c r="AR101" s="301">
        <v>41605197</v>
      </c>
      <c r="AS101" s="301"/>
      <c r="AT101" s="301"/>
      <c r="AU101" s="301"/>
      <c r="AV101" s="319"/>
      <c r="AW101" s="35">
        <f t="shared" ref="AW101:BF105" si="242">O101-C101</f>
        <v>-6373502.3599999994</v>
      </c>
      <c r="AX101" s="100">
        <f t="shared" si="242"/>
        <v>-11956452</v>
      </c>
      <c r="AY101" s="100">
        <f t="shared" si="242"/>
        <v>603708.1099999994</v>
      </c>
      <c r="AZ101" s="100">
        <f t="shared" si="242"/>
        <v>357145.75</v>
      </c>
      <c r="BA101" s="100">
        <f t="shared" si="242"/>
        <v>-3844734.1399999969</v>
      </c>
      <c r="BB101" s="100">
        <f t="shared" si="242"/>
        <v>-2137589.879999999</v>
      </c>
      <c r="BC101" s="100">
        <f t="shared" si="242"/>
        <v>-868488.87999999896</v>
      </c>
      <c r="BD101" s="100">
        <f t="shared" si="242"/>
        <v>-3106436.7399999984</v>
      </c>
      <c r="BE101" s="100">
        <f t="shared" si="242"/>
        <v>885154.92000000179</v>
      </c>
      <c r="BF101" s="100">
        <f t="shared" si="242"/>
        <v>-4511452.5099999905</v>
      </c>
      <c r="BG101" s="100">
        <f t="shared" ref="BG101:BP105" si="243">Y101-M101</f>
        <v>-8081743.6899999976</v>
      </c>
      <c r="BH101" s="100">
        <f t="shared" si="243"/>
        <v>9835143.9899999946</v>
      </c>
      <c r="BI101" s="100">
        <f t="shared" si="243"/>
        <v>24292893.400000006</v>
      </c>
      <c r="BJ101" s="100">
        <f t="shared" si="243"/>
        <v>8077519.0700000077</v>
      </c>
      <c r="BK101" s="100">
        <f t="shared" si="243"/>
        <v>-6027553.7199999988</v>
      </c>
      <c r="BL101" s="252">
        <f t="shared" si="243"/>
        <v>1007024.2899999991</v>
      </c>
      <c r="BM101" s="252">
        <f t="shared" si="243"/>
        <v>2413759.379999999</v>
      </c>
      <c r="BN101" s="252">
        <f t="shared" si="243"/>
        <v>3150628.3299999982</v>
      </c>
      <c r="BO101" s="252">
        <f t="shared" si="243"/>
        <v>687903.75</v>
      </c>
      <c r="BP101" s="252">
        <f t="shared" si="243"/>
        <v>462975</v>
      </c>
      <c r="BQ101" s="252">
        <f t="shared" ref="BQ101:BZ105" si="244">AI101-W101</f>
        <v>2445971.4200000018</v>
      </c>
      <c r="BR101" s="265">
        <f t="shared" si="244"/>
        <v>7929448.2099999934</v>
      </c>
      <c r="BS101" s="265">
        <f t="shared" si="244"/>
        <v>17532363</v>
      </c>
      <c r="BT101" s="265">
        <f t="shared" si="244"/>
        <v>34920894</v>
      </c>
      <c r="BU101" s="265">
        <f t="shared" si="244"/>
        <v>18800181.409999996</v>
      </c>
      <c r="BV101" s="265">
        <f t="shared" si="244"/>
        <v>15917984.189999998</v>
      </c>
      <c r="BW101" s="265">
        <f t="shared" si="244"/>
        <v>19980286.670000002</v>
      </c>
      <c r="BX101" s="265">
        <f t="shared" si="244"/>
        <v>12413955.719999999</v>
      </c>
      <c r="BY101" s="265">
        <f t="shared" si="244"/>
        <v>7046657</v>
      </c>
      <c r="BZ101" s="265">
        <f t="shared" si="244"/>
        <v>9708806.8200000003</v>
      </c>
      <c r="CA101" s="354"/>
      <c r="CB101" s="64">
        <f>IF(ISERROR(GETPIVOTDATA("VALUE",'CRS WK pvt'!$I$2,"DT_FILE",CB$8,"CD_CO",CB$6,"TRIM_CAT",TRIM(B101),"TRIM_LINE",A100))=TRUE,0,GETPIVOTDATA("VALUE",'CRS WK pvt'!$I$2,"DT_FILE",CB$8,"CD_CO",CB$6,"TRIM_CAT",TRIM(B101),"TRIM_LINE",A100))</f>
        <v>41605197</v>
      </c>
    </row>
    <row r="102" spans="1:80" s="38" customFormat="1" x14ac:dyDescent="0.3">
      <c r="A102" s="147"/>
      <c r="B102" s="39" t="s">
        <v>38</v>
      </c>
      <c r="C102" s="97">
        <v>5440644.79</v>
      </c>
      <c r="D102" s="98">
        <v>5342614.6500000004</v>
      </c>
      <c r="E102" s="98">
        <v>4026889.16</v>
      </c>
      <c r="F102" s="35">
        <v>3923400.13</v>
      </c>
      <c r="G102" s="98">
        <v>2305804.96</v>
      </c>
      <c r="H102" s="98">
        <v>1958759.6</v>
      </c>
      <c r="I102" s="98">
        <v>1846890.77</v>
      </c>
      <c r="J102" s="98">
        <v>1981765.36</v>
      </c>
      <c r="K102" s="98">
        <v>1801779.46</v>
      </c>
      <c r="L102" s="99">
        <v>2583385.83</v>
      </c>
      <c r="M102" s="98">
        <v>4666823.88</v>
      </c>
      <c r="N102" s="98">
        <v>5536571.4699999997</v>
      </c>
      <c r="O102" s="98">
        <v>4733750.07</v>
      </c>
      <c r="P102" s="98">
        <v>3818080.53</v>
      </c>
      <c r="Q102" s="98">
        <v>4070389.04</v>
      </c>
      <c r="R102" s="98">
        <v>2772278.2</v>
      </c>
      <c r="S102" s="98">
        <v>2246019.2000000002</v>
      </c>
      <c r="T102" s="98">
        <v>1894810.8</v>
      </c>
      <c r="U102" s="209">
        <v>1722441.22</v>
      </c>
      <c r="V102" s="209">
        <v>1600571</v>
      </c>
      <c r="W102" s="209">
        <v>1692789.13</v>
      </c>
      <c r="X102" s="99">
        <v>2725212.09</v>
      </c>
      <c r="Y102" s="209">
        <v>4265538</v>
      </c>
      <c r="Z102" s="209">
        <v>5704563</v>
      </c>
      <c r="AA102" s="209">
        <v>7474180.96</v>
      </c>
      <c r="AB102" s="209">
        <v>4651969.6100000003</v>
      </c>
      <c r="AC102" s="209">
        <v>5411576.5700000003</v>
      </c>
      <c r="AD102" s="209">
        <v>4023648.13</v>
      </c>
      <c r="AE102" s="209">
        <v>3016108</v>
      </c>
      <c r="AF102" s="209">
        <v>3018210.5</v>
      </c>
      <c r="AG102" s="209">
        <v>2523553</v>
      </c>
      <c r="AH102" s="209">
        <v>2157252</v>
      </c>
      <c r="AI102" s="209">
        <v>4180425</v>
      </c>
      <c r="AJ102" s="99">
        <v>6386696</v>
      </c>
      <c r="AK102" s="301">
        <v>5810209</v>
      </c>
      <c r="AL102" s="301">
        <v>7510329</v>
      </c>
      <c r="AM102" s="301">
        <v>9178439</v>
      </c>
      <c r="AN102" s="301">
        <v>6862843</v>
      </c>
      <c r="AO102" s="301">
        <v>6962135</v>
      </c>
      <c r="AP102" s="301">
        <v>5268344</v>
      </c>
      <c r="AQ102" s="64">
        <v>3412421</v>
      </c>
      <c r="AR102" s="301">
        <v>3853133</v>
      </c>
      <c r="AS102" s="301"/>
      <c r="AT102" s="301"/>
      <c r="AU102" s="301"/>
      <c r="AV102" s="319"/>
      <c r="AW102" s="35">
        <f t="shared" si="242"/>
        <v>-706894.71999999974</v>
      </c>
      <c r="AX102" s="100">
        <f t="shared" si="242"/>
        <v>-1524534.1200000006</v>
      </c>
      <c r="AY102" s="100">
        <f t="shared" si="242"/>
        <v>43499.879999999888</v>
      </c>
      <c r="AZ102" s="100">
        <f t="shared" si="242"/>
        <v>-1151121.9299999997</v>
      </c>
      <c r="BA102" s="100">
        <f t="shared" si="242"/>
        <v>-59785.759999999776</v>
      </c>
      <c r="BB102" s="100">
        <f t="shared" si="242"/>
        <v>-63948.800000000047</v>
      </c>
      <c r="BC102" s="100">
        <f t="shared" si="242"/>
        <v>-124449.55000000005</v>
      </c>
      <c r="BD102" s="100">
        <f t="shared" si="242"/>
        <v>-381194.3600000001</v>
      </c>
      <c r="BE102" s="100">
        <f t="shared" si="242"/>
        <v>-108990.33000000007</v>
      </c>
      <c r="BF102" s="100">
        <f t="shared" si="242"/>
        <v>141826.25999999978</v>
      </c>
      <c r="BG102" s="100">
        <f t="shared" si="243"/>
        <v>-401285.87999999989</v>
      </c>
      <c r="BH102" s="100">
        <f t="shared" si="243"/>
        <v>167991.53000000026</v>
      </c>
      <c r="BI102" s="100">
        <f t="shared" si="243"/>
        <v>2740430.8899999997</v>
      </c>
      <c r="BJ102" s="100">
        <f t="shared" si="243"/>
        <v>833889.08000000054</v>
      </c>
      <c r="BK102" s="100">
        <f t="shared" si="243"/>
        <v>1341187.5300000003</v>
      </c>
      <c r="BL102" s="252">
        <f t="shared" si="243"/>
        <v>1251369.9299999997</v>
      </c>
      <c r="BM102" s="252">
        <f t="shared" si="243"/>
        <v>770088.79999999981</v>
      </c>
      <c r="BN102" s="252">
        <f t="shared" si="243"/>
        <v>1123399.7</v>
      </c>
      <c r="BO102" s="252">
        <f t="shared" si="243"/>
        <v>801111.78</v>
      </c>
      <c r="BP102" s="252">
        <f t="shared" si="243"/>
        <v>556681</v>
      </c>
      <c r="BQ102" s="252">
        <f t="shared" si="244"/>
        <v>2487635.87</v>
      </c>
      <c r="BR102" s="265">
        <f t="shared" si="244"/>
        <v>3661483.91</v>
      </c>
      <c r="BS102" s="265">
        <f t="shared" si="244"/>
        <v>1544671</v>
      </c>
      <c r="BT102" s="265">
        <f t="shared" si="244"/>
        <v>1805766</v>
      </c>
      <c r="BU102" s="265">
        <f t="shared" si="244"/>
        <v>1704258.04</v>
      </c>
      <c r="BV102" s="265">
        <f t="shared" si="244"/>
        <v>2210873.3899999997</v>
      </c>
      <c r="BW102" s="265">
        <f t="shared" si="244"/>
        <v>1550558.4299999997</v>
      </c>
      <c r="BX102" s="265">
        <f t="shared" si="244"/>
        <v>1244695.8700000001</v>
      </c>
      <c r="BY102" s="265">
        <f t="shared" si="244"/>
        <v>396313</v>
      </c>
      <c r="BZ102" s="265">
        <f t="shared" si="244"/>
        <v>834922.5</v>
      </c>
      <c r="CA102" s="354"/>
      <c r="CB102" s="64">
        <f>IF(ISERROR(GETPIVOTDATA("VALUE",'CRS WK pvt'!$I$2,"DT_FILE",CB$8,"CD_CO",CB$6,"TRIM_CAT",TRIM(B102),"TRIM_LINE",A100))=TRUE,0,GETPIVOTDATA("VALUE",'CRS WK pvt'!$I$2,"DT_FILE",CB$8,"CD_CO",CB$6,"TRIM_CAT",TRIM(B102),"TRIM_LINE",A100))</f>
        <v>3853133</v>
      </c>
    </row>
    <row r="103" spans="1:80" s="38" customFormat="1" x14ac:dyDescent="0.3">
      <c r="A103" s="147"/>
      <c r="B103" s="39" t="s">
        <v>39</v>
      </c>
      <c r="C103" s="97">
        <v>13394682.77</v>
      </c>
      <c r="D103" s="98">
        <v>11600996.93</v>
      </c>
      <c r="E103" s="98">
        <v>9074922.5099999998</v>
      </c>
      <c r="F103" s="35">
        <v>4869242.99</v>
      </c>
      <c r="G103" s="98">
        <v>3748597.27</v>
      </c>
      <c r="H103" s="98">
        <v>3059845.46</v>
      </c>
      <c r="I103" s="98">
        <v>2815540.24</v>
      </c>
      <c r="J103" s="98">
        <v>3096305.74</v>
      </c>
      <c r="K103" s="98">
        <v>3385448.35</v>
      </c>
      <c r="L103" s="99">
        <v>7010178.9900000002</v>
      </c>
      <c r="M103" s="98">
        <v>12190081.4</v>
      </c>
      <c r="N103" s="98">
        <v>10434259.210000001</v>
      </c>
      <c r="O103" s="98">
        <v>11585419.32</v>
      </c>
      <c r="P103" s="98">
        <v>7447046.3200000003</v>
      </c>
      <c r="Q103" s="98">
        <v>7301485.71</v>
      </c>
      <c r="R103" s="98">
        <v>5100340.33</v>
      </c>
      <c r="S103" s="98">
        <v>3517847.82</v>
      </c>
      <c r="T103" s="98">
        <v>2597276.92</v>
      </c>
      <c r="U103" s="209">
        <v>2513034.29</v>
      </c>
      <c r="V103" s="209">
        <v>2440038</v>
      </c>
      <c r="W103" s="209">
        <v>3129945.06</v>
      </c>
      <c r="X103" s="99">
        <v>6147314.4000000004</v>
      </c>
      <c r="Y103" s="209">
        <v>8785946</v>
      </c>
      <c r="Z103" s="209">
        <v>11340189</v>
      </c>
      <c r="AA103" s="209">
        <v>15528013.77</v>
      </c>
      <c r="AB103" s="209">
        <v>10148477.109999999</v>
      </c>
      <c r="AC103" s="209">
        <v>6915971.6500000004</v>
      </c>
      <c r="AD103" s="209">
        <v>4405970.1399999997</v>
      </c>
      <c r="AE103" s="209">
        <v>3436652</v>
      </c>
      <c r="AF103" s="209">
        <v>3221851.18</v>
      </c>
      <c r="AG103" s="209">
        <v>2848495</v>
      </c>
      <c r="AH103" s="209">
        <v>2635578</v>
      </c>
      <c r="AI103" s="209">
        <v>3635574</v>
      </c>
      <c r="AJ103" s="99">
        <v>6787969</v>
      </c>
      <c r="AK103" s="301">
        <v>10429619</v>
      </c>
      <c r="AL103" s="301">
        <v>16741000</v>
      </c>
      <c r="AM103" s="301">
        <v>17779706</v>
      </c>
      <c r="AN103" s="301">
        <v>13448224</v>
      </c>
      <c r="AO103" s="301">
        <v>10152702</v>
      </c>
      <c r="AP103" s="301">
        <v>6220872</v>
      </c>
      <c r="AQ103" s="64">
        <v>4526949</v>
      </c>
      <c r="AR103" s="301">
        <v>4217419</v>
      </c>
      <c r="AS103" s="301"/>
      <c r="AT103" s="301"/>
      <c r="AU103" s="301"/>
      <c r="AV103" s="319"/>
      <c r="AW103" s="35">
        <f t="shared" si="242"/>
        <v>-1809263.4499999993</v>
      </c>
      <c r="AX103" s="100">
        <f t="shared" si="242"/>
        <v>-4153950.6099999994</v>
      </c>
      <c r="AY103" s="100">
        <f t="shared" si="242"/>
        <v>-1773436.7999999998</v>
      </c>
      <c r="AZ103" s="100">
        <f t="shared" si="242"/>
        <v>231097.33999999985</v>
      </c>
      <c r="BA103" s="100">
        <f t="shared" si="242"/>
        <v>-230749.45000000019</v>
      </c>
      <c r="BB103" s="100">
        <f t="shared" si="242"/>
        <v>-462568.54000000004</v>
      </c>
      <c r="BC103" s="100">
        <f t="shared" si="242"/>
        <v>-302505.95000000019</v>
      </c>
      <c r="BD103" s="100">
        <f t="shared" si="242"/>
        <v>-656267.74000000022</v>
      </c>
      <c r="BE103" s="100">
        <f t="shared" si="242"/>
        <v>-255503.29000000004</v>
      </c>
      <c r="BF103" s="100">
        <f t="shared" si="242"/>
        <v>-862864.58999999985</v>
      </c>
      <c r="BG103" s="100">
        <f t="shared" si="243"/>
        <v>-3404135.4000000004</v>
      </c>
      <c r="BH103" s="100">
        <f t="shared" si="243"/>
        <v>905929.78999999911</v>
      </c>
      <c r="BI103" s="100">
        <f t="shared" si="243"/>
        <v>3942594.4499999993</v>
      </c>
      <c r="BJ103" s="100">
        <f t="shared" si="243"/>
        <v>2701430.7899999991</v>
      </c>
      <c r="BK103" s="100">
        <f t="shared" si="243"/>
        <v>-385514.05999999959</v>
      </c>
      <c r="BL103" s="252">
        <f t="shared" si="243"/>
        <v>-694370.19000000041</v>
      </c>
      <c r="BM103" s="252">
        <f t="shared" si="243"/>
        <v>-81195.819999999832</v>
      </c>
      <c r="BN103" s="252">
        <f t="shared" si="243"/>
        <v>624574.26000000024</v>
      </c>
      <c r="BO103" s="252">
        <f t="shared" si="243"/>
        <v>335460.70999999996</v>
      </c>
      <c r="BP103" s="252">
        <f t="shared" si="243"/>
        <v>195540</v>
      </c>
      <c r="BQ103" s="252">
        <f t="shared" si="244"/>
        <v>505628.93999999994</v>
      </c>
      <c r="BR103" s="265">
        <f t="shared" si="244"/>
        <v>640654.59999999963</v>
      </c>
      <c r="BS103" s="265">
        <f t="shared" si="244"/>
        <v>1643673</v>
      </c>
      <c r="BT103" s="265">
        <f t="shared" si="244"/>
        <v>5400811</v>
      </c>
      <c r="BU103" s="265">
        <f t="shared" si="244"/>
        <v>2251692.2300000004</v>
      </c>
      <c r="BV103" s="265">
        <f t="shared" si="244"/>
        <v>3299746.8900000006</v>
      </c>
      <c r="BW103" s="265">
        <f t="shared" si="244"/>
        <v>3236730.3499999996</v>
      </c>
      <c r="BX103" s="265">
        <f t="shared" si="244"/>
        <v>1814901.8600000003</v>
      </c>
      <c r="BY103" s="265">
        <f t="shared" si="244"/>
        <v>1090297</v>
      </c>
      <c r="BZ103" s="265">
        <f t="shared" si="244"/>
        <v>995567.81999999983</v>
      </c>
      <c r="CA103" s="354"/>
      <c r="CB103" s="64">
        <f>IF(ISERROR(GETPIVOTDATA("VALUE",'CRS WK pvt'!$I$2,"DT_FILE",CB$8,"CD_CO",CB$6,"TRIM_CAT",TRIM(B103),"TRIM_LINE",A100))=TRUE,0,GETPIVOTDATA("VALUE",'CRS WK pvt'!$I$2,"DT_FILE",CB$8,"CD_CO",CB$6,"TRIM_CAT",TRIM(B103),"TRIM_LINE",A100))</f>
        <v>4217419</v>
      </c>
    </row>
    <row r="104" spans="1:80" s="38" customFormat="1" x14ac:dyDescent="0.3">
      <c r="A104" s="147"/>
      <c r="B104" s="39" t="s">
        <v>40</v>
      </c>
      <c r="C104" s="97">
        <v>14158656.67</v>
      </c>
      <c r="D104" s="98">
        <v>12488420.199999999</v>
      </c>
      <c r="E104" s="98">
        <v>9926474.7699999996</v>
      </c>
      <c r="F104" s="35">
        <v>5282538.0599999996</v>
      </c>
      <c r="G104" s="98">
        <v>4138957.01</v>
      </c>
      <c r="H104" s="98">
        <v>3254792.95</v>
      </c>
      <c r="I104" s="98">
        <v>3231719.21</v>
      </c>
      <c r="J104" s="98">
        <v>3444213.33</v>
      </c>
      <c r="K104" s="98">
        <v>3527802.57</v>
      </c>
      <c r="L104" s="99">
        <v>7178262.7300000004</v>
      </c>
      <c r="M104" s="98">
        <v>12926449.300000001</v>
      </c>
      <c r="N104" s="98">
        <v>10490174.09</v>
      </c>
      <c r="O104" s="98">
        <v>12575681.619999999</v>
      </c>
      <c r="P104" s="98">
        <v>7574983.0099999998</v>
      </c>
      <c r="Q104" s="98">
        <v>7920227.3499999996</v>
      </c>
      <c r="R104" s="98">
        <v>5457898.4199999999</v>
      </c>
      <c r="S104" s="98">
        <v>3656978.53</v>
      </c>
      <c r="T104" s="98">
        <v>2444560.7400000002</v>
      </c>
      <c r="U104" s="209">
        <v>2470294.84</v>
      </c>
      <c r="V104" s="209">
        <v>2483308</v>
      </c>
      <c r="W104" s="209">
        <v>3357675.66</v>
      </c>
      <c r="X104" s="99">
        <v>6458146.5</v>
      </c>
      <c r="Y104" s="209">
        <v>8831219</v>
      </c>
      <c r="Z104" s="209">
        <v>11312571</v>
      </c>
      <c r="AA104" s="209">
        <v>16474129.060000001</v>
      </c>
      <c r="AB104" s="209">
        <v>10502583.66</v>
      </c>
      <c r="AC104" s="209">
        <v>7549319.6799999997</v>
      </c>
      <c r="AD104" s="209">
        <v>4873520.8099999996</v>
      </c>
      <c r="AE104" s="209">
        <v>3763508</v>
      </c>
      <c r="AF104" s="209">
        <v>3337729.5</v>
      </c>
      <c r="AG104" s="209">
        <v>2927295</v>
      </c>
      <c r="AH104" s="209">
        <v>2619743</v>
      </c>
      <c r="AI104" s="209">
        <v>3713673</v>
      </c>
      <c r="AJ104" s="99">
        <v>6900643</v>
      </c>
      <c r="AK104" s="301">
        <v>10624362</v>
      </c>
      <c r="AL104" s="301">
        <v>17157556</v>
      </c>
      <c r="AM104" s="301">
        <v>18222980</v>
      </c>
      <c r="AN104" s="301">
        <v>13840601</v>
      </c>
      <c r="AO104" s="301">
        <v>10023198</v>
      </c>
      <c r="AP104" s="301">
        <v>7024349</v>
      </c>
      <c r="AQ104" s="64">
        <v>4927696</v>
      </c>
      <c r="AR104" s="301">
        <v>4371977</v>
      </c>
      <c r="AS104" s="301"/>
      <c r="AT104" s="301"/>
      <c r="AU104" s="301"/>
      <c r="AV104" s="319"/>
      <c r="AW104" s="35">
        <f t="shared" si="242"/>
        <v>-1582975.0500000007</v>
      </c>
      <c r="AX104" s="100">
        <f t="shared" si="242"/>
        <v>-4913437.1899999995</v>
      </c>
      <c r="AY104" s="100">
        <f t="shared" si="242"/>
        <v>-2006247.42</v>
      </c>
      <c r="AZ104" s="100">
        <f t="shared" si="242"/>
        <v>175360.36000000034</v>
      </c>
      <c r="BA104" s="100">
        <f t="shared" si="242"/>
        <v>-481978.48</v>
      </c>
      <c r="BB104" s="100">
        <f t="shared" si="242"/>
        <v>-810232.21</v>
      </c>
      <c r="BC104" s="100">
        <f t="shared" si="242"/>
        <v>-761424.37000000011</v>
      </c>
      <c r="BD104" s="100">
        <f t="shared" si="242"/>
        <v>-960905.33000000007</v>
      </c>
      <c r="BE104" s="100">
        <f t="shared" si="242"/>
        <v>-170126.90999999968</v>
      </c>
      <c r="BF104" s="100">
        <f t="shared" si="242"/>
        <v>-720116.23000000045</v>
      </c>
      <c r="BG104" s="100">
        <f t="shared" si="243"/>
        <v>-4095230.3000000007</v>
      </c>
      <c r="BH104" s="100">
        <f t="shared" si="243"/>
        <v>822396.91000000015</v>
      </c>
      <c r="BI104" s="100">
        <f t="shared" si="243"/>
        <v>3898447.4400000013</v>
      </c>
      <c r="BJ104" s="100">
        <f t="shared" si="243"/>
        <v>2927600.6500000004</v>
      </c>
      <c r="BK104" s="100">
        <f t="shared" si="243"/>
        <v>-370907.66999999993</v>
      </c>
      <c r="BL104" s="252">
        <f t="shared" si="243"/>
        <v>-584377.61000000034</v>
      </c>
      <c r="BM104" s="252">
        <f t="shared" si="243"/>
        <v>106529.4700000002</v>
      </c>
      <c r="BN104" s="252">
        <f t="shared" si="243"/>
        <v>893168.75999999978</v>
      </c>
      <c r="BO104" s="252">
        <f t="shared" si="243"/>
        <v>457000.16000000015</v>
      </c>
      <c r="BP104" s="252">
        <f t="shared" si="243"/>
        <v>136435</v>
      </c>
      <c r="BQ104" s="252">
        <f t="shared" si="244"/>
        <v>355997.33999999985</v>
      </c>
      <c r="BR104" s="265">
        <f t="shared" si="244"/>
        <v>442496.5</v>
      </c>
      <c r="BS104" s="265">
        <f t="shared" si="244"/>
        <v>1793143</v>
      </c>
      <c r="BT104" s="265">
        <f t="shared" si="244"/>
        <v>5844985</v>
      </c>
      <c r="BU104" s="265">
        <f t="shared" si="244"/>
        <v>1748850.9399999995</v>
      </c>
      <c r="BV104" s="265">
        <f t="shared" si="244"/>
        <v>3338017.34</v>
      </c>
      <c r="BW104" s="265">
        <f t="shared" si="244"/>
        <v>2473878.3200000003</v>
      </c>
      <c r="BX104" s="265">
        <f t="shared" si="244"/>
        <v>2150828.1900000004</v>
      </c>
      <c r="BY104" s="265">
        <f t="shared" si="244"/>
        <v>1164188</v>
      </c>
      <c r="BZ104" s="265">
        <f t="shared" si="244"/>
        <v>1034247.5</v>
      </c>
      <c r="CA104" s="354"/>
      <c r="CB104" s="64">
        <f>IF(ISERROR(GETPIVOTDATA("VALUE",'CRS WK pvt'!$I$2,"DT_FILE",CB$8,"CD_CO",CB$6,"TRIM_CAT",TRIM(B104),"TRIM_LINE",A100))=TRUE,0,GETPIVOTDATA("VALUE",'CRS WK pvt'!$I$2,"DT_FILE",CB$8,"CD_CO",CB$6,"TRIM_CAT",TRIM(B104),"TRIM_LINE",A100))</f>
        <v>4371977</v>
      </c>
    </row>
    <row r="105" spans="1:80" s="38" customFormat="1" x14ac:dyDescent="0.3">
      <c r="A105" s="147"/>
      <c r="B105" s="39" t="s">
        <v>41</v>
      </c>
      <c r="C105" s="97">
        <v>39521513</v>
      </c>
      <c r="D105" s="98">
        <v>42548758.5</v>
      </c>
      <c r="E105" s="98">
        <v>40827416.32</v>
      </c>
      <c r="F105" s="35">
        <v>19470930.890000001</v>
      </c>
      <c r="G105" s="98">
        <v>15354994.08</v>
      </c>
      <c r="H105" s="98">
        <v>11766140.560000001</v>
      </c>
      <c r="I105" s="98">
        <v>13780022.17</v>
      </c>
      <c r="J105" s="98">
        <v>13356349.02</v>
      </c>
      <c r="K105" s="98">
        <v>11466608.050000001</v>
      </c>
      <c r="L105" s="99">
        <v>22124979.52</v>
      </c>
      <c r="M105" s="98">
        <v>43373269.75</v>
      </c>
      <c r="N105" s="98">
        <v>31256679.75</v>
      </c>
      <c r="O105" s="98">
        <v>42841984.869999997</v>
      </c>
      <c r="P105" s="98">
        <v>29329761.100000001</v>
      </c>
      <c r="Q105" s="98">
        <v>27174942.690000001</v>
      </c>
      <c r="R105" s="98">
        <v>23492080.16</v>
      </c>
      <c r="S105" s="98">
        <v>13075482.15</v>
      </c>
      <c r="T105" s="98">
        <v>10080366.09</v>
      </c>
      <c r="U105" s="209">
        <v>9353732.0899999999</v>
      </c>
      <c r="V105" s="209">
        <v>9779089</v>
      </c>
      <c r="W105" s="209">
        <v>13042654.33</v>
      </c>
      <c r="X105" s="99">
        <v>20512692.969999999</v>
      </c>
      <c r="Y105" s="209">
        <v>29732564</v>
      </c>
      <c r="Z105" s="209">
        <v>36492960</v>
      </c>
      <c r="AA105" s="209">
        <v>51304579.939999998</v>
      </c>
      <c r="AB105" s="209">
        <v>36080386.18</v>
      </c>
      <c r="AC105" s="209">
        <v>31350231.890000001</v>
      </c>
      <c r="AD105" s="209">
        <v>18463730.350000001</v>
      </c>
      <c r="AE105" s="209">
        <v>13211558</v>
      </c>
      <c r="AF105" s="209">
        <v>13570171.300000001</v>
      </c>
      <c r="AG105" s="209">
        <v>9857806</v>
      </c>
      <c r="AH105" s="209">
        <v>9141833</v>
      </c>
      <c r="AI105" s="209">
        <v>12918632</v>
      </c>
      <c r="AJ105" s="99">
        <v>21316969</v>
      </c>
      <c r="AK105" s="301">
        <v>31295524</v>
      </c>
      <c r="AL105" s="301">
        <v>51087364</v>
      </c>
      <c r="AM105" s="301">
        <v>59929968</v>
      </c>
      <c r="AN105" s="301">
        <v>47018550</v>
      </c>
      <c r="AO105" s="301">
        <v>37389192</v>
      </c>
      <c r="AP105" s="301">
        <v>24993272</v>
      </c>
      <c r="AQ105" s="64">
        <v>16564937</v>
      </c>
      <c r="AR105" s="301">
        <v>16432536</v>
      </c>
      <c r="AS105" s="301"/>
      <c r="AT105" s="301"/>
      <c r="AU105" s="301"/>
      <c r="AV105" s="319"/>
      <c r="AW105" s="35">
        <f t="shared" si="242"/>
        <v>3320471.8699999973</v>
      </c>
      <c r="AX105" s="100">
        <f t="shared" si="242"/>
        <v>-13218997.399999999</v>
      </c>
      <c r="AY105" s="100">
        <f t="shared" si="242"/>
        <v>-13652473.629999999</v>
      </c>
      <c r="AZ105" s="100">
        <f t="shared" si="242"/>
        <v>4021149.2699999996</v>
      </c>
      <c r="BA105" s="100">
        <f t="shared" si="242"/>
        <v>-2279511.9299999997</v>
      </c>
      <c r="BB105" s="100">
        <f t="shared" si="242"/>
        <v>-1685774.4700000007</v>
      </c>
      <c r="BC105" s="100">
        <f t="shared" si="242"/>
        <v>-4426290.08</v>
      </c>
      <c r="BD105" s="100">
        <f t="shared" si="242"/>
        <v>-3577260.0199999996</v>
      </c>
      <c r="BE105" s="100">
        <f t="shared" si="242"/>
        <v>1576046.2799999993</v>
      </c>
      <c r="BF105" s="100">
        <f t="shared" si="242"/>
        <v>-1612286.5500000007</v>
      </c>
      <c r="BG105" s="100">
        <f t="shared" si="243"/>
        <v>-13640705.75</v>
      </c>
      <c r="BH105" s="100">
        <f t="shared" si="243"/>
        <v>5236280.25</v>
      </c>
      <c r="BI105" s="100">
        <f t="shared" si="243"/>
        <v>8462595.0700000003</v>
      </c>
      <c r="BJ105" s="100">
        <f t="shared" si="243"/>
        <v>6750625.0799999982</v>
      </c>
      <c r="BK105" s="100">
        <f t="shared" si="243"/>
        <v>4175289.1999999993</v>
      </c>
      <c r="BL105" s="252">
        <f t="shared" si="243"/>
        <v>-5028349.8099999987</v>
      </c>
      <c r="BM105" s="252">
        <f t="shared" si="243"/>
        <v>136075.84999999963</v>
      </c>
      <c r="BN105" s="252">
        <f t="shared" si="243"/>
        <v>3489805.2100000009</v>
      </c>
      <c r="BO105" s="252">
        <f t="shared" si="243"/>
        <v>504073.91000000015</v>
      </c>
      <c r="BP105" s="252">
        <f t="shared" si="243"/>
        <v>-637256</v>
      </c>
      <c r="BQ105" s="252">
        <f t="shared" si="244"/>
        <v>-124022.33000000007</v>
      </c>
      <c r="BR105" s="265">
        <f t="shared" si="244"/>
        <v>804276.03000000119</v>
      </c>
      <c r="BS105" s="265">
        <f t="shared" si="244"/>
        <v>1562960</v>
      </c>
      <c r="BT105" s="265">
        <f t="shared" si="244"/>
        <v>14594404</v>
      </c>
      <c r="BU105" s="265">
        <f t="shared" si="244"/>
        <v>8625388.0600000024</v>
      </c>
      <c r="BV105" s="265">
        <f t="shared" si="244"/>
        <v>10938163.82</v>
      </c>
      <c r="BW105" s="265">
        <f t="shared" si="244"/>
        <v>6038960.1099999994</v>
      </c>
      <c r="BX105" s="265">
        <f t="shared" si="244"/>
        <v>6529541.6499999985</v>
      </c>
      <c r="BY105" s="265">
        <f t="shared" si="244"/>
        <v>3353379</v>
      </c>
      <c r="BZ105" s="265">
        <f t="shared" si="244"/>
        <v>2862364.6999999993</v>
      </c>
      <c r="CA105" s="354"/>
      <c r="CB105" s="64">
        <f>IF(ISERROR(GETPIVOTDATA("VALUE",'CRS WK pvt'!$I$2,"DT_FILE",CB$8,"CD_CO",CB$6,"TRIM_CAT",TRIM(B105),"TRIM_LINE",A100))=TRUE,0,GETPIVOTDATA("VALUE",'CRS WK pvt'!$I$2,"DT_FILE",CB$8,"CD_CO",CB$6,"TRIM_CAT",TRIM(B105),"TRIM_LINE",A100))</f>
        <v>16432536</v>
      </c>
    </row>
    <row r="106" spans="1:80" s="131" customFormat="1" x14ac:dyDescent="0.3">
      <c r="A106" s="148"/>
      <c r="B106" s="39" t="s">
        <v>42</v>
      </c>
      <c r="C106" s="132">
        <f>SUM(C101:C105)</f>
        <v>174183513.78</v>
      </c>
      <c r="D106" s="133">
        <f t="shared" ref="D106:CB120" si="245">SUM(D101:D105)</f>
        <v>159039386.01999998</v>
      </c>
      <c r="E106" s="133">
        <f t="shared" si="245"/>
        <v>130565127.69999999</v>
      </c>
      <c r="F106" s="134">
        <f t="shared" si="245"/>
        <v>76846294.310000002</v>
      </c>
      <c r="G106" s="133">
        <f t="shared" si="245"/>
        <v>61608735.079999998</v>
      </c>
      <c r="H106" s="133">
        <f t="shared" si="245"/>
        <v>50922890.300000004</v>
      </c>
      <c r="I106" s="133">
        <f t="shared" si="245"/>
        <v>49972372.520000003</v>
      </c>
      <c r="J106" s="133">
        <f t="shared" si="245"/>
        <v>53039413.189999998</v>
      </c>
      <c r="K106" s="133">
        <f t="shared" si="245"/>
        <v>53997515.090000004</v>
      </c>
      <c r="L106" s="135">
        <f t="shared" si="245"/>
        <v>110838126.36999999</v>
      </c>
      <c r="M106" s="133">
        <f t="shared" si="245"/>
        <v>166653369.01999998</v>
      </c>
      <c r="N106" s="133">
        <f t="shared" si="245"/>
        <v>147100148.53</v>
      </c>
      <c r="O106" s="133">
        <f t="shared" si="245"/>
        <v>167031350.06999999</v>
      </c>
      <c r="P106" s="133">
        <f t="shared" si="245"/>
        <v>123272014.70000002</v>
      </c>
      <c r="Q106" s="133">
        <f t="shared" si="245"/>
        <v>113780177.83999999</v>
      </c>
      <c r="R106" s="133">
        <f t="shared" si="245"/>
        <v>80479925.100000009</v>
      </c>
      <c r="S106" s="133">
        <f t="shared" si="245"/>
        <v>54711975.32</v>
      </c>
      <c r="T106" s="133">
        <f t="shared" si="245"/>
        <v>45762776.400000006</v>
      </c>
      <c r="U106" s="133">
        <f t="shared" si="245"/>
        <v>43489213.689999998</v>
      </c>
      <c r="V106" s="133">
        <f t="shared" si="245"/>
        <v>44357349</v>
      </c>
      <c r="W106" s="133">
        <f t="shared" si="245"/>
        <v>55924095.760000005</v>
      </c>
      <c r="X106" s="135">
        <f t="shared" si="245"/>
        <v>103273232.75000001</v>
      </c>
      <c r="Y106" s="133">
        <f t="shared" si="245"/>
        <v>137030268</v>
      </c>
      <c r="Z106" s="133">
        <f t="shared" si="245"/>
        <v>164067891</v>
      </c>
      <c r="AA106" s="133">
        <f t="shared" si="245"/>
        <v>210368311.31999999</v>
      </c>
      <c r="AB106" s="133">
        <f t="shared" si="245"/>
        <v>144563079.37</v>
      </c>
      <c r="AC106" s="133">
        <f t="shared" si="245"/>
        <v>112512679.11999999</v>
      </c>
      <c r="AD106" s="133">
        <f t="shared" si="245"/>
        <v>76431221.710000008</v>
      </c>
      <c r="AE106" s="133">
        <f t="shared" si="245"/>
        <v>58057233</v>
      </c>
      <c r="AF106" s="133">
        <f t="shared" si="245"/>
        <v>55044352.659999996</v>
      </c>
      <c r="AG106" s="285">
        <v>46274764</v>
      </c>
      <c r="AH106" s="285">
        <v>45071724</v>
      </c>
      <c r="AI106" s="285">
        <v>61595307</v>
      </c>
      <c r="AJ106" s="135">
        <v>116751592</v>
      </c>
      <c r="AK106" s="302">
        <v>161107078</v>
      </c>
      <c r="AL106" s="302">
        <v>226634751</v>
      </c>
      <c r="AM106" s="302">
        <v>243498682</v>
      </c>
      <c r="AN106" s="302">
        <v>180267865</v>
      </c>
      <c r="AO106" s="302">
        <v>145793093</v>
      </c>
      <c r="AP106" s="302">
        <v>100585145</v>
      </c>
      <c r="AQ106" s="45">
        <v>71108067</v>
      </c>
      <c r="AR106" s="302">
        <v>70480262</v>
      </c>
      <c r="AS106" s="302"/>
      <c r="AT106" s="302"/>
      <c r="AU106" s="302"/>
      <c r="AV106" s="320"/>
      <c r="AW106" s="134">
        <f t="shared" si="183"/>
        <v>-7152163.7100000009</v>
      </c>
      <c r="AX106" s="136">
        <f t="shared" ref="AX106:AY106" si="246">SUM(AX101:AX105)</f>
        <v>-35767371.32</v>
      </c>
      <c r="AY106" s="136">
        <f t="shared" si="246"/>
        <v>-16784949.859999999</v>
      </c>
      <c r="AZ106" s="136">
        <f t="shared" ref="AZ106:BA106" si="247">SUM(AZ101:AZ105)</f>
        <v>3633630.79</v>
      </c>
      <c r="BA106" s="136">
        <f t="shared" si="247"/>
        <v>-6896759.7599999961</v>
      </c>
      <c r="BB106" s="136">
        <f t="shared" ref="BB106:BJ106" si="248">SUM(BB101:BB105)</f>
        <v>-5160113.8999999994</v>
      </c>
      <c r="BC106" s="136">
        <f t="shared" si="248"/>
        <v>-6483158.8299999991</v>
      </c>
      <c r="BD106" s="136">
        <f t="shared" si="248"/>
        <v>-8682064.1899999976</v>
      </c>
      <c r="BE106" s="136">
        <f t="shared" si="248"/>
        <v>1926580.6700000013</v>
      </c>
      <c r="BF106" s="136">
        <f t="shared" si="248"/>
        <v>-7564893.6199999917</v>
      </c>
      <c r="BG106" s="136">
        <f t="shared" si="248"/>
        <v>-29623101.019999996</v>
      </c>
      <c r="BH106" s="136">
        <f t="shared" si="248"/>
        <v>16967742.469999995</v>
      </c>
      <c r="BI106" s="136">
        <f t="shared" si="248"/>
        <v>43336961.250000007</v>
      </c>
      <c r="BJ106" s="136">
        <f t="shared" si="248"/>
        <v>21291064.670000006</v>
      </c>
      <c r="BK106" s="136">
        <f t="shared" ref="BK106:BL106" si="249">SUM(BK101:BK105)</f>
        <v>-1267498.7199999988</v>
      </c>
      <c r="BL106" s="253">
        <f t="shared" si="249"/>
        <v>-4048703.3900000006</v>
      </c>
      <c r="BM106" s="253">
        <f t="shared" ref="BM106:BN106" si="250">SUM(BM101:BM105)</f>
        <v>3345257.6799999988</v>
      </c>
      <c r="BN106" s="253">
        <f t="shared" si="250"/>
        <v>9281576.2599999998</v>
      </c>
      <c r="BO106" s="253">
        <f t="shared" ref="BO106:BP106" si="251">SUM(BO101:BO105)</f>
        <v>2785550.3100000005</v>
      </c>
      <c r="BP106" s="253">
        <f t="shared" si="251"/>
        <v>714375</v>
      </c>
      <c r="BQ106" s="253">
        <f t="shared" ref="BQ106:BS106" si="252">SUM(BQ101:BQ105)</f>
        <v>5671211.2400000021</v>
      </c>
      <c r="BR106" s="278">
        <f t="shared" si="252"/>
        <v>13478359.249999994</v>
      </c>
      <c r="BS106" s="278">
        <f t="shared" si="252"/>
        <v>24076810</v>
      </c>
      <c r="BT106" s="278">
        <f t="shared" ref="BT106" si="253">SUM(BT101:BT105)</f>
        <v>62566860</v>
      </c>
      <c r="BU106" s="278">
        <f t="shared" ref="BU106" si="254">SUM(BU101:BU105)</f>
        <v>33130370.68</v>
      </c>
      <c r="BV106" s="278">
        <f t="shared" ref="BV106" si="255">SUM(BV101:BV105)</f>
        <v>35704785.629999995</v>
      </c>
      <c r="BW106" s="278">
        <f t="shared" ref="BW106" si="256">SUM(BW101:BW105)</f>
        <v>33280413.880000003</v>
      </c>
      <c r="BX106" s="278">
        <f t="shared" ref="BX106" si="257">SUM(BX101:BX105)</f>
        <v>24153923.289999999</v>
      </c>
      <c r="BY106" s="278">
        <f t="shared" ref="BY106:BZ106" si="258">SUM(BY101:BY105)</f>
        <v>13050834</v>
      </c>
      <c r="BZ106" s="278">
        <f t="shared" si="258"/>
        <v>15435909.34</v>
      </c>
      <c r="CA106" s="355"/>
      <c r="CB106" s="45">
        <f t="shared" si="245"/>
        <v>70480262</v>
      </c>
    </row>
    <row r="107" spans="1:80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352"/>
      <c r="CB107" s="90"/>
    </row>
    <row r="108" spans="1:80" s="59" customFormat="1" x14ac:dyDescent="0.3">
      <c r="A108" s="147"/>
      <c r="B108" s="60" t="s">
        <v>37</v>
      </c>
      <c r="C108" s="102">
        <v>466171</v>
      </c>
      <c r="D108" s="103">
        <v>470358</v>
      </c>
      <c r="E108" s="103">
        <v>479130</v>
      </c>
      <c r="F108" s="34">
        <v>432720</v>
      </c>
      <c r="G108" s="103">
        <v>477543</v>
      </c>
      <c r="H108" s="103">
        <v>457620</v>
      </c>
      <c r="I108" s="103">
        <v>450435</v>
      </c>
      <c r="J108" s="103">
        <v>513550</v>
      </c>
      <c r="K108" s="103">
        <v>453570</v>
      </c>
      <c r="L108" s="104">
        <v>515781</v>
      </c>
      <c r="M108" s="103">
        <v>523756</v>
      </c>
      <c r="N108" s="103">
        <v>490289</v>
      </c>
      <c r="O108" s="103">
        <v>549757</v>
      </c>
      <c r="P108" s="103">
        <v>502822</v>
      </c>
      <c r="Q108" s="103">
        <v>526601</v>
      </c>
      <c r="R108" s="103">
        <v>516246</v>
      </c>
      <c r="S108" s="103">
        <v>504786</v>
      </c>
      <c r="T108" s="103">
        <v>495632</v>
      </c>
      <c r="U108" s="210">
        <v>497113</v>
      </c>
      <c r="V108" s="210">
        <v>490111</v>
      </c>
      <c r="W108" s="210">
        <v>483403</v>
      </c>
      <c r="X108" s="104">
        <v>531979</v>
      </c>
      <c r="Y108" s="210">
        <v>472742</v>
      </c>
      <c r="Z108" s="210">
        <v>493324</v>
      </c>
      <c r="AA108" s="210">
        <v>572258</v>
      </c>
      <c r="AB108" s="210">
        <v>501592</v>
      </c>
      <c r="AC108" s="210">
        <v>511022</v>
      </c>
      <c r="AD108" s="210">
        <v>523507</v>
      </c>
      <c r="AE108" s="210">
        <v>497670</v>
      </c>
      <c r="AF108" s="210">
        <v>505824</v>
      </c>
      <c r="AG108" s="210">
        <v>474856</v>
      </c>
      <c r="AH108" s="210">
        <v>488662</v>
      </c>
      <c r="AI108" s="210">
        <v>501240</v>
      </c>
      <c r="AJ108" s="104">
        <v>513834</v>
      </c>
      <c r="AK108" s="303">
        <v>513366</v>
      </c>
      <c r="AL108" s="303">
        <v>529320</v>
      </c>
      <c r="AM108" s="303">
        <v>573240</v>
      </c>
      <c r="AN108" s="303">
        <v>487068</v>
      </c>
      <c r="AO108" s="303">
        <v>504613</v>
      </c>
      <c r="AP108" s="303">
        <v>532034</v>
      </c>
      <c r="AQ108" s="64">
        <v>488972</v>
      </c>
      <c r="AR108" s="303">
        <v>522115</v>
      </c>
      <c r="AS108" s="303"/>
      <c r="AT108" s="303"/>
      <c r="AU108" s="303"/>
      <c r="AV108" s="321"/>
      <c r="AW108" s="34">
        <f t="shared" ref="AW108:BF112" si="259">O108-C108</f>
        <v>83586</v>
      </c>
      <c r="AX108" s="105">
        <f t="shared" si="259"/>
        <v>32464</v>
      </c>
      <c r="AY108" s="105">
        <f t="shared" si="259"/>
        <v>47471</v>
      </c>
      <c r="AZ108" s="105">
        <f t="shared" si="259"/>
        <v>83526</v>
      </c>
      <c r="BA108" s="105">
        <f t="shared" si="259"/>
        <v>27243</v>
      </c>
      <c r="BB108" s="105">
        <f t="shared" si="259"/>
        <v>38012</v>
      </c>
      <c r="BC108" s="105">
        <f t="shared" si="259"/>
        <v>46678</v>
      </c>
      <c r="BD108" s="105">
        <f t="shared" si="259"/>
        <v>-23439</v>
      </c>
      <c r="BE108" s="105">
        <f t="shared" si="259"/>
        <v>29833</v>
      </c>
      <c r="BF108" s="105">
        <f t="shared" si="259"/>
        <v>16198</v>
      </c>
      <c r="BG108" s="105">
        <f t="shared" ref="BG108:BP112" si="260">Y108-M108</f>
        <v>-51014</v>
      </c>
      <c r="BH108" s="105">
        <f t="shared" si="260"/>
        <v>3035</v>
      </c>
      <c r="BI108" s="105">
        <f t="shared" si="260"/>
        <v>22501</v>
      </c>
      <c r="BJ108" s="105">
        <f t="shared" si="260"/>
        <v>-1230</v>
      </c>
      <c r="BK108" s="105">
        <f t="shared" si="260"/>
        <v>-15579</v>
      </c>
      <c r="BL108" s="254">
        <f t="shared" si="260"/>
        <v>7261</v>
      </c>
      <c r="BM108" s="254">
        <f t="shared" si="260"/>
        <v>-7116</v>
      </c>
      <c r="BN108" s="254">
        <f t="shared" si="260"/>
        <v>10192</v>
      </c>
      <c r="BO108" s="254">
        <f t="shared" si="260"/>
        <v>-22257</v>
      </c>
      <c r="BP108" s="254">
        <f t="shared" si="260"/>
        <v>-1449</v>
      </c>
      <c r="BQ108" s="254">
        <f t="shared" ref="BQ108:BZ112" si="261">AI108-W108</f>
        <v>17837</v>
      </c>
      <c r="BR108" s="279">
        <f t="shared" si="261"/>
        <v>-18145</v>
      </c>
      <c r="BS108" s="279">
        <f t="shared" si="261"/>
        <v>40624</v>
      </c>
      <c r="BT108" s="279">
        <f t="shared" si="261"/>
        <v>35996</v>
      </c>
      <c r="BU108" s="279">
        <f t="shared" si="261"/>
        <v>982</v>
      </c>
      <c r="BV108" s="279">
        <f t="shared" si="261"/>
        <v>-14524</v>
      </c>
      <c r="BW108" s="279">
        <f t="shared" si="261"/>
        <v>-6409</v>
      </c>
      <c r="BX108" s="279">
        <f t="shared" si="261"/>
        <v>8527</v>
      </c>
      <c r="BY108" s="279">
        <f t="shared" si="261"/>
        <v>-8698</v>
      </c>
      <c r="BZ108" s="279">
        <f t="shared" si="261"/>
        <v>16291</v>
      </c>
      <c r="CA108" s="352"/>
      <c r="CB108" s="64">
        <f>IF(ISERROR(GETPIVOTDATA("VALUE",'CRS WK pvt'!$I$2,"DT_FILE",CB$8,"CD_CO",CB$6,"TRIM_CAT",TRIM(B108),"TRIM_LINE",A107))=TRUE,0,GETPIVOTDATA("VALUE",'CRS WK pvt'!$I$2,"DT_FILE",CB$8,"CD_CO",CB$6,"TRIM_CAT",TRIM(B108),"TRIM_LINE",A107))</f>
        <v>522115</v>
      </c>
    </row>
    <row r="109" spans="1:80" s="59" customFormat="1" x14ac:dyDescent="0.3">
      <c r="A109" s="147"/>
      <c r="B109" s="60" t="s">
        <v>38</v>
      </c>
      <c r="C109" s="102">
        <v>33622</v>
      </c>
      <c r="D109" s="103">
        <v>35526</v>
      </c>
      <c r="E109" s="103">
        <v>32964</v>
      </c>
      <c r="F109" s="34">
        <v>36021</v>
      </c>
      <c r="G109" s="103">
        <v>27878</v>
      </c>
      <c r="H109" s="103">
        <v>26346</v>
      </c>
      <c r="I109" s="103">
        <v>26531</v>
      </c>
      <c r="J109" s="103">
        <v>29137</v>
      </c>
      <c r="K109" s="103">
        <v>25638</v>
      </c>
      <c r="L109" s="104">
        <v>27170</v>
      </c>
      <c r="M109" s="103">
        <v>34548</v>
      </c>
      <c r="N109" s="103">
        <v>36311</v>
      </c>
      <c r="O109" s="103">
        <v>34509</v>
      </c>
      <c r="P109" s="103">
        <v>32233</v>
      </c>
      <c r="Q109" s="103">
        <v>38779</v>
      </c>
      <c r="R109" s="103">
        <v>28750</v>
      </c>
      <c r="S109" s="103">
        <v>28584</v>
      </c>
      <c r="T109" s="103">
        <v>27750</v>
      </c>
      <c r="U109" s="210">
        <v>28631</v>
      </c>
      <c r="V109" s="210">
        <v>27908</v>
      </c>
      <c r="W109" s="210">
        <v>27950</v>
      </c>
      <c r="X109" s="104">
        <v>30814</v>
      </c>
      <c r="Y109" s="210">
        <v>34212</v>
      </c>
      <c r="Z109" s="210">
        <v>37490</v>
      </c>
      <c r="AA109" s="210">
        <v>47434</v>
      </c>
      <c r="AB109" s="210">
        <v>34947</v>
      </c>
      <c r="AC109" s="210">
        <v>43611</v>
      </c>
      <c r="AD109" s="210">
        <v>38184</v>
      </c>
      <c r="AE109" s="210">
        <v>32833</v>
      </c>
      <c r="AF109" s="210">
        <v>34237</v>
      </c>
      <c r="AG109" s="210">
        <v>32067</v>
      </c>
      <c r="AH109" s="210">
        <v>32189</v>
      </c>
      <c r="AI109" s="210">
        <v>37725</v>
      </c>
      <c r="AJ109" s="104">
        <v>40869</v>
      </c>
      <c r="AK109" s="303">
        <v>38819</v>
      </c>
      <c r="AL109" s="303">
        <v>40774</v>
      </c>
      <c r="AM109" s="303">
        <v>48838</v>
      </c>
      <c r="AN109" s="303">
        <v>39236</v>
      </c>
      <c r="AO109" s="303">
        <v>47609</v>
      </c>
      <c r="AP109" s="303">
        <v>39848</v>
      </c>
      <c r="AQ109" s="64">
        <v>32912</v>
      </c>
      <c r="AR109" s="303">
        <v>36804</v>
      </c>
      <c r="AS109" s="303"/>
      <c r="AT109" s="303"/>
      <c r="AU109" s="303"/>
      <c r="AV109" s="321"/>
      <c r="AW109" s="34">
        <f t="shared" si="259"/>
        <v>887</v>
      </c>
      <c r="AX109" s="105">
        <f t="shared" si="259"/>
        <v>-3293</v>
      </c>
      <c r="AY109" s="105">
        <f t="shared" si="259"/>
        <v>5815</v>
      </c>
      <c r="AZ109" s="105">
        <f t="shared" si="259"/>
        <v>-7271</v>
      </c>
      <c r="BA109" s="105">
        <f t="shared" si="259"/>
        <v>706</v>
      </c>
      <c r="BB109" s="105">
        <f t="shared" si="259"/>
        <v>1404</v>
      </c>
      <c r="BC109" s="105">
        <f t="shared" si="259"/>
        <v>2100</v>
      </c>
      <c r="BD109" s="105">
        <f t="shared" si="259"/>
        <v>-1229</v>
      </c>
      <c r="BE109" s="105">
        <f t="shared" si="259"/>
        <v>2312</v>
      </c>
      <c r="BF109" s="105">
        <f t="shared" si="259"/>
        <v>3644</v>
      </c>
      <c r="BG109" s="105">
        <f t="shared" si="260"/>
        <v>-336</v>
      </c>
      <c r="BH109" s="105">
        <f t="shared" si="260"/>
        <v>1179</v>
      </c>
      <c r="BI109" s="105">
        <f t="shared" si="260"/>
        <v>12925</v>
      </c>
      <c r="BJ109" s="105">
        <f t="shared" si="260"/>
        <v>2714</v>
      </c>
      <c r="BK109" s="105">
        <f t="shared" si="260"/>
        <v>4832</v>
      </c>
      <c r="BL109" s="254">
        <f t="shared" si="260"/>
        <v>9434</v>
      </c>
      <c r="BM109" s="254">
        <f t="shared" si="260"/>
        <v>4249</v>
      </c>
      <c r="BN109" s="254">
        <f t="shared" si="260"/>
        <v>6487</v>
      </c>
      <c r="BO109" s="254">
        <f t="shared" si="260"/>
        <v>3436</v>
      </c>
      <c r="BP109" s="254">
        <f t="shared" si="260"/>
        <v>4281</v>
      </c>
      <c r="BQ109" s="254">
        <f t="shared" si="261"/>
        <v>9775</v>
      </c>
      <c r="BR109" s="279">
        <f t="shared" si="261"/>
        <v>10055</v>
      </c>
      <c r="BS109" s="279">
        <f t="shared" si="261"/>
        <v>4607</v>
      </c>
      <c r="BT109" s="279">
        <f t="shared" si="261"/>
        <v>3284</v>
      </c>
      <c r="BU109" s="279">
        <f t="shared" si="261"/>
        <v>1404</v>
      </c>
      <c r="BV109" s="279">
        <f t="shared" si="261"/>
        <v>4289</v>
      </c>
      <c r="BW109" s="279">
        <f t="shared" si="261"/>
        <v>3998</v>
      </c>
      <c r="BX109" s="279">
        <f t="shared" si="261"/>
        <v>1664</v>
      </c>
      <c r="BY109" s="279">
        <f t="shared" si="261"/>
        <v>79</v>
      </c>
      <c r="BZ109" s="279">
        <f t="shared" si="261"/>
        <v>2567</v>
      </c>
      <c r="CA109" s="352"/>
      <c r="CB109" s="64">
        <f>IF(ISERROR(GETPIVOTDATA("VALUE",'CRS WK pvt'!$I$2,"DT_FILE",CB$8,"CD_CO",CB$6,"TRIM_CAT",TRIM(B109),"TRIM_LINE",A107))=TRUE,0,GETPIVOTDATA("VALUE",'CRS WK pvt'!$I$2,"DT_FILE",CB$8,"CD_CO",CB$6,"TRIM_CAT",TRIM(B109),"TRIM_LINE",A107))</f>
        <v>36804</v>
      </c>
    </row>
    <row r="110" spans="1:80" s="59" customFormat="1" x14ac:dyDescent="0.3">
      <c r="A110" s="147"/>
      <c r="B110" s="60" t="s">
        <v>39</v>
      </c>
      <c r="C110" s="102">
        <v>30580</v>
      </c>
      <c r="D110" s="103">
        <v>30985</v>
      </c>
      <c r="E110" s="103">
        <v>33683</v>
      </c>
      <c r="F110" s="34">
        <v>28089</v>
      </c>
      <c r="G110" s="103">
        <v>30805</v>
      </c>
      <c r="H110" s="103">
        <v>29960</v>
      </c>
      <c r="I110" s="103">
        <v>28147</v>
      </c>
      <c r="J110" s="103">
        <v>32079</v>
      </c>
      <c r="K110" s="103">
        <v>27615</v>
      </c>
      <c r="L110" s="104">
        <v>30835</v>
      </c>
      <c r="M110" s="103">
        <v>35511</v>
      </c>
      <c r="N110" s="103">
        <v>29054</v>
      </c>
      <c r="O110" s="103">
        <v>34029</v>
      </c>
      <c r="P110" s="103">
        <v>27191</v>
      </c>
      <c r="Q110" s="103">
        <v>30862</v>
      </c>
      <c r="R110" s="103">
        <v>32031</v>
      </c>
      <c r="S110" s="103">
        <v>32763</v>
      </c>
      <c r="T110" s="103">
        <v>30043</v>
      </c>
      <c r="U110" s="210">
        <v>31359</v>
      </c>
      <c r="V110" s="210">
        <v>29516</v>
      </c>
      <c r="W110" s="210">
        <v>29558</v>
      </c>
      <c r="X110" s="104">
        <v>32223</v>
      </c>
      <c r="Y110" s="210">
        <v>28555</v>
      </c>
      <c r="Z110" s="210">
        <v>30451</v>
      </c>
      <c r="AA110" s="210">
        <v>38870</v>
      </c>
      <c r="AB110" s="210">
        <v>31296</v>
      </c>
      <c r="AC110" s="210">
        <v>31949</v>
      </c>
      <c r="AD110" s="210">
        <v>31165</v>
      </c>
      <c r="AE110" s="210">
        <v>31106</v>
      </c>
      <c r="AF110" s="210">
        <v>32223</v>
      </c>
      <c r="AG110" s="210">
        <v>29724</v>
      </c>
      <c r="AH110" s="210">
        <v>26814</v>
      </c>
      <c r="AI110" s="210">
        <v>31851</v>
      </c>
      <c r="AJ110" s="104">
        <v>30488</v>
      </c>
      <c r="AK110" s="303">
        <v>30013</v>
      </c>
      <c r="AL110" s="303">
        <v>35188</v>
      </c>
      <c r="AM110" s="303">
        <v>35941</v>
      </c>
      <c r="AN110" s="303">
        <v>31491</v>
      </c>
      <c r="AO110" s="303">
        <v>30764</v>
      </c>
      <c r="AP110" s="303">
        <v>31189</v>
      </c>
      <c r="AQ110" s="64">
        <v>30638</v>
      </c>
      <c r="AR110" s="303">
        <v>31528</v>
      </c>
      <c r="AS110" s="303"/>
      <c r="AT110" s="303"/>
      <c r="AU110" s="303"/>
      <c r="AV110" s="321"/>
      <c r="AW110" s="34">
        <f t="shared" si="259"/>
        <v>3449</v>
      </c>
      <c r="AX110" s="105">
        <f t="shared" si="259"/>
        <v>-3794</v>
      </c>
      <c r="AY110" s="105">
        <f t="shared" si="259"/>
        <v>-2821</v>
      </c>
      <c r="AZ110" s="105">
        <f t="shared" si="259"/>
        <v>3942</v>
      </c>
      <c r="BA110" s="105">
        <f t="shared" si="259"/>
        <v>1958</v>
      </c>
      <c r="BB110" s="105">
        <f t="shared" si="259"/>
        <v>83</v>
      </c>
      <c r="BC110" s="105">
        <f t="shared" si="259"/>
        <v>3212</v>
      </c>
      <c r="BD110" s="105">
        <f t="shared" si="259"/>
        <v>-2563</v>
      </c>
      <c r="BE110" s="105">
        <f t="shared" si="259"/>
        <v>1943</v>
      </c>
      <c r="BF110" s="105">
        <f t="shared" si="259"/>
        <v>1388</v>
      </c>
      <c r="BG110" s="105">
        <f t="shared" si="260"/>
        <v>-6956</v>
      </c>
      <c r="BH110" s="105">
        <f t="shared" si="260"/>
        <v>1397</v>
      </c>
      <c r="BI110" s="105">
        <f t="shared" si="260"/>
        <v>4841</v>
      </c>
      <c r="BJ110" s="105">
        <f t="shared" si="260"/>
        <v>4105</v>
      </c>
      <c r="BK110" s="105">
        <f t="shared" si="260"/>
        <v>1087</v>
      </c>
      <c r="BL110" s="254">
        <f t="shared" si="260"/>
        <v>-866</v>
      </c>
      <c r="BM110" s="254">
        <f t="shared" si="260"/>
        <v>-1657</v>
      </c>
      <c r="BN110" s="254">
        <f t="shared" si="260"/>
        <v>2180</v>
      </c>
      <c r="BO110" s="254">
        <f t="shared" si="260"/>
        <v>-1635</v>
      </c>
      <c r="BP110" s="254">
        <f t="shared" si="260"/>
        <v>-2702</v>
      </c>
      <c r="BQ110" s="254">
        <f t="shared" si="261"/>
        <v>2293</v>
      </c>
      <c r="BR110" s="279">
        <f t="shared" si="261"/>
        <v>-1735</v>
      </c>
      <c r="BS110" s="279">
        <f t="shared" si="261"/>
        <v>1458</v>
      </c>
      <c r="BT110" s="279">
        <f t="shared" si="261"/>
        <v>4737</v>
      </c>
      <c r="BU110" s="279">
        <f t="shared" si="261"/>
        <v>-2929</v>
      </c>
      <c r="BV110" s="279">
        <f t="shared" si="261"/>
        <v>195</v>
      </c>
      <c r="BW110" s="279">
        <f t="shared" si="261"/>
        <v>-1185</v>
      </c>
      <c r="BX110" s="279">
        <f t="shared" si="261"/>
        <v>24</v>
      </c>
      <c r="BY110" s="279">
        <f t="shared" si="261"/>
        <v>-468</v>
      </c>
      <c r="BZ110" s="279">
        <f t="shared" si="261"/>
        <v>-695</v>
      </c>
      <c r="CA110" s="352"/>
      <c r="CB110" s="64">
        <f>IF(ISERROR(GETPIVOTDATA("VALUE",'CRS WK pvt'!$I$2,"DT_FILE",CB$8,"CD_CO",CB$6,"TRIM_CAT",TRIM(B110),"TRIM_LINE",A107))=TRUE,0,GETPIVOTDATA("VALUE",'CRS WK pvt'!$I$2,"DT_FILE",CB$8,"CD_CO",CB$6,"TRIM_CAT",TRIM(B110),"TRIM_LINE",A107))</f>
        <v>31528</v>
      </c>
    </row>
    <row r="111" spans="1:80" s="59" customFormat="1" x14ac:dyDescent="0.3">
      <c r="A111" s="147"/>
      <c r="B111" s="60" t="s">
        <v>40</v>
      </c>
      <c r="C111" s="102">
        <v>11629</v>
      </c>
      <c r="D111" s="103">
        <v>11999</v>
      </c>
      <c r="E111" s="103">
        <v>13184</v>
      </c>
      <c r="F111" s="34">
        <v>10599</v>
      </c>
      <c r="G111" s="103">
        <v>11858</v>
      </c>
      <c r="H111" s="103">
        <v>11553</v>
      </c>
      <c r="I111" s="103">
        <v>10801</v>
      </c>
      <c r="J111" s="103">
        <v>12467</v>
      </c>
      <c r="K111" s="103">
        <v>10081</v>
      </c>
      <c r="L111" s="104">
        <v>11257</v>
      </c>
      <c r="M111" s="103">
        <v>13795</v>
      </c>
      <c r="N111" s="103">
        <v>10690</v>
      </c>
      <c r="O111" s="103">
        <v>12948</v>
      </c>
      <c r="P111" s="103">
        <v>9698</v>
      </c>
      <c r="Q111" s="103">
        <v>11465</v>
      </c>
      <c r="R111" s="103">
        <v>11907</v>
      </c>
      <c r="S111" s="103">
        <v>12407</v>
      </c>
      <c r="T111" s="103">
        <v>11054</v>
      </c>
      <c r="U111" s="210">
        <v>11773</v>
      </c>
      <c r="V111" s="210">
        <v>10849</v>
      </c>
      <c r="W111" s="210">
        <v>10954</v>
      </c>
      <c r="X111" s="104">
        <v>11606</v>
      </c>
      <c r="Y111" s="210">
        <v>10436</v>
      </c>
      <c r="Z111" s="210">
        <v>10960</v>
      </c>
      <c r="AA111" s="210">
        <v>14774</v>
      </c>
      <c r="AB111" s="210">
        <v>11649</v>
      </c>
      <c r="AC111" s="210">
        <v>11851</v>
      </c>
      <c r="AD111" s="210">
        <v>11718</v>
      </c>
      <c r="AE111" s="210">
        <v>11525</v>
      </c>
      <c r="AF111" s="210">
        <v>12174</v>
      </c>
      <c r="AG111" s="210">
        <v>11258</v>
      </c>
      <c r="AH111" s="210">
        <v>9493</v>
      </c>
      <c r="AI111" s="210">
        <v>11903</v>
      </c>
      <c r="AJ111" s="104">
        <v>11071</v>
      </c>
      <c r="AK111" s="303">
        <v>11031</v>
      </c>
      <c r="AL111" s="303">
        <v>13497</v>
      </c>
      <c r="AM111" s="303">
        <v>13564</v>
      </c>
      <c r="AN111" s="303">
        <v>11981</v>
      </c>
      <c r="AO111" s="303">
        <v>11163</v>
      </c>
      <c r="AP111" s="303">
        <v>11839</v>
      </c>
      <c r="AQ111" s="64">
        <v>11605</v>
      </c>
      <c r="AR111" s="303">
        <v>11986</v>
      </c>
      <c r="AS111" s="303"/>
      <c r="AT111" s="303"/>
      <c r="AU111" s="303"/>
      <c r="AV111" s="321"/>
      <c r="AW111" s="34">
        <f t="shared" si="259"/>
        <v>1319</v>
      </c>
      <c r="AX111" s="105">
        <f t="shared" si="259"/>
        <v>-2301</v>
      </c>
      <c r="AY111" s="105">
        <f t="shared" si="259"/>
        <v>-1719</v>
      </c>
      <c r="AZ111" s="105">
        <f t="shared" si="259"/>
        <v>1308</v>
      </c>
      <c r="BA111" s="105">
        <f t="shared" si="259"/>
        <v>549</v>
      </c>
      <c r="BB111" s="105">
        <f t="shared" si="259"/>
        <v>-499</v>
      </c>
      <c r="BC111" s="105">
        <f t="shared" si="259"/>
        <v>972</v>
      </c>
      <c r="BD111" s="105">
        <f t="shared" si="259"/>
        <v>-1618</v>
      </c>
      <c r="BE111" s="105">
        <f t="shared" si="259"/>
        <v>873</v>
      </c>
      <c r="BF111" s="105">
        <f t="shared" si="259"/>
        <v>349</v>
      </c>
      <c r="BG111" s="105">
        <f t="shared" si="260"/>
        <v>-3359</v>
      </c>
      <c r="BH111" s="105">
        <f t="shared" si="260"/>
        <v>270</v>
      </c>
      <c r="BI111" s="105">
        <f t="shared" si="260"/>
        <v>1826</v>
      </c>
      <c r="BJ111" s="105">
        <f t="shared" si="260"/>
        <v>1951</v>
      </c>
      <c r="BK111" s="105">
        <f t="shared" si="260"/>
        <v>386</v>
      </c>
      <c r="BL111" s="254">
        <f t="shared" si="260"/>
        <v>-189</v>
      </c>
      <c r="BM111" s="254">
        <f t="shared" si="260"/>
        <v>-882</v>
      </c>
      <c r="BN111" s="254">
        <f t="shared" si="260"/>
        <v>1120</v>
      </c>
      <c r="BO111" s="254">
        <f t="shared" si="260"/>
        <v>-515</v>
      </c>
      <c r="BP111" s="254">
        <f t="shared" si="260"/>
        <v>-1356</v>
      </c>
      <c r="BQ111" s="254">
        <f t="shared" si="261"/>
        <v>949</v>
      </c>
      <c r="BR111" s="279">
        <f t="shared" si="261"/>
        <v>-535</v>
      </c>
      <c r="BS111" s="279">
        <f t="shared" si="261"/>
        <v>595</v>
      </c>
      <c r="BT111" s="279">
        <f t="shared" si="261"/>
        <v>2537</v>
      </c>
      <c r="BU111" s="279">
        <f t="shared" si="261"/>
        <v>-1210</v>
      </c>
      <c r="BV111" s="279">
        <f t="shared" si="261"/>
        <v>332</v>
      </c>
      <c r="BW111" s="279">
        <f t="shared" si="261"/>
        <v>-688</v>
      </c>
      <c r="BX111" s="279">
        <f t="shared" si="261"/>
        <v>121</v>
      </c>
      <c r="BY111" s="279">
        <f t="shared" si="261"/>
        <v>80</v>
      </c>
      <c r="BZ111" s="279">
        <f t="shared" si="261"/>
        <v>-188</v>
      </c>
      <c r="CA111" s="352"/>
      <c r="CB111" s="64">
        <f>IF(ISERROR(GETPIVOTDATA("VALUE",'CRS WK pvt'!$I$2,"DT_FILE",CB$8,"CD_CO",CB$6,"TRIM_CAT",TRIM(B111),"TRIM_LINE",A107))=TRUE,0,GETPIVOTDATA("VALUE",'CRS WK pvt'!$I$2,"DT_FILE",CB$8,"CD_CO",CB$6,"TRIM_CAT",TRIM(B111),"TRIM_LINE",A107))</f>
        <v>11986</v>
      </c>
    </row>
    <row r="112" spans="1:80" s="59" customFormat="1" x14ac:dyDescent="0.3">
      <c r="A112" s="147"/>
      <c r="B112" s="60" t="s">
        <v>41</v>
      </c>
      <c r="C112" s="102">
        <v>8474</v>
      </c>
      <c r="D112" s="103">
        <v>9539</v>
      </c>
      <c r="E112" s="103">
        <v>10163</v>
      </c>
      <c r="F112" s="34">
        <v>8031</v>
      </c>
      <c r="G112" s="103">
        <v>8986</v>
      </c>
      <c r="H112" s="103">
        <v>8713</v>
      </c>
      <c r="I112" s="103">
        <v>8791</v>
      </c>
      <c r="J112" s="103">
        <v>9659</v>
      </c>
      <c r="K112" s="103">
        <v>7600</v>
      </c>
      <c r="L112" s="104">
        <v>8401</v>
      </c>
      <c r="M112" s="103">
        <v>10688</v>
      </c>
      <c r="N112" s="103">
        <v>7844</v>
      </c>
      <c r="O112" s="103">
        <v>10044</v>
      </c>
      <c r="P112" s="103">
        <v>7118</v>
      </c>
      <c r="Q112" s="103">
        <v>8254</v>
      </c>
      <c r="R112" s="103">
        <v>9314</v>
      </c>
      <c r="S112" s="103">
        <v>9641</v>
      </c>
      <c r="T112" s="103">
        <v>8125</v>
      </c>
      <c r="U112" s="210">
        <v>9024</v>
      </c>
      <c r="V112" s="210">
        <v>8316</v>
      </c>
      <c r="W112" s="210">
        <v>8482</v>
      </c>
      <c r="X112" s="104">
        <v>8684</v>
      </c>
      <c r="Y112" s="210">
        <v>8101</v>
      </c>
      <c r="Z112" s="210">
        <v>8539</v>
      </c>
      <c r="AA112" s="210">
        <v>11568</v>
      </c>
      <c r="AB112" s="210">
        <v>9058</v>
      </c>
      <c r="AC112" s="210">
        <v>9128</v>
      </c>
      <c r="AD112" s="210">
        <v>9003</v>
      </c>
      <c r="AE112" s="210">
        <v>8814</v>
      </c>
      <c r="AF112" s="210">
        <v>9539</v>
      </c>
      <c r="AG112" s="210">
        <v>8815</v>
      </c>
      <c r="AH112" s="210">
        <v>6791</v>
      </c>
      <c r="AI112" s="210">
        <v>9054</v>
      </c>
      <c r="AJ112" s="104">
        <v>8394</v>
      </c>
      <c r="AK112" s="303">
        <v>8274</v>
      </c>
      <c r="AL112" s="303">
        <v>10468</v>
      </c>
      <c r="AM112" s="303">
        <v>10923</v>
      </c>
      <c r="AN112" s="303">
        <v>9684</v>
      </c>
      <c r="AO112" s="303">
        <v>8497</v>
      </c>
      <c r="AP112" s="303">
        <v>9030</v>
      </c>
      <c r="AQ112" s="64">
        <v>8938</v>
      </c>
      <c r="AR112" s="303">
        <v>9149</v>
      </c>
      <c r="AS112" s="303"/>
      <c r="AT112" s="303"/>
      <c r="AU112" s="303"/>
      <c r="AV112" s="321"/>
      <c r="AW112" s="34">
        <f t="shared" si="259"/>
        <v>1570</v>
      </c>
      <c r="AX112" s="105">
        <f t="shared" si="259"/>
        <v>-2421</v>
      </c>
      <c r="AY112" s="105">
        <f t="shared" si="259"/>
        <v>-1909</v>
      </c>
      <c r="AZ112" s="105">
        <f t="shared" si="259"/>
        <v>1283</v>
      </c>
      <c r="BA112" s="105">
        <f t="shared" si="259"/>
        <v>655</v>
      </c>
      <c r="BB112" s="105">
        <f t="shared" si="259"/>
        <v>-588</v>
      </c>
      <c r="BC112" s="105">
        <f t="shared" si="259"/>
        <v>233</v>
      </c>
      <c r="BD112" s="105">
        <f t="shared" si="259"/>
        <v>-1343</v>
      </c>
      <c r="BE112" s="105">
        <f t="shared" si="259"/>
        <v>882</v>
      </c>
      <c r="BF112" s="105">
        <f t="shared" si="259"/>
        <v>283</v>
      </c>
      <c r="BG112" s="105">
        <f t="shared" si="260"/>
        <v>-2587</v>
      </c>
      <c r="BH112" s="105">
        <f t="shared" si="260"/>
        <v>695</v>
      </c>
      <c r="BI112" s="105">
        <f t="shared" si="260"/>
        <v>1524</v>
      </c>
      <c r="BJ112" s="105">
        <f t="shared" si="260"/>
        <v>1940</v>
      </c>
      <c r="BK112" s="105">
        <f t="shared" si="260"/>
        <v>874</v>
      </c>
      <c r="BL112" s="254">
        <f t="shared" si="260"/>
        <v>-311</v>
      </c>
      <c r="BM112" s="254">
        <f t="shared" si="260"/>
        <v>-827</v>
      </c>
      <c r="BN112" s="254">
        <f t="shared" si="260"/>
        <v>1414</v>
      </c>
      <c r="BO112" s="254">
        <f t="shared" si="260"/>
        <v>-209</v>
      </c>
      <c r="BP112" s="254">
        <f t="shared" si="260"/>
        <v>-1525</v>
      </c>
      <c r="BQ112" s="254">
        <f t="shared" si="261"/>
        <v>572</v>
      </c>
      <c r="BR112" s="279">
        <f t="shared" si="261"/>
        <v>-290</v>
      </c>
      <c r="BS112" s="279">
        <f t="shared" si="261"/>
        <v>173</v>
      </c>
      <c r="BT112" s="279">
        <f t="shared" si="261"/>
        <v>1929</v>
      </c>
      <c r="BU112" s="279">
        <f t="shared" si="261"/>
        <v>-645</v>
      </c>
      <c r="BV112" s="279">
        <f t="shared" si="261"/>
        <v>626</v>
      </c>
      <c r="BW112" s="279">
        <f t="shared" si="261"/>
        <v>-631</v>
      </c>
      <c r="BX112" s="279">
        <f t="shared" si="261"/>
        <v>27</v>
      </c>
      <c r="BY112" s="279">
        <f t="shared" si="261"/>
        <v>124</v>
      </c>
      <c r="BZ112" s="279">
        <f t="shared" si="261"/>
        <v>-390</v>
      </c>
      <c r="CA112" s="352"/>
      <c r="CB112" s="64">
        <f>IF(ISERROR(GETPIVOTDATA("VALUE",'CRS WK pvt'!$I$2,"DT_FILE",CB$8,"CD_CO",CB$6,"TRIM_CAT",TRIM(B112),"TRIM_LINE",A107))=TRUE,0,GETPIVOTDATA("VALUE",'CRS WK pvt'!$I$2,"DT_FILE",CB$8,"CD_CO",CB$6,"TRIM_CAT",TRIM(B112),"TRIM_LINE",A107))</f>
        <v>9149</v>
      </c>
    </row>
    <row r="113" spans="1:80" s="73" customFormat="1" ht="15" thickBot="1" x14ac:dyDescent="0.35">
      <c r="A113" s="148"/>
      <c r="B113" s="67" t="s">
        <v>42</v>
      </c>
      <c r="C113" s="68">
        <f>SUM(C108:C112)</f>
        <v>550476</v>
      </c>
      <c r="D113" s="69">
        <f t="shared" ref="D113:AW120" si="262">SUM(D108:D112)</f>
        <v>558407</v>
      </c>
      <c r="E113" s="69">
        <f t="shared" si="262"/>
        <v>569124</v>
      </c>
      <c r="F113" s="71">
        <f t="shared" si="262"/>
        <v>515460</v>
      </c>
      <c r="G113" s="69">
        <f t="shared" si="262"/>
        <v>557070</v>
      </c>
      <c r="H113" s="69">
        <f t="shared" si="262"/>
        <v>534192</v>
      </c>
      <c r="I113" s="69">
        <f t="shared" si="262"/>
        <v>524705</v>
      </c>
      <c r="J113" s="69">
        <f t="shared" si="262"/>
        <v>596892</v>
      </c>
      <c r="K113" s="69">
        <f t="shared" si="262"/>
        <v>524504</v>
      </c>
      <c r="L113" s="70">
        <f t="shared" si="262"/>
        <v>593444</v>
      </c>
      <c r="M113" s="69">
        <f t="shared" si="262"/>
        <v>618298</v>
      </c>
      <c r="N113" s="69">
        <f t="shared" si="262"/>
        <v>574188</v>
      </c>
      <c r="O113" s="69">
        <f t="shared" si="262"/>
        <v>641287</v>
      </c>
      <c r="P113" s="69">
        <f t="shared" si="262"/>
        <v>579062</v>
      </c>
      <c r="Q113" s="69">
        <f t="shared" si="262"/>
        <v>615961</v>
      </c>
      <c r="R113" s="69">
        <f t="shared" si="262"/>
        <v>598248</v>
      </c>
      <c r="S113" s="69">
        <f t="shared" si="262"/>
        <v>588181</v>
      </c>
      <c r="T113" s="69">
        <f t="shared" si="262"/>
        <v>572604</v>
      </c>
      <c r="U113" s="69">
        <f t="shared" si="262"/>
        <v>577900</v>
      </c>
      <c r="V113" s="69">
        <f t="shared" si="262"/>
        <v>566700</v>
      </c>
      <c r="W113" s="69">
        <f t="shared" si="262"/>
        <v>560347</v>
      </c>
      <c r="X113" s="70">
        <f t="shared" si="262"/>
        <v>615306</v>
      </c>
      <c r="Y113" s="69">
        <f t="shared" si="262"/>
        <v>554046</v>
      </c>
      <c r="Z113" s="69">
        <f t="shared" si="262"/>
        <v>580764</v>
      </c>
      <c r="AA113" s="69">
        <f t="shared" si="262"/>
        <v>684904</v>
      </c>
      <c r="AB113" s="69">
        <f t="shared" si="262"/>
        <v>588542</v>
      </c>
      <c r="AC113" s="69">
        <f t="shared" si="262"/>
        <v>607561</v>
      </c>
      <c r="AD113" s="69">
        <f t="shared" si="262"/>
        <v>613577</v>
      </c>
      <c r="AE113" s="69">
        <f t="shared" si="262"/>
        <v>581948</v>
      </c>
      <c r="AF113" s="69">
        <f t="shared" si="262"/>
        <v>593997</v>
      </c>
      <c r="AG113" s="199">
        <v>556720</v>
      </c>
      <c r="AH113" s="199">
        <v>563949</v>
      </c>
      <c r="AI113" s="199">
        <v>591773</v>
      </c>
      <c r="AJ113" s="70">
        <v>604656</v>
      </c>
      <c r="AK113" s="292">
        <v>601503</v>
      </c>
      <c r="AL113" s="292">
        <v>629247</v>
      </c>
      <c r="AM113" s="292">
        <v>682506</v>
      </c>
      <c r="AN113" s="292">
        <v>579460</v>
      </c>
      <c r="AO113" s="292">
        <v>602646</v>
      </c>
      <c r="AP113" s="292">
        <v>623940</v>
      </c>
      <c r="AQ113" s="71">
        <v>573065</v>
      </c>
      <c r="AR113" s="292">
        <v>611582</v>
      </c>
      <c r="AS113" s="292"/>
      <c r="AT113" s="292"/>
      <c r="AU113" s="292"/>
      <c r="AV113" s="309"/>
      <c r="AW113" s="71">
        <f t="shared" si="262"/>
        <v>90811</v>
      </c>
      <c r="AX113" s="72">
        <f t="shared" ref="AX113:AY113" si="263">SUM(AX108:AX112)</f>
        <v>20655</v>
      </c>
      <c r="AY113" s="72">
        <f t="shared" si="263"/>
        <v>46837</v>
      </c>
      <c r="AZ113" s="72">
        <f t="shared" ref="AZ113:BA113" si="264">SUM(AZ108:AZ112)</f>
        <v>82788</v>
      </c>
      <c r="BA113" s="72">
        <f t="shared" si="264"/>
        <v>31111</v>
      </c>
      <c r="BB113" s="72">
        <f t="shared" ref="BB113:BJ113" si="265">SUM(BB108:BB112)</f>
        <v>38412</v>
      </c>
      <c r="BC113" s="72">
        <f t="shared" si="265"/>
        <v>53195</v>
      </c>
      <c r="BD113" s="72">
        <f t="shared" si="265"/>
        <v>-30192</v>
      </c>
      <c r="BE113" s="72">
        <f t="shared" si="265"/>
        <v>35843</v>
      </c>
      <c r="BF113" s="72">
        <f t="shared" si="265"/>
        <v>21862</v>
      </c>
      <c r="BG113" s="72">
        <f t="shared" si="265"/>
        <v>-64252</v>
      </c>
      <c r="BH113" s="72">
        <f t="shared" si="265"/>
        <v>6576</v>
      </c>
      <c r="BI113" s="72">
        <f t="shared" si="265"/>
        <v>43617</v>
      </c>
      <c r="BJ113" s="72">
        <f t="shared" si="265"/>
        <v>9480</v>
      </c>
      <c r="BK113" s="72">
        <f t="shared" ref="BK113:BL113" si="266">SUM(BK108:BK112)</f>
        <v>-8400</v>
      </c>
      <c r="BL113" s="242">
        <f t="shared" si="266"/>
        <v>15329</v>
      </c>
      <c r="BM113" s="242">
        <f t="shared" ref="BM113:BN113" si="267">SUM(BM108:BM112)</f>
        <v>-6233</v>
      </c>
      <c r="BN113" s="242">
        <f t="shared" si="267"/>
        <v>21393</v>
      </c>
      <c r="BO113" s="242">
        <f t="shared" ref="BO113:BP113" si="268">SUM(BO108:BO112)</f>
        <v>-21180</v>
      </c>
      <c r="BP113" s="242">
        <f t="shared" si="268"/>
        <v>-2751</v>
      </c>
      <c r="BQ113" s="242">
        <f t="shared" ref="BQ113:BS113" si="269">SUM(BQ108:BQ112)</f>
        <v>31426</v>
      </c>
      <c r="BR113" s="268">
        <f t="shared" si="269"/>
        <v>-10650</v>
      </c>
      <c r="BS113" s="268">
        <f t="shared" si="269"/>
        <v>47457</v>
      </c>
      <c r="BT113" s="268">
        <f t="shared" ref="BT113" si="270">SUM(BT108:BT112)</f>
        <v>48483</v>
      </c>
      <c r="BU113" s="268">
        <f t="shared" ref="BU113" si="271">SUM(BU108:BU112)</f>
        <v>-2398</v>
      </c>
      <c r="BV113" s="268">
        <f t="shared" ref="BV113" si="272">SUM(BV108:BV112)</f>
        <v>-9082</v>
      </c>
      <c r="BW113" s="268">
        <f t="shared" ref="BW113" si="273">SUM(BW108:BW112)</f>
        <v>-4915</v>
      </c>
      <c r="BX113" s="268">
        <f t="shared" ref="BX113" si="274">SUM(BX108:BX112)</f>
        <v>10363</v>
      </c>
      <c r="BY113" s="268">
        <f t="shared" ref="BY113:BZ113" si="275">SUM(BY108:BY112)</f>
        <v>-8883</v>
      </c>
      <c r="BZ113" s="268">
        <f t="shared" si="275"/>
        <v>17585</v>
      </c>
      <c r="CA113" s="353"/>
      <c r="CB113" s="71">
        <f t="shared" si="245"/>
        <v>611582</v>
      </c>
    </row>
    <row r="114" spans="1:80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354"/>
      <c r="CB114" s="95"/>
    </row>
    <row r="115" spans="1:80" s="38" customFormat="1" x14ac:dyDescent="0.3">
      <c r="A115" s="147"/>
      <c r="B115" s="39" t="s">
        <v>37</v>
      </c>
      <c r="C115" s="97">
        <f t="shared" ref="C115:W115" si="276">C94-C101</f>
        <v>14898675.980000004</v>
      </c>
      <c r="D115" s="98">
        <f t="shared" si="276"/>
        <v>-12355534.849999994</v>
      </c>
      <c r="E115" s="98">
        <f t="shared" si="276"/>
        <v>-23590938.219999991</v>
      </c>
      <c r="F115" s="35">
        <f t="shared" si="276"/>
        <v>-21125924.050000004</v>
      </c>
      <c r="G115" s="98">
        <f t="shared" si="276"/>
        <v>-19656138.399999999</v>
      </c>
      <c r="H115" s="98">
        <f t="shared" si="276"/>
        <v>-15315991.040000001</v>
      </c>
      <c r="I115" s="98">
        <f t="shared" si="276"/>
        <v>-13462514.279999999</v>
      </c>
      <c r="J115" s="98">
        <f t="shared" si="276"/>
        <v>-7483940.629999999</v>
      </c>
      <c r="K115" s="98">
        <f t="shared" si="276"/>
        <v>11584632.439999998</v>
      </c>
      <c r="L115" s="99">
        <f t="shared" si="276"/>
        <v>40740124.959999993</v>
      </c>
      <c r="M115" s="98">
        <f t="shared" si="276"/>
        <v>27421604.760000005</v>
      </c>
      <c r="N115" s="98">
        <f t="shared" si="276"/>
        <v>17323055.939999998</v>
      </c>
      <c r="O115" s="98">
        <f t="shared" si="276"/>
        <v>2990359.1799999923</v>
      </c>
      <c r="P115" s="98">
        <f t="shared" si="276"/>
        <v>3581349.5100000054</v>
      </c>
      <c r="Q115" s="98">
        <f t="shared" si="276"/>
        <v>-13055882.209999993</v>
      </c>
      <c r="R115" s="98">
        <f t="shared" si="276"/>
        <v>-21250578.330000002</v>
      </c>
      <c r="S115" s="98">
        <f t="shared" si="276"/>
        <v>-13927014.860000003</v>
      </c>
      <c r="T115" s="98">
        <f t="shared" si="276"/>
        <v>-13941680.300000001</v>
      </c>
      <c r="U115" s="98">
        <f t="shared" si="276"/>
        <v>-11027760.720000001</v>
      </c>
      <c r="V115" s="98">
        <f t="shared" si="276"/>
        <v>-7522285</v>
      </c>
      <c r="W115" s="98">
        <f t="shared" si="276"/>
        <v>9987441.1099999994</v>
      </c>
      <c r="X115" s="99">
        <f t="shared" ref="X115:AB115" si="277">X94-X101</f>
        <v>34725989.789999992</v>
      </c>
      <c r="Y115" s="98">
        <f t="shared" si="277"/>
        <v>39255703</v>
      </c>
      <c r="Z115" s="98">
        <f t="shared" si="277"/>
        <v>34017566</v>
      </c>
      <c r="AA115" s="98">
        <f t="shared" si="277"/>
        <v>7041055.7399999946</v>
      </c>
      <c r="AB115" s="98">
        <f t="shared" si="277"/>
        <v>-4021774.4900000095</v>
      </c>
      <c r="AC115" s="98">
        <f t="shared" ref="AC115:AD115" si="278">AC94-AC101</f>
        <v>-20872104.909999996</v>
      </c>
      <c r="AD115" s="98">
        <f t="shared" si="278"/>
        <v>-20002007.309999999</v>
      </c>
      <c r="AE115" s="98">
        <f t="shared" ref="AE115:AF115" si="279">AE94-AE101</f>
        <v>-16132005</v>
      </c>
      <c r="AF115" s="98">
        <f t="shared" si="279"/>
        <v>-14513201.18</v>
      </c>
      <c r="AG115" s="209">
        <v>-10280593</v>
      </c>
      <c r="AH115" s="209">
        <v>-7926849</v>
      </c>
      <c r="AI115" s="209">
        <v>14363437</v>
      </c>
      <c r="AJ115" s="99">
        <v>47873758</v>
      </c>
      <c r="AK115" s="301">
        <v>53282063</v>
      </c>
      <c r="AL115" s="301">
        <v>20484720</v>
      </c>
      <c r="AM115" s="301">
        <v>17108412</v>
      </c>
      <c r="AN115" s="301">
        <v>-1691953</v>
      </c>
      <c r="AO115" s="301">
        <v>-24909894</v>
      </c>
      <c r="AP115" s="301">
        <v>-25725666</v>
      </c>
      <c r="AQ115" s="35">
        <v>-16503664</v>
      </c>
      <c r="AR115" s="301">
        <v>-19433800</v>
      </c>
      <c r="AS115" s="301"/>
      <c r="AT115" s="301"/>
      <c r="AU115" s="301"/>
      <c r="AV115" s="319"/>
      <c r="AW115" s="35">
        <f t="shared" ref="AW115:BF119" si="280">O115-C115</f>
        <v>-11908316.800000012</v>
      </c>
      <c r="AX115" s="100">
        <f t="shared" si="280"/>
        <v>15936884.359999999</v>
      </c>
      <c r="AY115" s="100">
        <f t="shared" si="280"/>
        <v>10535056.009999998</v>
      </c>
      <c r="AZ115" s="100">
        <f t="shared" si="280"/>
        <v>-124654.27999999747</v>
      </c>
      <c r="BA115" s="100">
        <f t="shared" si="280"/>
        <v>5729123.5399999954</v>
      </c>
      <c r="BB115" s="100">
        <f t="shared" si="280"/>
        <v>1374310.7400000002</v>
      </c>
      <c r="BC115" s="100">
        <f t="shared" si="280"/>
        <v>2434753.5599999987</v>
      </c>
      <c r="BD115" s="100">
        <f t="shared" si="280"/>
        <v>-38344.370000001043</v>
      </c>
      <c r="BE115" s="100">
        <f t="shared" si="280"/>
        <v>-1597191.3299999982</v>
      </c>
      <c r="BF115" s="100">
        <f t="shared" si="280"/>
        <v>-6014135.1700000018</v>
      </c>
      <c r="BG115" s="100">
        <f t="shared" ref="BG115:BP119" si="281">Y115-M115</f>
        <v>11834098.239999995</v>
      </c>
      <c r="BH115" s="100">
        <f t="shared" si="281"/>
        <v>16694510.060000002</v>
      </c>
      <c r="BI115" s="100">
        <f t="shared" si="281"/>
        <v>4050696.5600000024</v>
      </c>
      <c r="BJ115" s="100">
        <f t="shared" si="281"/>
        <v>-7603124.0000000149</v>
      </c>
      <c r="BK115" s="100">
        <f t="shared" si="281"/>
        <v>-7816222.700000003</v>
      </c>
      <c r="BL115" s="252">
        <f t="shared" si="281"/>
        <v>1248571.0200000033</v>
      </c>
      <c r="BM115" s="252">
        <f t="shared" si="281"/>
        <v>-2204990.1399999969</v>
      </c>
      <c r="BN115" s="252">
        <f t="shared" si="281"/>
        <v>-571520.87999999896</v>
      </c>
      <c r="BO115" s="252">
        <f t="shared" si="281"/>
        <v>747167.72000000067</v>
      </c>
      <c r="BP115" s="252">
        <f t="shared" si="281"/>
        <v>-404564</v>
      </c>
      <c r="BQ115" s="252">
        <f t="shared" ref="BQ115:BZ119" si="282">AI115-W115</f>
        <v>4375995.8900000006</v>
      </c>
      <c r="BR115" s="265">
        <f t="shared" si="282"/>
        <v>13147768.210000008</v>
      </c>
      <c r="BS115" s="265">
        <f t="shared" si="282"/>
        <v>14026360</v>
      </c>
      <c r="BT115" s="265">
        <f t="shared" si="282"/>
        <v>-13532846</v>
      </c>
      <c r="BU115" s="265">
        <f t="shared" si="282"/>
        <v>10067356.260000005</v>
      </c>
      <c r="BV115" s="265">
        <f t="shared" si="282"/>
        <v>2329821.4900000095</v>
      </c>
      <c r="BW115" s="265">
        <f t="shared" si="282"/>
        <v>-4037789.0900000036</v>
      </c>
      <c r="BX115" s="265">
        <f t="shared" si="282"/>
        <v>-5723658.6900000013</v>
      </c>
      <c r="BY115" s="265">
        <f t="shared" si="282"/>
        <v>-371659</v>
      </c>
      <c r="BZ115" s="265">
        <f t="shared" si="282"/>
        <v>-4920598.82</v>
      </c>
      <c r="CA115" s="354"/>
      <c r="CB115" s="35">
        <f>CB94-CB101</f>
        <v>-19433800</v>
      </c>
    </row>
    <row r="116" spans="1:80" s="38" customFormat="1" x14ac:dyDescent="0.3">
      <c r="A116" s="147"/>
      <c r="B116" s="39" t="s">
        <v>38</v>
      </c>
      <c r="C116" s="97">
        <f t="shared" ref="C116:W116" si="283">C95-C102</f>
        <v>5696309.1600000011</v>
      </c>
      <c r="D116" s="98">
        <f t="shared" si="283"/>
        <v>2509870.29</v>
      </c>
      <c r="E116" s="98">
        <f t="shared" si="283"/>
        <v>950065.77999999933</v>
      </c>
      <c r="F116" s="35">
        <f t="shared" si="283"/>
        <v>-1580889.1799999997</v>
      </c>
      <c r="G116" s="98">
        <f t="shared" si="283"/>
        <v>-726024.62999999989</v>
      </c>
      <c r="H116" s="98">
        <f t="shared" si="283"/>
        <v>-495264.77</v>
      </c>
      <c r="I116" s="98">
        <f t="shared" si="283"/>
        <v>-526557.39999999991</v>
      </c>
      <c r="J116" s="98">
        <f t="shared" si="283"/>
        <v>129900.61999999988</v>
      </c>
      <c r="K116" s="98">
        <f t="shared" si="283"/>
        <v>1985551.67</v>
      </c>
      <c r="L116" s="99">
        <f t="shared" si="283"/>
        <v>6853913.540000001</v>
      </c>
      <c r="M116" s="98">
        <f t="shared" si="283"/>
        <v>5378503.6100000003</v>
      </c>
      <c r="N116" s="98">
        <f t="shared" si="283"/>
        <v>3785006.3099999996</v>
      </c>
      <c r="O116" s="98">
        <f t="shared" si="283"/>
        <v>4044844.9099999983</v>
      </c>
      <c r="P116" s="98">
        <f t="shared" si="283"/>
        <v>3617660.5100000002</v>
      </c>
      <c r="Q116" s="98">
        <f t="shared" si="283"/>
        <v>745064.76999999955</v>
      </c>
      <c r="R116" s="98">
        <f t="shared" si="283"/>
        <v>-433522.79000000004</v>
      </c>
      <c r="S116" s="98">
        <f t="shared" si="283"/>
        <v>-258160.94000000018</v>
      </c>
      <c r="T116" s="98">
        <f t="shared" si="283"/>
        <v>-519416.82999999984</v>
      </c>
      <c r="U116" s="98">
        <f t="shared" si="283"/>
        <v>-231495.1399999999</v>
      </c>
      <c r="V116" s="98">
        <f t="shared" si="283"/>
        <v>284488</v>
      </c>
      <c r="W116" s="98">
        <f t="shared" si="283"/>
        <v>2506415.54</v>
      </c>
      <c r="X116" s="99">
        <f t="shared" ref="X116:AB116" si="284">X95-X102</f>
        <v>6593330.7699999996</v>
      </c>
      <c r="Y116" s="98">
        <f t="shared" si="284"/>
        <v>8488352</v>
      </c>
      <c r="Z116" s="98">
        <f t="shared" si="284"/>
        <v>7082387</v>
      </c>
      <c r="AA116" s="98">
        <f t="shared" si="284"/>
        <v>5395291.1000000006</v>
      </c>
      <c r="AB116" s="98">
        <f t="shared" si="284"/>
        <v>4855077.4799999995</v>
      </c>
      <c r="AC116" s="98">
        <f t="shared" ref="AC116:AD116" si="285">AC95-AC102</f>
        <v>-641306.8900000006</v>
      </c>
      <c r="AD116" s="98">
        <f t="shared" si="285"/>
        <v>-599870.82999999961</v>
      </c>
      <c r="AE116" s="98">
        <f t="shared" ref="AE116:AF116" si="286">AE95-AE102</f>
        <v>-147604</v>
      </c>
      <c r="AF116" s="98">
        <f t="shared" si="286"/>
        <v>-1070622.1500000001</v>
      </c>
      <c r="AG116" s="209">
        <v>-630655</v>
      </c>
      <c r="AH116" s="209">
        <v>62521</v>
      </c>
      <c r="AI116" s="209">
        <v>1102421</v>
      </c>
      <c r="AJ116" s="99">
        <v>6734982</v>
      </c>
      <c r="AK116" s="301">
        <v>10187776</v>
      </c>
      <c r="AL116" s="301">
        <v>9288179</v>
      </c>
      <c r="AM116" s="301">
        <v>8514935</v>
      </c>
      <c r="AN116" s="301">
        <v>5527807</v>
      </c>
      <c r="AO116" s="301">
        <v>1096388</v>
      </c>
      <c r="AP116" s="301">
        <v>-404342</v>
      </c>
      <c r="AQ116" s="35">
        <v>221165</v>
      </c>
      <c r="AR116" s="301">
        <v>-1129453</v>
      </c>
      <c r="AS116" s="301"/>
      <c r="AT116" s="301"/>
      <c r="AU116" s="301"/>
      <c r="AV116" s="319"/>
      <c r="AW116" s="35">
        <f t="shared" si="280"/>
        <v>-1651464.2500000028</v>
      </c>
      <c r="AX116" s="100">
        <f t="shared" si="280"/>
        <v>1107790.2200000002</v>
      </c>
      <c r="AY116" s="100">
        <f t="shared" si="280"/>
        <v>-205001.00999999978</v>
      </c>
      <c r="AZ116" s="100">
        <f t="shared" si="280"/>
        <v>1147366.3899999997</v>
      </c>
      <c r="BA116" s="100">
        <f t="shared" si="280"/>
        <v>467863.68999999971</v>
      </c>
      <c r="BB116" s="100">
        <f t="shared" si="280"/>
        <v>-24152.059999999823</v>
      </c>
      <c r="BC116" s="100">
        <f t="shared" si="280"/>
        <v>295062.26</v>
      </c>
      <c r="BD116" s="100">
        <f t="shared" si="280"/>
        <v>154587.38000000012</v>
      </c>
      <c r="BE116" s="100">
        <f t="shared" si="280"/>
        <v>520863.87000000011</v>
      </c>
      <c r="BF116" s="100">
        <f t="shared" si="280"/>
        <v>-260582.77000000142</v>
      </c>
      <c r="BG116" s="100">
        <f t="shared" si="281"/>
        <v>3109848.3899999997</v>
      </c>
      <c r="BH116" s="100">
        <f t="shared" si="281"/>
        <v>3297380.6900000004</v>
      </c>
      <c r="BI116" s="100">
        <f t="shared" si="281"/>
        <v>1350446.1900000023</v>
      </c>
      <c r="BJ116" s="100">
        <f t="shared" si="281"/>
        <v>1237416.9699999993</v>
      </c>
      <c r="BK116" s="100">
        <f t="shared" si="281"/>
        <v>-1386371.6600000001</v>
      </c>
      <c r="BL116" s="252">
        <f t="shared" si="281"/>
        <v>-166348.03999999957</v>
      </c>
      <c r="BM116" s="252">
        <f t="shared" si="281"/>
        <v>110556.94000000018</v>
      </c>
      <c r="BN116" s="252">
        <f t="shared" si="281"/>
        <v>-551205.3200000003</v>
      </c>
      <c r="BO116" s="252">
        <f t="shared" si="281"/>
        <v>-399159.8600000001</v>
      </c>
      <c r="BP116" s="252">
        <f t="shared" si="281"/>
        <v>-221967</v>
      </c>
      <c r="BQ116" s="252">
        <f t="shared" si="282"/>
        <v>-1403994.54</v>
      </c>
      <c r="BR116" s="265">
        <f t="shared" si="282"/>
        <v>141651.23000000045</v>
      </c>
      <c r="BS116" s="265">
        <f t="shared" si="282"/>
        <v>1699424</v>
      </c>
      <c r="BT116" s="265">
        <f t="shared" si="282"/>
        <v>2205792</v>
      </c>
      <c r="BU116" s="265">
        <f t="shared" si="282"/>
        <v>3119643.8999999994</v>
      </c>
      <c r="BV116" s="265">
        <f t="shared" si="282"/>
        <v>672729.52000000048</v>
      </c>
      <c r="BW116" s="265">
        <f t="shared" si="282"/>
        <v>1737694.8900000006</v>
      </c>
      <c r="BX116" s="265">
        <f t="shared" si="282"/>
        <v>195528.82999999961</v>
      </c>
      <c r="BY116" s="265">
        <f t="shared" si="282"/>
        <v>368769</v>
      </c>
      <c r="BZ116" s="265">
        <f t="shared" si="282"/>
        <v>-58830.84999999986</v>
      </c>
      <c r="CA116" s="354"/>
      <c r="CB116" s="35">
        <f>CB95-CB102</f>
        <v>-1129453</v>
      </c>
    </row>
    <row r="117" spans="1:80" s="38" customFormat="1" x14ac:dyDescent="0.3">
      <c r="A117" s="147"/>
      <c r="B117" s="39" t="s">
        <v>39</v>
      </c>
      <c r="C117" s="97">
        <f t="shared" ref="C117:O119" si="287">C96-C103</f>
        <v>-172518.72000000067</v>
      </c>
      <c r="D117" s="98">
        <f t="shared" si="287"/>
        <v>-2755852.1100000013</v>
      </c>
      <c r="E117" s="98">
        <f t="shared" si="287"/>
        <v>-3571982.8099999996</v>
      </c>
      <c r="F117" s="35">
        <f t="shared" si="287"/>
        <v>-1448112.0900000003</v>
      </c>
      <c r="G117" s="98">
        <f t="shared" si="287"/>
        <v>-1181415.77</v>
      </c>
      <c r="H117" s="98">
        <f t="shared" si="287"/>
        <v>-524812.02</v>
      </c>
      <c r="I117" s="98">
        <f t="shared" si="287"/>
        <v>-449813.12000000011</v>
      </c>
      <c r="J117" s="98">
        <f t="shared" si="287"/>
        <v>228747.56999999983</v>
      </c>
      <c r="K117" s="98">
        <f t="shared" si="287"/>
        <v>1676812.35</v>
      </c>
      <c r="L117" s="99">
        <f t="shared" si="287"/>
        <v>4859090.09</v>
      </c>
      <c r="M117" s="98">
        <f t="shared" si="287"/>
        <v>926176.95999999903</v>
      </c>
      <c r="N117" s="98">
        <f t="shared" si="287"/>
        <v>921339.11999999918</v>
      </c>
      <c r="O117" s="98">
        <f t="shared" si="287"/>
        <v>-965536.40000000037</v>
      </c>
      <c r="P117" s="98">
        <f t="shared" ref="P117:R117" si="288">P96-P103</f>
        <v>148175.5700000003</v>
      </c>
      <c r="Q117" s="98">
        <f t="shared" si="288"/>
        <v>-1996198.9400000004</v>
      </c>
      <c r="R117" s="98">
        <f t="shared" si="288"/>
        <v>-2305071</v>
      </c>
      <c r="S117" s="98">
        <f t="shared" ref="S117:T117" si="289">S96-S103</f>
        <v>-1081193.6499999999</v>
      </c>
      <c r="T117" s="98">
        <f t="shared" si="289"/>
        <v>-454827.09999999963</v>
      </c>
      <c r="U117" s="98">
        <f t="shared" ref="U117:V117" si="290">U96-U103</f>
        <v>-151890.40000000037</v>
      </c>
      <c r="V117" s="98">
        <f t="shared" si="290"/>
        <v>437532</v>
      </c>
      <c r="W117" s="98">
        <f t="shared" ref="W117:AB117" si="291">W96-W103</f>
        <v>1749085.3300000005</v>
      </c>
      <c r="X117" s="99">
        <f t="shared" si="291"/>
        <v>4372313.5500000007</v>
      </c>
      <c r="Y117" s="98">
        <f t="shared" si="291"/>
        <v>4109135</v>
      </c>
      <c r="Z117" s="98">
        <f t="shared" si="291"/>
        <v>2094042</v>
      </c>
      <c r="AA117" s="98">
        <f t="shared" si="291"/>
        <v>-1804053.75</v>
      </c>
      <c r="AB117" s="98">
        <f t="shared" si="291"/>
        <v>-1793106.2299999995</v>
      </c>
      <c r="AC117" s="98">
        <f t="shared" ref="AC117:AD117" si="292">AC96-AC103</f>
        <v>-2244838.3100000005</v>
      </c>
      <c r="AD117" s="98">
        <f t="shared" si="292"/>
        <v>-1060404.0699999998</v>
      </c>
      <c r="AE117" s="98">
        <f t="shared" ref="AE117:AF117" si="293">AE96-AE103</f>
        <v>-874459</v>
      </c>
      <c r="AF117" s="98">
        <f t="shared" si="293"/>
        <v>-691249.23</v>
      </c>
      <c r="AG117" s="209">
        <v>-176722</v>
      </c>
      <c r="AH117" s="209">
        <v>274830</v>
      </c>
      <c r="AI117" s="209">
        <v>2143151</v>
      </c>
      <c r="AJ117" s="99">
        <v>5782133</v>
      </c>
      <c r="AK117" s="301">
        <v>6184983</v>
      </c>
      <c r="AL117" s="301">
        <v>216892</v>
      </c>
      <c r="AM117" s="301">
        <v>-1013602</v>
      </c>
      <c r="AN117" s="301">
        <v>-2816740</v>
      </c>
      <c r="AO117" s="301">
        <v>-3775737</v>
      </c>
      <c r="AP117" s="301">
        <v>-1932418</v>
      </c>
      <c r="AQ117" s="35">
        <v>-1001324</v>
      </c>
      <c r="AR117" s="301">
        <v>-862666</v>
      </c>
      <c r="AS117" s="301"/>
      <c r="AT117" s="301"/>
      <c r="AU117" s="301"/>
      <c r="AV117" s="319"/>
      <c r="AW117" s="35">
        <f t="shared" si="280"/>
        <v>-793017.6799999997</v>
      </c>
      <c r="AX117" s="100">
        <f t="shared" si="280"/>
        <v>2904027.6800000016</v>
      </c>
      <c r="AY117" s="100">
        <f t="shared" si="280"/>
        <v>1575783.8699999992</v>
      </c>
      <c r="AZ117" s="100">
        <f t="shared" si="280"/>
        <v>-856958.90999999968</v>
      </c>
      <c r="BA117" s="100">
        <f t="shared" si="280"/>
        <v>100222.12000000011</v>
      </c>
      <c r="BB117" s="100">
        <f t="shared" si="280"/>
        <v>69984.920000000391</v>
      </c>
      <c r="BC117" s="100">
        <f t="shared" si="280"/>
        <v>297922.71999999974</v>
      </c>
      <c r="BD117" s="100">
        <f t="shared" si="280"/>
        <v>208784.43000000017</v>
      </c>
      <c r="BE117" s="100">
        <f t="shared" si="280"/>
        <v>72272.980000000447</v>
      </c>
      <c r="BF117" s="100">
        <f t="shared" si="280"/>
        <v>-486776.53999999911</v>
      </c>
      <c r="BG117" s="100">
        <f t="shared" si="281"/>
        <v>3182958.040000001</v>
      </c>
      <c r="BH117" s="100">
        <f t="shared" si="281"/>
        <v>1172702.8800000008</v>
      </c>
      <c r="BI117" s="100">
        <f t="shared" si="281"/>
        <v>-838517.34999999963</v>
      </c>
      <c r="BJ117" s="100">
        <f t="shared" si="281"/>
        <v>-1941281.7999999998</v>
      </c>
      <c r="BK117" s="100">
        <f t="shared" si="281"/>
        <v>-248639.37000000011</v>
      </c>
      <c r="BL117" s="252">
        <f t="shared" si="281"/>
        <v>1244666.9300000002</v>
      </c>
      <c r="BM117" s="252">
        <f t="shared" si="281"/>
        <v>206734.64999999991</v>
      </c>
      <c r="BN117" s="252">
        <f t="shared" si="281"/>
        <v>-236422.13000000035</v>
      </c>
      <c r="BO117" s="252">
        <f t="shared" si="281"/>
        <v>-24831.599999999627</v>
      </c>
      <c r="BP117" s="252">
        <f t="shared" si="281"/>
        <v>-162702</v>
      </c>
      <c r="BQ117" s="252">
        <f t="shared" si="282"/>
        <v>394065.66999999946</v>
      </c>
      <c r="BR117" s="265">
        <f t="shared" si="282"/>
        <v>1409819.4499999993</v>
      </c>
      <c r="BS117" s="265">
        <f t="shared" si="282"/>
        <v>2075848</v>
      </c>
      <c r="BT117" s="265">
        <f t="shared" si="282"/>
        <v>-1877150</v>
      </c>
      <c r="BU117" s="265">
        <f t="shared" si="282"/>
        <v>790451.75</v>
      </c>
      <c r="BV117" s="265">
        <f t="shared" si="282"/>
        <v>-1023633.7700000005</v>
      </c>
      <c r="BW117" s="265">
        <f t="shared" si="282"/>
        <v>-1530898.6899999995</v>
      </c>
      <c r="BX117" s="265">
        <f t="shared" si="282"/>
        <v>-872013.93000000017</v>
      </c>
      <c r="BY117" s="265">
        <f t="shared" si="282"/>
        <v>-126865</v>
      </c>
      <c r="BZ117" s="265">
        <f t="shared" si="282"/>
        <v>-171416.77000000002</v>
      </c>
      <c r="CA117" s="354"/>
      <c r="CB117" s="35">
        <f t="shared" ref="CB117:CB119" si="294">CB96-CB103</f>
        <v>-862666</v>
      </c>
    </row>
    <row r="118" spans="1:80" s="38" customFormat="1" x14ac:dyDescent="0.3">
      <c r="A118" s="147"/>
      <c r="B118" s="39" t="s">
        <v>40</v>
      </c>
      <c r="C118" s="97">
        <f t="shared" si="287"/>
        <v>-330715.47000000067</v>
      </c>
      <c r="D118" s="98">
        <f t="shared" si="287"/>
        <v>-2818924.1499999985</v>
      </c>
      <c r="E118" s="98">
        <f t="shared" si="287"/>
        <v>-3365257.5199999996</v>
      </c>
      <c r="F118" s="35">
        <f t="shared" si="287"/>
        <v>-1488081.3199999998</v>
      </c>
      <c r="G118" s="98">
        <f t="shared" si="287"/>
        <v>-1028064.5899999999</v>
      </c>
      <c r="H118" s="98">
        <f t="shared" si="287"/>
        <v>-412137.98</v>
      </c>
      <c r="I118" s="98">
        <f t="shared" si="287"/>
        <v>-569804.29</v>
      </c>
      <c r="J118" s="98">
        <f t="shared" si="287"/>
        <v>327268.41000000015</v>
      </c>
      <c r="K118" s="98">
        <f t="shared" si="287"/>
        <v>2420890.5299999998</v>
      </c>
      <c r="L118" s="99">
        <f t="shared" si="287"/>
        <v>4654058.4600000009</v>
      </c>
      <c r="M118" s="98">
        <f t="shared" si="287"/>
        <v>5271.5600000005215</v>
      </c>
      <c r="N118" s="98">
        <f t="shared" si="287"/>
        <v>924147.8900000006</v>
      </c>
      <c r="O118" s="98">
        <f t="shared" si="287"/>
        <v>-1512766.3899999987</v>
      </c>
      <c r="P118" s="98">
        <f t="shared" ref="P118:R118" si="295">P97-P104</f>
        <v>515987.5</v>
      </c>
      <c r="Q118" s="98">
        <f t="shared" si="295"/>
        <v>-1757220.0599999996</v>
      </c>
      <c r="R118" s="98">
        <f t="shared" si="295"/>
        <v>-2247690.5699999998</v>
      </c>
      <c r="S118" s="98">
        <f t="shared" ref="S118:T118" si="296">S97-S104</f>
        <v>-1082317.7799999998</v>
      </c>
      <c r="T118" s="98">
        <f t="shared" si="296"/>
        <v>-211179.89000000013</v>
      </c>
      <c r="U118" s="98">
        <f t="shared" ref="U118:V118" si="297">U97-U104</f>
        <v>13608.090000000317</v>
      </c>
      <c r="V118" s="98">
        <f t="shared" si="297"/>
        <v>794884</v>
      </c>
      <c r="W118" s="98">
        <f t="shared" ref="W118:AB118" si="298">W97-W104</f>
        <v>1694689.9400000004</v>
      </c>
      <c r="X118" s="99">
        <f t="shared" si="298"/>
        <v>4365137.0299999993</v>
      </c>
      <c r="Y118" s="98">
        <f t="shared" si="298"/>
        <v>4253461</v>
      </c>
      <c r="Z118" s="98">
        <f t="shared" si="298"/>
        <v>2531592</v>
      </c>
      <c r="AA118" s="98">
        <f t="shared" si="298"/>
        <v>-2614394.0500000007</v>
      </c>
      <c r="AB118" s="98">
        <f t="shared" si="298"/>
        <v>-1446841.379999999</v>
      </c>
      <c r="AC118" s="98">
        <f t="shared" ref="AC118:AD118" si="299">AC97-AC104</f>
        <v>-2194570.8499999996</v>
      </c>
      <c r="AD118" s="98">
        <f t="shared" si="299"/>
        <v>-1329015.1399999997</v>
      </c>
      <c r="AE118" s="98">
        <f t="shared" ref="AE118:AF118" si="300">AE97-AE104</f>
        <v>-944383</v>
      </c>
      <c r="AF118" s="98">
        <f t="shared" si="300"/>
        <v>-372660.20000000019</v>
      </c>
      <c r="AG118" s="209">
        <v>-123367</v>
      </c>
      <c r="AH118" s="209">
        <v>715898</v>
      </c>
      <c r="AI118" s="209">
        <v>2355668</v>
      </c>
      <c r="AJ118" s="99">
        <v>5864107</v>
      </c>
      <c r="AK118" s="301">
        <v>5626595</v>
      </c>
      <c r="AL118" s="301">
        <v>-405874</v>
      </c>
      <c r="AM118" s="301">
        <v>-1497559</v>
      </c>
      <c r="AN118" s="301">
        <v>-2490520</v>
      </c>
      <c r="AO118" s="301">
        <v>-2600657</v>
      </c>
      <c r="AP118" s="301">
        <v>-2023271</v>
      </c>
      <c r="AQ118" s="35">
        <v>-668347</v>
      </c>
      <c r="AR118" s="301">
        <v>-810894</v>
      </c>
      <c r="AS118" s="301"/>
      <c r="AT118" s="301"/>
      <c r="AU118" s="301"/>
      <c r="AV118" s="319"/>
      <c r="AW118" s="35">
        <f t="shared" si="280"/>
        <v>-1182050.9199999981</v>
      </c>
      <c r="AX118" s="100">
        <f t="shared" si="280"/>
        <v>3334911.6499999985</v>
      </c>
      <c r="AY118" s="100">
        <f t="shared" si="280"/>
        <v>1608037.46</v>
      </c>
      <c r="AZ118" s="100">
        <f t="shared" si="280"/>
        <v>-759609.25</v>
      </c>
      <c r="BA118" s="100">
        <f t="shared" si="280"/>
        <v>-54253.189999999944</v>
      </c>
      <c r="BB118" s="100">
        <f t="shared" si="280"/>
        <v>200958.08999999985</v>
      </c>
      <c r="BC118" s="100">
        <f t="shared" si="280"/>
        <v>583412.38000000035</v>
      </c>
      <c r="BD118" s="100">
        <f t="shared" si="280"/>
        <v>467615.58999999985</v>
      </c>
      <c r="BE118" s="100">
        <f t="shared" si="280"/>
        <v>-726200.58999999939</v>
      </c>
      <c r="BF118" s="100">
        <f t="shared" si="280"/>
        <v>-288921.43000000156</v>
      </c>
      <c r="BG118" s="100">
        <f t="shared" si="281"/>
        <v>4248189.4399999995</v>
      </c>
      <c r="BH118" s="100">
        <f t="shared" si="281"/>
        <v>1607444.1099999994</v>
      </c>
      <c r="BI118" s="100">
        <f t="shared" si="281"/>
        <v>-1101627.660000002</v>
      </c>
      <c r="BJ118" s="100">
        <f t="shared" si="281"/>
        <v>-1962828.879999999</v>
      </c>
      <c r="BK118" s="100">
        <f t="shared" si="281"/>
        <v>-437350.79000000004</v>
      </c>
      <c r="BL118" s="252">
        <f t="shared" si="281"/>
        <v>918675.43000000017</v>
      </c>
      <c r="BM118" s="252">
        <f t="shared" si="281"/>
        <v>137934.7799999998</v>
      </c>
      <c r="BN118" s="252">
        <f t="shared" si="281"/>
        <v>-161480.31000000006</v>
      </c>
      <c r="BO118" s="252">
        <f t="shared" si="281"/>
        <v>-136975.09000000032</v>
      </c>
      <c r="BP118" s="252">
        <f t="shared" si="281"/>
        <v>-78986</v>
      </c>
      <c r="BQ118" s="252">
        <f t="shared" si="282"/>
        <v>660978.05999999959</v>
      </c>
      <c r="BR118" s="265">
        <f t="shared" si="282"/>
        <v>1498969.9700000007</v>
      </c>
      <c r="BS118" s="265">
        <f t="shared" si="282"/>
        <v>1373134</v>
      </c>
      <c r="BT118" s="265">
        <f t="shared" si="282"/>
        <v>-2937466</v>
      </c>
      <c r="BU118" s="265">
        <f t="shared" si="282"/>
        <v>1116835.0500000007</v>
      </c>
      <c r="BV118" s="265">
        <f t="shared" si="282"/>
        <v>-1043678.620000001</v>
      </c>
      <c r="BW118" s="265">
        <f t="shared" si="282"/>
        <v>-406086.15000000037</v>
      </c>
      <c r="BX118" s="265">
        <f t="shared" si="282"/>
        <v>-694255.86000000034</v>
      </c>
      <c r="BY118" s="265">
        <f t="shared" si="282"/>
        <v>276036</v>
      </c>
      <c r="BZ118" s="265">
        <f t="shared" si="282"/>
        <v>-438233.79999999981</v>
      </c>
      <c r="CA118" s="354"/>
      <c r="CB118" s="35">
        <f t="shared" si="294"/>
        <v>-810894</v>
      </c>
    </row>
    <row r="119" spans="1:80" s="38" customFormat="1" x14ac:dyDescent="0.3">
      <c r="A119" s="147"/>
      <c r="B119" s="39" t="s">
        <v>41</v>
      </c>
      <c r="C119" s="97">
        <f t="shared" si="287"/>
        <v>2841019.7099999934</v>
      </c>
      <c r="D119" s="98">
        <f t="shared" si="287"/>
        <v>2355538.9099999964</v>
      </c>
      <c r="E119" s="98">
        <f t="shared" si="287"/>
        <v>-14603152.75</v>
      </c>
      <c r="F119" s="35">
        <f t="shared" si="287"/>
        <v>-4794332.1000000015</v>
      </c>
      <c r="G119" s="98">
        <f t="shared" si="287"/>
        <v>-5249768.3100000005</v>
      </c>
      <c r="H119" s="98">
        <f t="shared" si="287"/>
        <v>412709.02999999933</v>
      </c>
      <c r="I119" s="98">
        <f t="shared" si="287"/>
        <v>-1775454.0899999999</v>
      </c>
      <c r="J119" s="98">
        <f t="shared" si="287"/>
        <v>1198481.4700000007</v>
      </c>
      <c r="K119" s="98">
        <f t="shared" si="287"/>
        <v>5357634.4499999993</v>
      </c>
      <c r="L119" s="99">
        <f t="shared" si="287"/>
        <v>14218981.310000006</v>
      </c>
      <c r="M119" s="98">
        <f t="shared" si="287"/>
        <v>-4276286.8599999994</v>
      </c>
      <c r="N119" s="98">
        <f t="shared" si="287"/>
        <v>4596423.6000000015</v>
      </c>
      <c r="O119" s="98">
        <f t="shared" si="287"/>
        <v>-6459360.6599999964</v>
      </c>
      <c r="P119" s="98">
        <f t="shared" ref="P119:R119" si="301">P98-P105</f>
        <v>1527331.0399999991</v>
      </c>
      <c r="Q119" s="98">
        <f t="shared" si="301"/>
        <v>-3134720.3999999985</v>
      </c>
      <c r="R119" s="98">
        <f t="shared" si="301"/>
        <v>-10933992.67</v>
      </c>
      <c r="S119" s="98">
        <f t="shared" ref="S119:T119" si="302">S98-S105</f>
        <v>-2973247.76</v>
      </c>
      <c r="T119" s="98">
        <f t="shared" si="302"/>
        <v>1074607.8600000013</v>
      </c>
      <c r="U119" s="98">
        <f t="shared" ref="U119:V119" si="303">U98-U105</f>
        <v>-362402.08000000007</v>
      </c>
      <c r="V119" s="98">
        <f t="shared" si="303"/>
        <v>1201984</v>
      </c>
      <c r="W119" s="98">
        <f t="shared" ref="W119:AB119" si="304">W98-W105</f>
        <v>3344934.3699999992</v>
      </c>
      <c r="X119" s="99">
        <f t="shared" si="304"/>
        <v>11533881.440000001</v>
      </c>
      <c r="Y119" s="98">
        <f t="shared" si="304"/>
        <v>9994132</v>
      </c>
      <c r="Z119" s="98">
        <f t="shared" si="304"/>
        <v>5738745</v>
      </c>
      <c r="AA119" s="98">
        <f t="shared" si="304"/>
        <v>-11804952.140000001</v>
      </c>
      <c r="AB119" s="98">
        <f t="shared" si="304"/>
        <v>-5060611.32</v>
      </c>
      <c r="AC119" s="98">
        <f t="shared" ref="AC119:AD119" si="305">AC98-AC105</f>
        <v>-10316835.890000001</v>
      </c>
      <c r="AD119" s="98">
        <f t="shared" si="305"/>
        <v>10084741.599999998</v>
      </c>
      <c r="AE119" s="98">
        <f t="shared" ref="AE119:AF119" si="306">AE98-AE105</f>
        <v>-3467014</v>
      </c>
      <c r="AF119" s="98">
        <f t="shared" si="306"/>
        <v>-34424.019999999553</v>
      </c>
      <c r="AG119" s="209">
        <v>1455184</v>
      </c>
      <c r="AH119" s="209">
        <v>8668857</v>
      </c>
      <c r="AI119" s="209">
        <v>5492690</v>
      </c>
      <c r="AJ119" s="99">
        <v>18402420</v>
      </c>
      <c r="AK119" s="301">
        <v>17131973</v>
      </c>
      <c r="AL119" s="301">
        <v>-4283781</v>
      </c>
      <c r="AM119" s="301">
        <v>-10954144</v>
      </c>
      <c r="AN119" s="301">
        <v>-8930427</v>
      </c>
      <c r="AO119" s="301">
        <v>-10255120</v>
      </c>
      <c r="AP119" s="301">
        <v>-8383184</v>
      </c>
      <c r="AQ119" s="35">
        <v>-2735389</v>
      </c>
      <c r="AR119" s="301">
        <v>-4061290</v>
      </c>
      <c r="AS119" s="301"/>
      <c r="AT119" s="301"/>
      <c r="AU119" s="301"/>
      <c r="AV119" s="319"/>
      <c r="AW119" s="35">
        <f t="shared" si="280"/>
        <v>-9300380.3699999899</v>
      </c>
      <c r="AX119" s="100">
        <f t="shared" si="280"/>
        <v>-828207.86999999732</v>
      </c>
      <c r="AY119" s="100">
        <f t="shared" si="280"/>
        <v>11468432.350000001</v>
      </c>
      <c r="AZ119" s="100">
        <f t="shared" si="280"/>
        <v>-6139660.5699999984</v>
      </c>
      <c r="BA119" s="100">
        <f t="shared" si="280"/>
        <v>2276520.5500000007</v>
      </c>
      <c r="BB119" s="100">
        <f t="shared" si="280"/>
        <v>661898.83000000194</v>
      </c>
      <c r="BC119" s="100">
        <f t="shared" si="280"/>
        <v>1413052.0099999998</v>
      </c>
      <c r="BD119" s="100">
        <f t="shared" si="280"/>
        <v>3502.5299999993294</v>
      </c>
      <c r="BE119" s="100">
        <f t="shared" si="280"/>
        <v>-2012700.08</v>
      </c>
      <c r="BF119" s="100">
        <f t="shared" si="280"/>
        <v>-2685099.8700000048</v>
      </c>
      <c r="BG119" s="100">
        <f t="shared" si="281"/>
        <v>14270418.859999999</v>
      </c>
      <c r="BH119" s="100">
        <f t="shared" si="281"/>
        <v>1142321.3999999985</v>
      </c>
      <c r="BI119" s="100">
        <f t="shared" si="281"/>
        <v>-5345591.4800000042</v>
      </c>
      <c r="BJ119" s="100">
        <f t="shared" si="281"/>
        <v>-6587942.3599999994</v>
      </c>
      <c r="BK119" s="100">
        <f t="shared" si="281"/>
        <v>-7182115.4900000021</v>
      </c>
      <c r="BL119" s="252">
        <f t="shared" si="281"/>
        <v>21018734.269999996</v>
      </c>
      <c r="BM119" s="252">
        <f t="shared" si="281"/>
        <v>-493766.24000000022</v>
      </c>
      <c r="BN119" s="252">
        <f t="shared" si="281"/>
        <v>-1109031.8800000008</v>
      </c>
      <c r="BO119" s="252">
        <f t="shared" si="281"/>
        <v>1817586.08</v>
      </c>
      <c r="BP119" s="252">
        <f t="shared" si="281"/>
        <v>7466873</v>
      </c>
      <c r="BQ119" s="252">
        <f t="shared" si="282"/>
        <v>2147755.6300000008</v>
      </c>
      <c r="BR119" s="265">
        <f t="shared" si="282"/>
        <v>6868538.5599999987</v>
      </c>
      <c r="BS119" s="265">
        <f t="shared" si="282"/>
        <v>7137841</v>
      </c>
      <c r="BT119" s="265">
        <f t="shared" si="282"/>
        <v>-10022526</v>
      </c>
      <c r="BU119" s="265">
        <f t="shared" si="282"/>
        <v>850808.1400000006</v>
      </c>
      <c r="BV119" s="265">
        <f t="shared" si="282"/>
        <v>-3869815.6799999997</v>
      </c>
      <c r="BW119" s="265">
        <f t="shared" si="282"/>
        <v>61715.890000000596</v>
      </c>
      <c r="BX119" s="265">
        <f t="shared" si="282"/>
        <v>-18467925.599999998</v>
      </c>
      <c r="BY119" s="265">
        <f t="shared" si="282"/>
        <v>731625</v>
      </c>
      <c r="BZ119" s="265">
        <f t="shared" si="282"/>
        <v>-4026865.9800000004</v>
      </c>
      <c r="CA119" s="354"/>
      <c r="CB119" s="35">
        <f t="shared" si="294"/>
        <v>-4061290</v>
      </c>
    </row>
    <row r="120" spans="1:80" s="131" customFormat="1" ht="15" thickBot="1" x14ac:dyDescent="0.35">
      <c r="A120" s="148"/>
      <c r="B120" s="52" t="s">
        <v>42</v>
      </c>
      <c r="C120" s="127">
        <f>SUM(C115:C119)</f>
        <v>22932770.659999996</v>
      </c>
      <c r="D120" s="128">
        <f t="shared" ref="D120:U120" si="307">SUM(D115:D119)</f>
        <v>-13064901.909999998</v>
      </c>
      <c r="E120" s="128">
        <f t="shared" si="307"/>
        <v>-44181265.519999988</v>
      </c>
      <c r="F120" s="36">
        <f t="shared" si="307"/>
        <v>-30437338.740000006</v>
      </c>
      <c r="G120" s="128">
        <f t="shared" si="307"/>
        <v>-27841411.699999996</v>
      </c>
      <c r="H120" s="128">
        <f t="shared" si="307"/>
        <v>-16335496.780000001</v>
      </c>
      <c r="I120" s="128">
        <f t="shared" si="307"/>
        <v>-16784143.18</v>
      </c>
      <c r="J120" s="128">
        <f t="shared" si="307"/>
        <v>-5599542.5599999987</v>
      </c>
      <c r="K120" s="128">
        <f t="shared" si="307"/>
        <v>23025521.439999998</v>
      </c>
      <c r="L120" s="129">
        <f t="shared" si="307"/>
        <v>71326168.359999999</v>
      </c>
      <c r="M120" s="128">
        <f t="shared" si="307"/>
        <v>29455270.030000009</v>
      </c>
      <c r="N120" s="128">
        <f t="shared" si="307"/>
        <v>27549972.859999999</v>
      </c>
      <c r="O120" s="128">
        <f t="shared" si="307"/>
        <v>-1902459.360000005</v>
      </c>
      <c r="P120" s="128">
        <f t="shared" si="307"/>
        <v>9390504.1300000045</v>
      </c>
      <c r="Q120" s="128">
        <f t="shared" si="307"/>
        <v>-19198956.839999992</v>
      </c>
      <c r="R120" s="128">
        <f t="shared" si="307"/>
        <v>-37170855.359999999</v>
      </c>
      <c r="S120" s="128">
        <f t="shared" si="307"/>
        <v>-19321934.990000002</v>
      </c>
      <c r="T120" s="128">
        <f t="shared" si="307"/>
        <v>-14052496.26</v>
      </c>
      <c r="U120" s="128">
        <f t="shared" si="307"/>
        <v>-11759940.250000002</v>
      </c>
      <c r="V120" s="128">
        <f t="shared" ref="V120:W120" si="308">SUM(V115:V119)</f>
        <v>-4803397</v>
      </c>
      <c r="W120" s="128">
        <f t="shared" si="308"/>
        <v>19282566.289999999</v>
      </c>
      <c r="X120" s="129">
        <f t="shared" ref="X120:AB120" si="309">SUM(X115:X119)</f>
        <v>61590652.579999983</v>
      </c>
      <c r="Y120" s="128">
        <f t="shared" si="309"/>
        <v>66100783</v>
      </c>
      <c r="Z120" s="128">
        <f t="shared" si="309"/>
        <v>51464332</v>
      </c>
      <c r="AA120" s="128">
        <f t="shared" si="309"/>
        <v>-3787053.1000000052</v>
      </c>
      <c r="AB120" s="128">
        <f t="shared" si="309"/>
        <v>-7467255.9400000088</v>
      </c>
      <c r="AC120" s="128">
        <f t="shared" ref="AC120:AD120" si="310">SUM(AC115:AC119)</f>
        <v>-36269656.850000001</v>
      </c>
      <c r="AD120" s="128">
        <f t="shared" si="310"/>
        <v>-12906555.75</v>
      </c>
      <c r="AE120" s="128">
        <f t="shared" ref="AE120:AF120" si="311">SUM(AE115:AE119)</f>
        <v>-21565465</v>
      </c>
      <c r="AF120" s="128">
        <f t="shared" si="311"/>
        <v>-16682156.780000001</v>
      </c>
      <c r="AG120" s="208">
        <v>-9756153</v>
      </c>
      <c r="AH120" s="208">
        <v>1795257</v>
      </c>
      <c r="AI120" s="208">
        <v>25457367</v>
      </c>
      <c r="AJ120" s="129">
        <v>84657400</v>
      </c>
      <c r="AK120" s="219">
        <v>92413390</v>
      </c>
      <c r="AL120" s="219">
        <v>25300136</v>
      </c>
      <c r="AM120" s="219">
        <v>12158042</v>
      </c>
      <c r="AN120" s="219">
        <v>-10401833</v>
      </c>
      <c r="AO120" s="219">
        <v>-40445020</v>
      </c>
      <c r="AP120" s="219">
        <v>-38468881</v>
      </c>
      <c r="AQ120" s="36">
        <v>-20687559</v>
      </c>
      <c r="AR120" s="219">
        <v>-26298103</v>
      </c>
      <c r="AS120" s="219"/>
      <c r="AT120" s="219"/>
      <c r="AU120" s="219"/>
      <c r="AV120" s="318"/>
      <c r="AW120" s="36">
        <f t="shared" si="262"/>
        <v>-24835230.020000003</v>
      </c>
      <c r="AX120" s="130">
        <f t="shared" ref="AX120:AY120" si="312">SUM(AX115:AX119)</f>
        <v>22455406.039999999</v>
      </c>
      <c r="AY120" s="130">
        <f t="shared" si="312"/>
        <v>24982308.68</v>
      </c>
      <c r="AZ120" s="130">
        <f t="shared" ref="AZ120:BA120" si="313">SUM(AZ115:AZ119)</f>
        <v>-6733516.6199999955</v>
      </c>
      <c r="BA120" s="130">
        <f t="shared" si="313"/>
        <v>8519476.7099999953</v>
      </c>
      <c r="BB120" s="130">
        <f t="shared" ref="BB120:BJ120" si="314">SUM(BB115:BB119)</f>
        <v>2283000.5200000023</v>
      </c>
      <c r="BC120" s="130">
        <f t="shared" si="314"/>
        <v>5024202.9299999978</v>
      </c>
      <c r="BD120" s="130">
        <f t="shared" si="314"/>
        <v>796145.55999999843</v>
      </c>
      <c r="BE120" s="130">
        <f t="shared" si="314"/>
        <v>-3742955.1499999971</v>
      </c>
      <c r="BF120" s="130">
        <f t="shared" si="314"/>
        <v>-9735515.7800000086</v>
      </c>
      <c r="BG120" s="130">
        <f t="shared" si="314"/>
        <v>36645512.969999991</v>
      </c>
      <c r="BH120" s="130">
        <f t="shared" si="314"/>
        <v>23914359.140000001</v>
      </c>
      <c r="BI120" s="130">
        <f t="shared" si="314"/>
        <v>-1884593.7400000012</v>
      </c>
      <c r="BJ120" s="130">
        <f t="shared" si="314"/>
        <v>-16857760.070000015</v>
      </c>
      <c r="BK120" s="130">
        <f t="shared" ref="BK120:BL120" si="315">SUM(BK115:BK119)</f>
        <v>-17070700.010000005</v>
      </c>
      <c r="BL120" s="251">
        <f t="shared" si="315"/>
        <v>24264299.609999999</v>
      </c>
      <c r="BM120" s="251">
        <f t="shared" ref="BM120:BN120" si="316">SUM(BM115:BM119)</f>
        <v>-2243530.009999997</v>
      </c>
      <c r="BN120" s="251">
        <f t="shared" si="316"/>
        <v>-2629660.5200000005</v>
      </c>
      <c r="BO120" s="251">
        <f t="shared" ref="BO120:BP120" si="317">SUM(BO115:BO119)</f>
        <v>2003787.2500000007</v>
      </c>
      <c r="BP120" s="251">
        <f t="shared" si="317"/>
        <v>6598654</v>
      </c>
      <c r="BQ120" s="251">
        <f t="shared" ref="BQ120:BS120" si="318">SUM(BQ115:BQ119)</f>
        <v>6174800.7100000009</v>
      </c>
      <c r="BR120" s="277">
        <f t="shared" si="318"/>
        <v>23066747.420000009</v>
      </c>
      <c r="BS120" s="277">
        <f t="shared" si="318"/>
        <v>26312607</v>
      </c>
      <c r="BT120" s="277">
        <f t="shared" ref="BT120" si="319">SUM(BT115:BT119)</f>
        <v>-26164196</v>
      </c>
      <c r="BU120" s="277">
        <f t="shared" ref="BU120" si="320">SUM(BU115:BU119)</f>
        <v>15945095.100000005</v>
      </c>
      <c r="BV120" s="277">
        <f t="shared" ref="BV120" si="321">SUM(BV115:BV119)</f>
        <v>-2934577.0599999912</v>
      </c>
      <c r="BW120" s="277">
        <f t="shared" ref="BW120" si="322">SUM(BW115:BW119)</f>
        <v>-4175363.1500000022</v>
      </c>
      <c r="BX120" s="277">
        <f t="shared" ref="BX120" si="323">SUM(BX115:BX119)</f>
        <v>-25562325.25</v>
      </c>
      <c r="BY120" s="277">
        <f t="shared" ref="BY120:BZ120" si="324">SUM(BY115:BY119)</f>
        <v>877906</v>
      </c>
      <c r="BZ120" s="277">
        <f t="shared" si="324"/>
        <v>-9615946.2199999988</v>
      </c>
      <c r="CA120" s="355"/>
      <c r="CB120" s="36">
        <f t="shared" si="245"/>
        <v>-26298103</v>
      </c>
    </row>
    <row r="121" spans="1:80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352"/>
      <c r="CB121" s="78"/>
    </row>
    <row r="122" spans="1:80" s="59" customFormat="1" x14ac:dyDescent="0.3">
      <c r="A122" s="147"/>
      <c r="B122" s="60" t="s">
        <v>37</v>
      </c>
      <c r="C122" s="61">
        <v>82</v>
      </c>
      <c r="D122" s="62">
        <v>82</v>
      </c>
      <c r="E122" s="62">
        <v>98</v>
      </c>
      <c r="F122" s="64">
        <v>94</v>
      </c>
      <c r="G122" s="62">
        <v>96</v>
      </c>
      <c r="H122" s="64">
        <v>100</v>
      </c>
      <c r="I122" s="62">
        <v>93</v>
      </c>
      <c r="J122" s="64">
        <v>81</v>
      </c>
      <c r="K122" s="62">
        <v>63</v>
      </c>
      <c r="L122" s="107">
        <v>65</v>
      </c>
      <c r="M122" s="64">
        <v>53</v>
      </c>
      <c r="N122" s="64">
        <v>48</v>
      </c>
      <c r="O122" s="62">
        <v>40</v>
      </c>
      <c r="P122" s="64">
        <v>30</v>
      </c>
      <c r="Q122" s="62">
        <v>34</v>
      </c>
      <c r="R122" s="64">
        <v>28</v>
      </c>
      <c r="S122" s="62">
        <v>29</v>
      </c>
      <c r="T122" s="64">
        <v>28</v>
      </c>
      <c r="U122" s="211">
        <v>25</v>
      </c>
      <c r="V122" s="211">
        <v>17</v>
      </c>
      <c r="W122" s="211">
        <v>17</v>
      </c>
      <c r="X122" s="107">
        <v>19</v>
      </c>
      <c r="Y122" s="211">
        <v>14</v>
      </c>
      <c r="Z122" s="211">
        <v>13</v>
      </c>
      <c r="AA122" s="211">
        <v>12</v>
      </c>
      <c r="AB122" s="211">
        <v>14</v>
      </c>
      <c r="AC122" s="211">
        <v>15</v>
      </c>
      <c r="AD122" s="211">
        <v>15</v>
      </c>
      <c r="AE122" s="211">
        <v>28</v>
      </c>
      <c r="AF122" s="211">
        <v>39</v>
      </c>
      <c r="AG122" s="211">
        <v>44</v>
      </c>
      <c r="AH122" s="211">
        <v>48</v>
      </c>
      <c r="AI122" s="211">
        <v>39</v>
      </c>
      <c r="AJ122" s="107">
        <v>41</v>
      </c>
      <c r="AK122" s="211">
        <v>40</v>
      </c>
      <c r="AL122" s="211">
        <v>35</v>
      </c>
      <c r="AM122" s="211">
        <v>32</v>
      </c>
      <c r="AN122" s="211">
        <v>38</v>
      </c>
      <c r="AO122" s="211">
        <v>35</v>
      </c>
      <c r="AP122" s="211">
        <v>34</v>
      </c>
      <c r="AQ122" s="64">
        <v>29</v>
      </c>
      <c r="AR122" s="211">
        <v>28</v>
      </c>
      <c r="AS122" s="211"/>
      <c r="AT122" s="211"/>
      <c r="AU122" s="211"/>
      <c r="AV122" s="107"/>
      <c r="AW122" s="64">
        <f t="shared" ref="AW122:BF126" si="325">O122-C122</f>
        <v>-42</v>
      </c>
      <c r="AX122" s="108">
        <f t="shared" si="325"/>
        <v>-52</v>
      </c>
      <c r="AY122" s="108">
        <f t="shared" si="325"/>
        <v>-64</v>
      </c>
      <c r="AZ122" s="108">
        <f t="shared" si="325"/>
        <v>-66</v>
      </c>
      <c r="BA122" s="108">
        <f t="shared" si="325"/>
        <v>-67</v>
      </c>
      <c r="BB122" s="108">
        <f t="shared" si="325"/>
        <v>-72</v>
      </c>
      <c r="BC122" s="108">
        <f t="shared" si="325"/>
        <v>-68</v>
      </c>
      <c r="BD122" s="108">
        <f t="shared" si="325"/>
        <v>-64</v>
      </c>
      <c r="BE122" s="108">
        <f t="shared" si="325"/>
        <v>-46</v>
      </c>
      <c r="BF122" s="108">
        <f t="shared" si="325"/>
        <v>-46</v>
      </c>
      <c r="BG122" s="108">
        <f t="shared" ref="BG122:BP126" si="326">Y122-M122</f>
        <v>-39</v>
      </c>
      <c r="BH122" s="108">
        <f t="shared" si="326"/>
        <v>-35</v>
      </c>
      <c r="BI122" s="108">
        <f t="shared" si="326"/>
        <v>-28</v>
      </c>
      <c r="BJ122" s="108">
        <f t="shared" si="326"/>
        <v>-16</v>
      </c>
      <c r="BK122" s="108">
        <f t="shared" si="326"/>
        <v>-19</v>
      </c>
      <c r="BL122" s="255">
        <f t="shared" si="326"/>
        <v>-13</v>
      </c>
      <c r="BM122" s="255">
        <f t="shared" si="326"/>
        <v>-1</v>
      </c>
      <c r="BN122" s="255">
        <f t="shared" si="326"/>
        <v>11</v>
      </c>
      <c r="BO122" s="255">
        <f t="shared" si="326"/>
        <v>19</v>
      </c>
      <c r="BP122" s="255">
        <f t="shared" si="326"/>
        <v>31</v>
      </c>
      <c r="BQ122" s="255">
        <f t="shared" ref="BQ122:BZ126" si="327">AI122-W122</f>
        <v>22</v>
      </c>
      <c r="BR122" s="213">
        <f t="shared" si="327"/>
        <v>22</v>
      </c>
      <c r="BS122" s="213">
        <f t="shared" si="327"/>
        <v>26</v>
      </c>
      <c r="BT122" s="213">
        <f t="shared" si="327"/>
        <v>22</v>
      </c>
      <c r="BU122" s="213">
        <f t="shared" si="327"/>
        <v>20</v>
      </c>
      <c r="BV122" s="213">
        <f t="shared" si="327"/>
        <v>24</v>
      </c>
      <c r="BW122" s="213">
        <f t="shared" si="327"/>
        <v>20</v>
      </c>
      <c r="BX122" s="213">
        <f t="shared" si="327"/>
        <v>19</v>
      </c>
      <c r="BY122" s="213">
        <f t="shared" si="327"/>
        <v>1</v>
      </c>
      <c r="BZ122" s="213">
        <f t="shared" si="327"/>
        <v>-11</v>
      </c>
      <c r="CA122" s="352"/>
      <c r="CB122" s="64">
        <f>IF(ISERROR(GETPIVOTDATA("VALUE",'CRS WK pvt'!$I$2,"DT_FILE",CB$8,"CD_CO",CB$6,"TRIM_CAT",TRIM(B122),"TRIM_LINE",A121))=TRUE,0,GETPIVOTDATA("VALUE",'CRS WK pvt'!$I$2,"DT_FILE",CB$8,"CD_CO",CB$6,"TRIM_CAT",TRIM(B122),"TRIM_LINE",A121))</f>
        <v>28</v>
      </c>
    </row>
    <row r="123" spans="1:80" s="59" customFormat="1" x14ac:dyDescent="0.3">
      <c r="A123" s="147"/>
      <c r="B123" s="60" t="s">
        <v>38</v>
      </c>
      <c r="C123" s="61">
        <v>559</v>
      </c>
      <c r="D123" s="62">
        <v>590</v>
      </c>
      <c r="E123" s="62">
        <v>721</v>
      </c>
      <c r="F123" s="64">
        <v>773</v>
      </c>
      <c r="G123" s="62">
        <v>793</v>
      </c>
      <c r="H123" s="64">
        <v>833</v>
      </c>
      <c r="I123" s="62">
        <v>852</v>
      </c>
      <c r="J123" s="64">
        <v>883</v>
      </c>
      <c r="K123" s="62">
        <v>915</v>
      </c>
      <c r="L123" s="107">
        <v>852</v>
      </c>
      <c r="M123" s="64">
        <v>796</v>
      </c>
      <c r="N123" s="64">
        <v>759</v>
      </c>
      <c r="O123" s="62">
        <v>796</v>
      </c>
      <c r="P123" s="64">
        <v>789</v>
      </c>
      <c r="Q123" s="62">
        <v>833</v>
      </c>
      <c r="R123" s="64">
        <v>864</v>
      </c>
      <c r="S123" s="62">
        <v>873</v>
      </c>
      <c r="T123" s="64">
        <v>843</v>
      </c>
      <c r="U123" s="211">
        <v>778</v>
      </c>
      <c r="V123" s="211">
        <v>880</v>
      </c>
      <c r="W123" s="211">
        <v>1002</v>
      </c>
      <c r="X123" s="107">
        <v>1040</v>
      </c>
      <c r="Y123" s="211">
        <v>1199</v>
      </c>
      <c r="Z123" s="211">
        <v>1444</v>
      </c>
      <c r="AA123" s="211">
        <v>1588</v>
      </c>
      <c r="AB123" s="211">
        <v>1887</v>
      </c>
      <c r="AC123" s="211">
        <v>2003</v>
      </c>
      <c r="AD123" s="211">
        <v>2196</v>
      </c>
      <c r="AE123" s="211">
        <v>2592</v>
      </c>
      <c r="AF123" s="211">
        <v>2957</v>
      </c>
      <c r="AG123" s="211">
        <v>3169</v>
      </c>
      <c r="AH123" s="211">
        <v>3315</v>
      </c>
      <c r="AI123" s="211">
        <v>3174</v>
      </c>
      <c r="AJ123" s="107">
        <v>3084</v>
      </c>
      <c r="AK123" s="211">
        <v>2928</v>
      </c>
      <c r="AL123" s="211">
        <v>2684</v>
      </c>
      <c r="AM123" s="211">
        <v>2399</v>
      </c>
      <c r="AN123" s="211">
        <v>2132</v>
      </c>
      <c r="AO123" s="211">
        <v>1932</v>
      </c>
      <c r="AP123" s="211">
        <v>1863</v>
      </c>
      <c r="AQ123" s="64">
        <v>1894</v>
      </c>
      <c r="AR123" s="211">
        <v>1761</v>
      </c>
      <c r="AS123" s="211"/>
      <c r="AT123" s="211"/>
      <c r="AU123" s="211"/>
      <c r="AV123" s="107"/>
      <c r="AW123" s="64">
        <f t="shared" si="325"/>
        <v>237</v>
      </c>
      <c r="AX123" s="108">
        <f t="shared" si="325"/>
        <v>199</v>
      </c>
      <c r="AY123" s="108">
        <f t="shared" si="325"/>
        <v>112</v>
      </c>
      <c r="AZ123" s="108">
        <f t="shared" si="325"/>
        <v>91</v>
      </c>
      <c r="BA123" s="108">
        <f t="shared" si="325"/>
        <v>80</v>
      </c>
      <c r="BB123" s="108">
        <f t="shared" si="325"/>
        <v>10</v>
      </c>
      <c r="BC123" s="108">
        <f t="shared" si="325"/>
        <v>-74</v>
      </c>
      <c r="BD123" s="108">
        <f t="shared" si="325"/>
        <v>-3</v>
      </c>
      <c r="BE123" s="108">
        <f t="shared" si="325"/>
        <v>87</v>
      </c>
      <c r="BF123" s="108">
        <f t="shared" si="325"/>
        <v>188</v>
      </c>
      <c r="BG123" s="108">
        <f t="shared" si="326"/>
        <v>403</v>
      </c>
      <c r="BH123" s="108">
        <f t="shared" si="326"/>
        <v>685</v>
      </c>
      <c r="BI123" s="108">
        <f t="shared" si="326"/>
        <v>792</v>
      </c>
      <c r="BJ123" s="108">
        <f t="shared" si="326"/>
        <v>1098</v>
      </c>
      <c r="BK123" s="108">
        <f t="shared" si="326"/>
        <v>1170</v>
      </c>
      <c r="BL123" s="255">
        <f t="shared" si="326"/>
        <v>1332</v>
      </c>
      <c r="BM123" s="255">
        <f t="shared" si="326"/>
        <v>1719</v>
      </c>
      <c r="BN123" s="255">
        <f t="shared" si="326"/>
        <v>2114</v>
      </c>
      <c r="BO123" s="255">
        <f t="shared" si="326"/>
        <v>2391</v>
      </c>
      <c r="BP123" s="255">
        <f t="shared" si="326"/>
        <v>2435</v>
      </c>
      <c r="BQ123" s="255">
        <f t="shared" si="327"/>
        <v>2172</v>
      </c>
      <c r="BR123" s="213">
        <f t="shared" si="327"/>
        <v>2044</v>
      </c>
      <c r="BS123" s="213">
        <f t="shared" si="327"/>
        <v>1729</v>
      </c>
      <c r="BT123" s="213">
        <f t="shared" si="327"/>
        <v>1240</v>
      </c>
      <c r="BU123" s="213">
        <f t="shared" si="327"/>
        <v>811</v>
      </c>
      <c r="BV123" s="213">
        <f t="shared" si="327"/>
        <v>245</v>
      </c>
      <c r="BW123" s="213">
        <f t="shared" si="327"/>
        <v>-71</v>
      </c>
      <c r="BX123" s="213">
        <f t="shared" si="327"/>
        <v>-333</v>
      </c>
      <c r="BY123" s="213">
        <f t="shared" si="327"/>
        <v>-698</v>
      </c>
      <c r="BZ123" s="213">
        <f t="shared" si="327"/>
        <v>-1196</v>
      </c>
      <c r="CA123" s="352"/>
      <c r="CB123" s="64">
        <f>IF(ISERROR(GETPIVOTDATA("VALUE",'CRS WK pvt'!$I$2,"DT_FILE",CB$8,"CD_CO",CB$6,"TRIM_CAT",TRIM(B123),"TRIM_LINE",A121))=TRUE,0,GETPIVOTDATA("VALUE",'CRS WK pvt'!$I$2,"DT_FILE",CB$8,"CD_CO",CB$6,"TRIM_CAT",TRIM(B123),"TRIM_LINE",A121))</f>
        <v>1761</v>
      </c>
    </row>
    <row r="124" spans="1:80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/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/>
      <c r="AT124" s="211"/>
      <c r="AU124" s="211"/>
      <c r="AV124" s="107"/>
      <c r="AW124" s="64">
        <f t="shared" si="325"/>
        <v>0</v>
      </c>
      <c r="AX124" s="108">
        <f t="shared" si="325"/>
        <v>0</v>
      </c>
      <c r="AY124" s="108">
        <f t="shared" si="325"/>
        <v>0</v>
      </c>
      <c r="AZ124" s="108">
        <f t="shared" si="325"/>
        <v>0</v>
      </c>
      <c r="BA124" s="108">
        <f t="shared" si="325"/>
        <v>0</v>
      </c>
      <c r="BB124" s="108">
        <f t="shared" si="325"/>
        <v>0</v>
      </c>
      <c r="BC124" s="108">
        <f t="shared" si="325"/>
        <v>0</v>
      </c>
      <c r="BD124" s="108">
        <f t="shared" si="325"/>
        <v>0</v>
      </c>
      <c r="BE124" s="108">
        <f t="shared" si="325"/>
        <v>0</v>
      </c>
      <c r="BF124" s="108">
        <f t="shared" si="325"/>
        <v>0</v>
      </c>
      <c r="BG124" s="108">
        <f t="shared" si="326"/>
        <v>0</v>
      </c>
      <c r="BH124" s="108">
        <f t="shared" si="326"/>
        <v>0</v>
      </c>
      <c r="BI124" s="108">
        <f t="shared" si="326"/>
        <v>0</v>
      </c>
      <c r="BJ124" s="108">
        <f t="shared" si="326"/>
        <v>0</v>
      </c>
      <c r="BK124" s="108">
        <f t="shared" si="326"/>
        <v>0</v>
      </c>
      <c r="BL124" s="255">
        <f t="shared" si="326"/>
        <v>0</v>
      </c>
      <c r="BM124" s="255">
        <f t="shared" si="326"/>
        <v>0</v>
      </c>
      <c r="BN124" s="255">
        <f t="shared" si="326"/>
        <v>0</v>
      </c>
      <c r="BO124" s="255">
        <f t="shared" si="326"/>
        <v>0</v>
      </c>
      <c r="BP124" s="255">
        <f t="shared" si="326"/>
        <v>0</v>
      </c>
      <c r="BQ124" s="255">
        <f t="shared" si="327"/>
        <v>0</v>
      </c>
      <c r="BR124" s="213">
        <f t="shared" si="327"/>
        <v>0</v>
      </c>
      <c r="BS124" s="213">
        <f t="shared" si="327"/>
        <v>0</v>
      </c>
      <c r="BT124" s="213">
        <f t="shared" si="327"/>
        <v>0</v>
      </c>
      <c r="BU124" s="213">
        <f t="shared" si="327"/>
        <v>0</v>
      </c>
      <c r="BV124" s="213">
        <f t="shared" si="327"/>
        <v>0</v>
      </c>
      <c r="BW124" s="213">
        <f t="shared" si="327"/>
        <v>0</v>
      </c>
      <c r="BX124" s="213">
        <f t="shared" si="327"/>
        <v>0</v>
      </c>
      <c r="BY124" s="213">
        <f t="shared" si="327"/>
        <v>0</v>
      </c>
      <c r="BZ124" s="213">
        <f t="shared" si="327"/>
        <v>0</v>
      </c>
      <c r="CA124" s="352"/>
      <c r="CB124" s="64">
        <f>IF(ISERROR(GETPIVOTDATA("VALUE",'CRS WK pvt'!$I$2,"DT_FILE",CB$8,"CD_CO",CB$6,"TRIM_CAT",TRIM(B124),"TRIM_LINE",A121))=TRUE,0,GETPIVOTDATA("VALUE",'CRS WK pvt'!$I$2,"DT_FILE",CB$8,"CD_CO",CB$6,"TRIM_CAT",TRIM(B124),"TRIM_LINE",A121))</f>
        <v>0</v>
      </c>
    </row>
    <row r="125" spans="1:80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/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/>
      <c r="AT125" s="211"/>
      <c r="AU125" s="211"/>
      <c r="AV125" s="107"/>
      <c r="AW125" s="64">
        <f t="shared" si="325"/>
        <v>0</v>
      </c>
      <c r="AX125" s="108">
        <f t="shared" si="325"/>
        <v>0</v>
      </c>
      <c r="AY125" s="108">
        <f t="shared" si="325"/>
        <v>0</v>
      </c>
      <c r="AZ125" s="108">
        <f t="shared" si="325"/>
        <v>0</v>
      </c>
      <c r="BA125" s="108">
        <f t="shared" si="325"/>
        <v>0</v>
      </c>
      <c r="BB125" s="108">
        <f t="shared" si="325"/>
        <v>0</v>
      </c>
      <c r="BC125" s="108">
        <f t="shared" si="325"/>
        <v>0</v>
      </c>
      <c r="BD125" s="108">
        <f t="shared" si="325"/>
        <v>0</v>
      </c>
      <c r="BE125" s="108">
        <f t="shared" si="325"/>
        <v>0</v>
      </c>
      <c r="BF125" s="108">
        <f t="shared" si="325"/>
        <v>0</v>
      </c>
      <c r="BG125" s="108">
        <f t="shared" si="326"/>
        <v>0</v>
      </c>
      <c r="BH125" s="108">
        <f t="shared" si="326"/>
        <v>0</v>
      </c>
      <c r="BI125" s="108">
        <f t="shared" si="326"/>
        <v>0</v>
      </c>
      <c r="BJ125" s="108">
        <f t="shared" si="326"/>
        <v>0</v>
      </c>
      <c r="BK125" s="108">
        <f t="shared" si="326"/>
        <v>0</v>
      </c>
      <c r="BL125" s="255">
        <f t="shared" si="326"/>
        <v>0</v>
      </c>
      <c r="BM125" s="255">
        <f t="shared" si="326"/>
        <v>0</v>
      </c>
      <c r="BN125" s="255">
        <f t="shared" si="326"/>
        <v>0</v>
      </c>
      <c r="BO125" s="255">
        <f t="shared" si="326"/>
        <v>0</v>
      </c>
      <c r="BP125" s="255">
        <f t="shared" si="326"/>
        <v>0</v>
      </c>
      <c r="BQ125" s="255">
        <f t="shared" si="327"/>
        <v>0</v>
      </c>
      <c r="BR125" s="213">
        <f t="shared" si="327"/>
        <v>0</v>
      </c>
      <c r="BS125" s="213">
        <f t="shared" si="327"/>
        <v>0</v>
      </c>
      <c r="BT125" s="213">
        <f t="shared" si="327"/>
        <v>0</v>
      </c>
      <c r="BU125" s="213">
        <f t="shared" si="327"/>
        <v>0</v>
      </c>
      <c r="BV125" s="213">
        <f t="shared" si="327"/>
        <v>0</v>
      </c>
      <c r="BW125" s="213">
        <f t="shared" si="327"/>
        <v>0</v>
      </c>
      <c r="BX125" s="213">
        <f t="shared" si="327"/>
        <v>0</v>
      </c>
      <c r="BY125" s="213">
        <f t="shared" si="327"/>
        <v>0</v>
      </c>
      <c r="BZ125" s="213">
        <f t="shared" si="327"/>
        <v>0</v>
      </c>
      <c r="CA125" s="352"/>
      <c r="CB125" s="64">
        <f>IF(ISERROR(GETPIVOTDATA("VALUE",'CRS WK pvt'!$I$2,"DT_FILE",CB$8,"CD_CO",CB$6,"TRIM_CAT",TRIM(B125),"TRIM_LINE",A121))=TRUE,0,GETPIVOTDATA("VALUE",'CRS WK pvt'!$I$2,"DT_FILE",CB$8,"CD_CO",CB$6,"TRIM_CAT",TRIM(B125),"TRIM_LINE",A121))</f>
        <v>0</v>
      </c>
    </row>
    <row r="126" spans="1:80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/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/>
      <c r="AT126" s="211"/>
      <c r="AU126" s="211"/>
      <c r="AV126" s="107"/>
      <c r="AW126" s="64">
        <f t="shared" si="325"/>
        <v>0</v>
      </c>
      <c r="AX126" s="108">
        <f t="shared" si="325"/>
        <v>0</v>
      </c>
      <c r="AY126" s="108">
        <f t="shared" si="325"/>
        <v>0</v>
      </c>
      <c r="AZ126" s="108">
        <f t="shared" si="325"/>
        <v>0</v>
      </c>
      <c r="BA126" s="108">
        <f t="shared" si="325"/>
        <v>0</v>
      </c>
      <c r="BB126" s="108">
        <f t="shared" si="325"/>
        <v>0</v>
      </c>
      <c r="BC126" s="108">
        <f t="shared" si="325"/>
        <v>0</v>
      </c>
      <c r="BD126" s="108">
        <f t="shared" si="325"/>
        <v>0</v>
      </c>
      <c r="BE126" s="108">
        <f t="shared" si="325"/>
        <v>0</v>
      </c>
      <c r="BF126" s="108">
        <f t="shared" si="325"/>
        <v>0</v>
      </c>
      <c r="BG126" s="108">
        <f t="shared" si="326"/>
        <v>0</v>
      </c>
      <c r="BH126" s="108">
        <f t="shared" si="326"/>
        <v>0</v>
      </c>
      <c r="BI126" s="108">
        <f t="shared" si="326"/>
        <v>0</v>
      </c>
      <c r="BJ126" s="108">
        <f t="shared" si="326"/>
        <v>0</v>
      </c>
      <c r="BK126" s="108">
        <f t="shared" si="326"/>
        <v>0</v>
      </c>
      <c r="BL126" s="255">
        <f t="shared" si="326"/>
        <v>0</v>
      </c>
      <c r="BM126" s="255">
        <f t="shared" si="326"/>
        <v>0</v>
      </c>
      <c r="BN126" s="255">
        <f t="shared" si="326"/>
        <v>0</v>
      </c>
      <c r="BO126" s="255">
        <f t="shared" si="326"/>
        <v>0</v>
      </c>
      <c r="BP126" s="255">
        <f t="shared" si="326"/>
        <v>0</v>
      </c>
      <c r="BQ126" s="255">
        <f t="shared" si="327"/>
        <v>0</v>
      </c>
      <c r="BR126" s="213">
        <f t="shared" si="327"/>
        <v>0</v>
      </c>
      <c r="BS126" s="213">
        <f t="shared" si="327"/>
        <v>0</v>
      </c>
      <c r="BT126" s="213">
        <f t="shared" si="327"/>
        <v>0</v>
      </c>
      <c r="BU126" s="213">
        <f t="shared" si="327"/>
        <v>0</v>
      </c>
      <c r="BV126" s="213">
        <f t="shared" si="327"/>
        <v>0</v>
      </c>
      <c r="BW126" s="213">
        <f t="shared" si="327"/>
        <v>0</v>
      </c>
      <c r="BX126" s="213">
        <f t="shared" si="327"/>
        <v>0</v>
      </c>
      <c r="BY126" s="213">
        <f t="shared" si="327"/>
        <v>0</v>
      </c>
      <c r="BZ126" s="213">
        <f t="shared" si="327"/>
        <v>0</v>
      </c>
      <c r="CA126" s="352"/>
      <c r="CB126" s="64">
        <f>IF(ISERROR(GETPIVOTDATA("VALUE",'CRS WK pvt'!$I$2,"DT_FILE",CB$8,"CD_CO",CB$6,"TRIM_CAT",TRIM(B126),"TRIM_LINE",A121))=TRUE,0,GETPIVOTDATA("VALUE",'CRS WK pvt'!$I$2,"DT_FILE",CB$8,"CD_CO",CB$6,"TRIM_CAT",TRIM(B126),"TRIM_LINE",A121))</f>
        <v>0</v>
      </c>
    </row>
    <row r="127" spans="1:80" s="73" customFormat="1" x14ac:dyDescent="0.3">
      <c r="A127" s="148"/>
      <c r="B127" s="60" t="s">
        <v>42</v>
      </c>
      <c r="C127" s="122">
        <f t="shared" ref="C127:V127" si="328">SUM(C122:C126)</f>
        <v>641</v>
      </c>
      <c r="D127" s="123">
        <f t="shared" si="328"/>
        <v>672</v>
      </c>
      <c r="E127" s="123">
        <f t="shared" si="328"/>
        <v>819</v>
      </c>
      <c r="F127" s="124">
        <f t="shared" si="328"/>
        <v>867</v>
      </c>
      <c r="G127" s="123">
        <f t="shared" si="328"/>
        <v>889</v>
      </c>
      <c r="H127" s="124">
        <f t="shared" si="328"/>
        <v>933</v>
      </c>
      <c r="I127" s="123">
        <f t="shared" si="328"/>
        <v>945</v>
      </c>
      <c r="J127" s="124">
        <f t="shared" si="328"/>
        <v>964</v>
      </c>
      <c r="K127" s="123">
        <f t="shared" si="328"/>
        <v>978</v>
      </c>
      <c r="L127" s="125">
        <f t="shared" si="328"/>
        <v>917</v>
      </c>
      <c r="M127" s="124">
        <f t="shared" si="328"/>
        <v>849</v>
      </c>
      <c r="N127" s="124">
        <f t="shared" si="328"/>
        <v>807</v>
      </c>
      <c r="O127" s="124">
        <f t="shared" si="328"/>
        <v>836</v>
      </c>
      <c r="P127" s="124">
        <f t="shared" si="328"/>
        <v>819</v>
      </c>
      <c r="Q127" s="124">
        <f t="shared" si="328"/>
        <v>867</v>
      </c>
      <c r="R127" s="124">
        <f t="shared" si="328"/>
        <v>892</v>
      </c>
      <c r="S127" s="124">
        <f t="shared" si="328"/>
        <v>902</v>
      </c>
      <c r="T127" s="124">
        <f t="shared" si="328"/>
        <v>871</v>
      </c>
      <c r="U127" s="124">
        <f t="shared" si="328"/>
        <v>803</v>
      </c>
      <c r="V127" s="124">
        <f t="shared" si="328"/>
        <v>897</v>
      </c>
      <c r="W127" s="212">
        <f>SUM(W122+W123+W124+W125+W126)</f>
        <v>1019</v>
      </c>
      <c r="X127" s="125">
        <f>SUM(X122+X123+X124+X125+X126)</f>
        <v>1059</v>
      </c>
      <c r="Y127" s="212">
        <v>1213</v>
      </c>
      <c r="Z127" s="212">
        <v>1457</v>
      </c>
      <c r="AA127" s="212">
        <v>1600</v>
      </c>
      <c r="AB127" s="212">
        <v>1901</v>
      </c>
      <c r="AC127" s="212">
        <v>2018</v>
      </c>
      <c r="AD127" s="212">
        <v>2211</v>
      </c>
      <c r="AE127" s="212">
        <v>2620</v>
      </c>
      <c r="AF127" s="212">
        <v>2996</v>
      </c>
      <c r="AG127" s="212">
        <v>3213</v>
      </c>
      <c r="AH127" s="212">
        <v>3363</v>
      </c>
      <c r="AI127" s="212">
        <v>3213</v>
      </c>
      <c r="AJ127" s="125">
        <v>3125</v>
      </c>
      <c r="AK127" s="212">
        <v>2968</v>
      </c>
      <c r="AL127" s="212">
        <v>2719</v>
      </c>
      <c r="AM127" s="212">
        <v>2431</v>
      </c>
      <c r="AN127" s="212">
        <v>2170</v>
      </c>
      <c r="AO127" s="212">
        <v>1967</v>
      </c>
      <c r="AP127" s="212">
        <v>1897</v>
      </c>
      <c r="AQ127" s="85">
        <v>1923</v>
      </c>
      <c r="AR127" s="212">
        <v>1789</v>
      </c>
      <c r="AS127" s="212"/>
      <c r="AT127" s="212"/>
      <c r="AU127" s="212"/>
      <c r="AV127" s="125"/>
      <c r="AW127" s="124">
        <f t="shared" ref="AW127:BA127" si="329">SUM(AW122:AW126)</f>
        <v>195</v>
      </c>
      <c r="AX127" s="126">
        <f t="shared" si="329"/>
        <v>147</v>
      </c>
      <c r="AY127" s="126">
        <f t="shared" si="329"/>
        <v>48</v>
      </c>
      <c r="AZ127" s="126">
        <f t="shared" si="329"/>
        <v>25</v>
      </c>
      <c r="BA127" s="126">
        <f t="shared" si="329"/>
        <v>13</v>
      </c>
      <c r="BB127" s="126">
        <f t="shared" ref="BB127:BJ127" si="330">SUM(BB122:BB126)</f>
        <v>-62</v>
      </c>
      <c r="BC127" s="126">
        <f t="shared" si="330"/>
        <v>-142</v>
      </c>
      <c r="BD127" s="126">
        <f t="shared" si="330"/>
        <v>-67</v>
      </c>
      <c r="BE127" s="126">
        <f t="shared" si="330"/>
        <v>41</v>
      </c>
      <c r="BF127" s="126">
        <f t="shared" si="330"/>
        <v>142</v>
      </c>
      <c r="BG127" s="126">
        <f t="shared" si="330"/>
        <v>364</v>
      </c>
      <c r="BH127" s="126">
        <f t="shared" si="330"/>
        <v>650</v>
      </c>
      <c r="BI127" s="126">
        <f t="shared" si="330"/>
        <v>764</v>
      </c>
      <c r="BJ127" s="126">
        <f t="shared" si="330"/>
        <v>1082</v>
      </c>
      <c r="BK127" s="126">
        <f t="shared" ref="BK127:BL127" si="331">SUM(BK122:BK126)</f>
        <v>1151</v>
      </c>
      <c r="BL127" s="256">
        <f t="shared" si="331"/>
        <v>1319</v>
      </c>
      <c r="BM127" s="256">
        <f t="shared" ref="BM127:BN127" si="332">SUM(BM122:BM126)</f>
        <v>1718</v>
      </c>
      <c r="BN127" s="256">
        <f t="shared" si="332"/>
        <v>2125</v>
      </c>
      <c r="BO127" s="256">
        <f t="shared" ref="BO127:BP127" si="333">SUM(BO122:BO126)</f>
        <v>2410</v>
      </c>
      <c r="BP127" s="256">
        <f t="shared" si="333"/>
        <v>2466</v>
      </c>
      <c r="BQ127" s="256">
        <f t="shared" ref="BQ127:BS127" si="334">SUM(BQ122:BQ126)</f>
        <v>2194</v>
      </c>
      <c r="BR127" s="214">
        <f t="shared" si="334"/>
        <v>2066</v>
      </c>
      <c r="BS127" s="214">
        <f t="shared" si="334"/>
        <v>1755</v>
      </c>
      <c r="BT127" s="214">
        <f t="shared" ref="BT127" si="335">SUM(BT122:BT126)</f>
        <v>1262</v>
      </c>
      <c r="BU127" s="214">
        <f t="shared" ref="BU127" si="336">SUM(BU122:BU126)</f>
        <v>831</v>
      </c>
      <c r="BV127" s="214">
        <f t="shared" ref="BV127" si="337">SUM(BV122:BV126)</f>
        <v>269</v>
      </c>
      <c r="BW127" s="214">
        <f t="shared" ref="BW127" si="338">SUM(BW122:BW126)</f>
        <v>-51</v>
      </c>
      <c r="BX127" s="214">
        <f t="shared" ref="BX127" si="339">SUM(BX122:BX126)</f>
        <v>-314</v>
      </c>
      <c r="BY127" s="214">
        <f t="shared" ref="BY127:BZ127" si="340">SUM(BY122:BY126)</f>
        <v>-697</v>
      </c>
      <c r="BZ127" s="214">
        <f t="shared" si="340"/>
        <v>-1207</v>
      </c>
      <c r="CA127" s="353"/>
      <c r="CB127" s="85">
        <f>SUM(CB122:CB126)</f>
        <v>1789</v>
      </c>
    </row>
    <row r="128" spans="1:80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352"/>
      <c r="CB128" s="90"/>
    </row>
    <row r="129" spans="1:80" s="59" customFormat="1" x14ac:dyDescent="0.3">
      <c r="A129" s="147"/>
      <c r="B129" s="60" t="s">
        <v>37</v>
      </c>
      <c r="C129" s="112">
        <v>165</v>
      </c>
      <c r="D129" s="66">
        <v>173</v>
      </c>
      <c r="E129" s="66">
        <v>502</v>
      </c>
      <c r="F129" s="66">
        <v>468</v>
      </c>
      <c r="G129" s="66">
        <v>487</v>
      </c>
      <c r="H129" s="109">
        <v>575</v>
      </c>
      <c r="I129" s="66">
        <v>690</v>
      </c>
      <c r="J129" s="109">
        <v>806</v>
      </c>
      <c r="K129" s="66">
        <v>118</v>
      </c>
      <c r="L129" s="110">
        <v>19</v>
      </c>
      <c r="M129" s="109">
        <v>179</v>
      </c>
      <c r="N129" s="109">
        <v>186</v>
      </c>
      <c r="O129" s="109">
        <v>118</v>
      </c>
      <c r="P129" s="109"/>
      <c r="Q129" s="109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488</v>
      </c>
      <c r="AF129" s="213">
        <v>652</v>
      </c>
      <c r="AG129" s="213">
        <v>649</v>
      </c>
      <c r="AH129" s="213">
        <v>478</v>
      </c>
      <c r="AI129" s="213">
        <v>246</v>
      </c>
      <c r="AJ129" s="110">
        <v>10</v>
      </c>
      <c r="AK129" s="213">
        <v>0</v>
      </c>
      <c r="AL129" s="213">
        <v>1</v>
      </c>
      <c r="AM129" s="213">
        <v>9</v>
      </c>
      <c r="AN129" s="213">
        <v>115</v>
      </c>
      <c r="AO129" s="213">
        <v>856</v>
      </c>
      <c r="AP129" s="213">
        <v>793</v>
      </c>
      <c r="AQ129" s="64">
        <v>701</v>
      </c>
      <c r="AR129" s="213">
        <v>605</v>
      </c>
      <c r="AS129" s="213"/>
      <c r="AT129" s="213"/>
      <c r="AU129" s="213"/>
      <c r="AV129" s="110"/>
      <c r="AW129" s="112">
        <f t="shared" ref="AW129:BF133" si="341">O129-C129</f>
        <v>-47</v>
      </c>
      <c r="AX129" s="109">
        <f t="shared" si="341"/>
        <v>-173</v>
      </c>
      <c r="AY129" s="109">
        <f t="shared" si="341"/>
        <v>-502</v>
      </c>
      <c r="AZ129" s="109">
        <f t="shared" si="341"/>
        <v>-468</v>
      </c>
      <c r="BA129" s="109">
        <f t="shared" si="341"/>
        <v>-487</v>
      </c>
      <c r="BB129" s="109">
        <f t="shared" si="341"/>
        <v>-575</v>
      </c>
      <c r="BC129" s="109">
        <f t="shared" si="341"/>
        <v>-690</v>
      </c>
      <c r="BD129" s="109">
        <f t="shared" si="341"/>
        <v>-806</v>
      </c>
      <c r="BE129" s="109">
        <f t="shared" si="341"/>
        <v>-118</v>
      </c>
      <c r="BF129" s="109">
        <f t="shared" si="341"/>
        <v>-19</v>
      </c>
      <c r="BG129" s="109">
        <f t="shared" ref="BG129:BP133" si="342">Y129-M129</f>
        <v>-179</v>
      </c>
      <c r="BH129" s="109">
        <f t="shared" si="342"/>
        <v>-186</v>
      </c>
      <c r="BI129" s="109">
        <f t="shared" si="342"/>
        <v>-118</v>
      </c>
      <c r="BJ129" s="109">
        <f t="shared" si="342"/>
        <v>0</v>
      </c>
      <c r="BK129" s="109">
        <f t="shared" si="342"/>
        <v>0</v>
      </c>
      <c r="BL129" s="213">
        <f t="shared" si="342"/>
        <v>0</v>
      </c>
      <c r="BM129" s="213">
        <f t="shared" si="342"/>
        <v>488</v>
      </c>
      <c r="BN129" s="213">
        <f t="shared" si="342"/>
        <v>652</v>
      </c>
      <c r="BO129" s="213">
        <f t="shared" si="342"/>
        <v>649</v>
      </c>
      <c r="BP129" s="213">
        <f t="shared" si="342"/>
        <v>478</v>
      </c>
      <c r="BQ129" s="213">
        <f t="shared" ref="BQ129:BZ133" si="343">AI129-W129</f>
        <v>246</v>
      </c>
      <c r="BR129" s="213">
        <f t="shared" si="343"/>
        <v>10</v>
      </c>
      <c r="BS129" s="213">
        <f t="shared" si="343"/>
        <v>0</v>
      </c>
      <c r="BT129" s="213">
        <f t="shared" si="343"/>
        <v>1</v>
      </c>
      <c r="BU129" s="213">
        <f t="shared" si="343"/>
        <v>9</v>
      </c>
      <c r="BV129" s="213">
        <f t="shared" si="343"/>
        <v>115</v>
      </c>
      <c r="BW129" s="213">
        <f t="shared" si="343"/>
        <v>856</v>
      </c>
      <c r="BX129" s="213">
        <f t="shared" si="343"/>
        <v>793</v>
      </c>
      <c r="BY129" s="213">
        <f t="shared" si="343"/>
        <v>213</v>
      </c>
      <c r="BZ129" s="213">
        <f t="shared" si="343"/>
        <v>-47</v>
      </c>
      <c r="CA129" s="352"/>
      <c r="CB129" s="64">
        <f>IF(ISERROR(GETPIVOTDATA("VALUE",'CRS WK pvt'!$I$2,"DT_FILE",CB$8,"CD_CO",CB$6,"TRIM_CAT",TRIM(B129),"TRIM_LINE",A128))=TRUE,0,GETPIVOTDATA("VALUE",'CRS WK pvt'!$I$2,"DT_FILE",CB$8,"CD_CO",CB$6,"TRIM_CAT",TRIM(B129),"TRIM_LINE",A128))</f>
        <v>605</v>
      </c>
    </row>
    <row r="130" spans="1:80" s="59" customFormat="1" x14ac:dyDescent="0.3">
      <c r="A130" s="147"/>
      <c r="B130" s="60" t="s">
        <v>38</v>
      </c>
      <c r="C130" s="112"/>
      <c r="D130" s="66">
        <v>45</v>
      </c>
      <c r="E130" s="66">
        <v>182</v>
      </c>
      <c r="F130" s="66">
        <v>164</v>
      </c>
      <c r="G130" s="66">
        <v>216</v>
      </c>
      <c r="H130" s="109">
        <v>260</v>
      </c>
      <c r="I130" s="66">
        <v>292</v>
      </c>
      <c r="J130" s="109">
        <v>307</v>
      </c>
      <c r="K130" s="66">
        <v>13</v>
      </c>
      <c r="L130" s="110"/>
      <c r="M130" s="109"/>
      <c r="N130" s="109"/>
      <c r="O130" s="109">
        <v>1</v>
      </c>
      <c r="P130" s="109"/>
      <c r="Q130" s="109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312</v>
      </c>
      <c r="AG130" s="213">
        <v>402</v>
      </c>
      <c r="AH130" s="213">
        <v>239</v>
      </c>
      <c r="AI130" s="213">
        <v>93</v>
      </c>
      <c r="AJ130" s="110">
        <v>0</v>
      </c>
      <c r="AK130" s="213">
        <v>0</v>
      </c>
      <c r="AL130" s="213">
        <v>0</v>
      </c>
      <c r="AM130" s="213">
        <v>0</v>
      </c>
      <c r="AN130" s="213">
        <v>21</v>
      </c>
      <c r="AO130" s="213">
        <v>360</v>
      </c>
      <c r="AP130" s="213">
        <v>290</v>
      </c>
      <c r="AQ130" s="64">
        <v>257</v>
      </c>
      <c r="AR130" s="213">
        <v>246</v>
      </c>
      <c r="AS130" s="213"/>
      <c r="AT130" s="213"/>
      <c r="AU130" s="213"/>
      <c r="AV130" s="110"/>
      <c r="AW130" s="112">
        <f t="shared" si="341"/>
        <v>1</v>
      </c>
      <c r="AX130" s="109">
        <f t="shared" si="341"/>
        <v>-45</v>
      </c>
      <c r="AY130" s="109">
        <f t="shared" si="341"/>
        <v>-182</v>
      </c>
      <c r="AZ130" s="109">
        <f t="shared" si="341"/>
        <v>-164</v>
      </c>
      <c r="BA130" s="109">
        <f t="shared" si="341"/>
        <v>-216</v>
      </c>
      <c r="BB130" s="109">
        <f t="shared" si="341"/>
        <v>-260</v>
      </c>
      <c r="BC130" s="109">
        <f t="shared" si="341"/>
        <v>-292</v>
      </c>
      <c r="BD130" s="109">
        <f t="shared" si="341"/>
        <v>-307</v>
      </c>
      <c r="BE130" s="109">
        <f t="shared" si="341"/>
        <v>-13</v>
      </c>
      <c r="BF130" s="109">
        <f t="shared" si="341"/>
        <v>0</v>
      </c>
      <c r="BG130" s="109">
        <f t="shared" si="342"/>
        <v>0</v>
      </c>
      <c r="BH130" s="109">
        <f t="shared" si="342"/>
        <v>0</v>
      </c>
      <c r="BI130" s="109">
        <f t="shared" si="342"/>
        <v>-1</v>
      </c>
      <c r="BJ130" s="109">
        <f t="shared" si="342"/>
        <v>0</v>
      </c>
      <c r="BK130" s="109">
        <f t="shared" si="342"/>
        <v>0</v>
      </c>
      <c r="BL130" s="213">
        <f t="shared" si="342"/>
        <v>0</v>
      </c>
      <c r="BM130" s="213">
        <f t="shared" si="342"/>
        <v>0</v>
      </c>
      <c r="BN130" s="213">
        <f t="shared" si="342"/>
        <v>312</v>
      </c>
      <c r="BO130" s="213">
        <f t="shared" si="342"/>
        <v>402</v>
      </c>
      <c r="BP130" s="213">
        <f t="shared" si="342"/>
        <v>239</v>
      </c>
      <c r="BQ130" s="213">
        <f t="shared" si="343"/>
        <v>93</v>
      </c>
      <c r="BR130" s="213">
        <f t="shared" si="343"/>
        <v>0</v>
      </c>
      <c r="BS130" s="213">
        <f t="shared" si="343"/>
        <v>0</v>
      </c>
      <c r="BT130" s="213">
        <f t="shared" si="343"/>
        <v>0</v>
      </c>
      <c r="BU130" s="213">
        <f t="shared" si="343"/>
        <v>0</v>
      </c>
      <c r="BV130" s="213">
        <f t="shared" si="343"/>
        <v>21</v>
      </c>
      <c r="BW130" s="213">
        <f t="shared" si="343"/>
        <v>360</v>
      </c>
      <c r="BX130" s="213">
        <f t="shared" si="343"/>
        <v>290</v>
      </c>
      <c r="BY130" s="213">
        <f t="shared" si="343"/>
        <v>257</v>
      </c>
      <c r="BZ130" s="213">
        <f t="shared" si="343"/>
        <v>-66</v>
      </c>
      <c r="CA130" s="352"/>
      <c r="CB130" s="64">
        <f>IF(ISERROR(GETPIVOTDATA("VALUE",'CRS WK pvt'!$I$2,"DT_FILE",CB$8,"CD_CO",CB$6,"TRIM_CAT",TRIM(B130),"TRIM_LINE",A128))=TRUE,0,GETPIVOTDATA("VALUE",'CRS WK pvt'!$I$2,"DT_FILE",CB$8,"CD_CO",CB$6,"TRIM_CAT",TRIM(B130),"TRIM_LINE",A128))</f>
        <v>246</v>
      </c>
    </row>
    <row r="131" spans="1:80" s="59" customFormat="1" x14ac:dyDescent="0.3">
      <c r="A131" s="147"/>
      <c r="B131" s="60" t="s">
        <v>39</v>
      </c>
      <c r="C131" s="112">
        <v>94</v>
      </c>
      <c r="D131" s="66">
        <v>94</v>
      </c>
      <c r="E131" s="66">
        <v>82</v>
      </c>
      <c r="F131" s="66">
        <v>68</v>
      </c>
      <c r="G131" s="66">
        <v>90</v>
      </c>
      <c r="H131" s="109">
        <v>63</v>
      </c>
      <c r="I131" s="66">
        <v>59</v>
      </c>
      <c r="J131" s="109">
        <v>44</v>
      </c>
      <c r="K131" s="66">
        <v>44</v>
      </c>
      <c r="L131" s="110">
        <v>4</v>
      </c>
      <c r="M131" s="109">
        <v>42</v>
      </c>
      <c r="N131" s="109">
        <v>44</v>
      </c>
      <c r="O131" s="109">
        <v>22</v>
      </c>
      <c r="P131" s="109"/>
      <c r="Q131" s="109"/>
      <c r="R131" s="109"/>
      <c r="S131" s="66"/>
      <c r="T131" s="109"/>
      <c r="U131" s="213"/>
      <c r="V131" s="213"/>
      <c r="W131" s="213">
        <v>4</v>
      </c>
      <c r="X131" s="110">
        <v>17</v>
      </c>
      <c r="Y131" s="213">
        <v>9</v>
      </c>
      <c r="Z131" s="213">
        <v>4</v>
      </c>
      <c r="AA131" s="213">
        <v>19</v>
      </c>
      <c r="AB131" s="213">
        <v>30</v>
      </c>
      <c r="AC131" s="213">
        <v>24</v>
      </c>
      <c r="AD131" s="213">
        <v>27</v>
      </c>
      <c r="AE131" s="213">
        <v>16</v>
      </c>
      <c r="AF131" s="213">
        <v>13</v>
      </c>
      <c r="AG131" s="213">
        <v>36</v>
      </c>
      <c r="AH131" s="213">
        <v>55</v>
      </c>
      <c r="AI131" s="213">
        <v>29</v>
      </c>
      <c r="AJ131" s="110">
        <v>19</v>
      </c>
      <c r="AK131" s="213">
        <v>0</v>
      </c>
      <c r="AL131" s="213">
        <v>0</v>
      </c>
      <c r="AM131" s="213">
        <v>79</v>
      </c>
      <c r="AN131" s="213">
        <v>147</v>
      </c>
      <c r="AO131" s="213">
        <v>123</v>
      </c>
      <c r="AP131" s="213">
        <v>85</v>
      </c>
      <c r="AQ131" s="64">
        <v>111</v>
      </c>
      <c r="AR131" s="213">
        <v>74</v>
      </c>
      <c r="AS131" s="213"/>
      <c r="AT131" s="213"/>
      <c r="AU131" s="213"/>
      <c r="AV131" s="110"/>
      <c r="AW131" s="112">
        <f t="shared" si="341"/>
        <v>-72</v>
      </c>
      <c r="AX131" s="109">
        <f t="shared" si="341"/>
        <v>-94</v>
      </c>
      <c r="AY131" s="109">
        <f t="shared" si="341"/>
        <v>-82</v>
      </c>
      <c r="AZ131" s="109">
        <f t="shared" si="341"/>
        <v>-68</v>
      </c>
      <c r="BA131" s="109">
        <f t="shared" si="341"/>
        <v>-90</v>
      </c>
      <c r="BB131" s="109">
        <f t="shared" si="341"/>
        <v>-63</v>
      </c>
      <c r="BC131" s="109">
        <f t="shared" si="341"/>
        <v>-59</v>
      </c>
      <c r="BD131" s="109">
        <f t="shared" si="341"/>
        <v>-44</v>
      </c>
      <c r="BE131" s="109">
        <f t="shared" si="341"/>
        <v>-40</v>
      </c>
      <c r="BF131" s="109">
        <f t="shared" si="341"/>
        <v>13</v>
      </c>
      <c r="BG131" s="109">
        <f t="shared" si="342"/>
        <v>-33</v>
      </c>
      <c r="BH131" s="109">
        <f t="shared" si="342"/>
        <v>-40</v>
      </c>
      <c r="BI131" s="109">
        <f t="shared" si="342"/>
        <v>-3</v>
      </c>
      <c r="BJ131" s="109">
        <f t="shared" si="342"/>
        <v>30</v>
      </c>
      <c r="BK131" s="109">
        <f t="shared" si="342"/>
        <v>24</v>
      </c>
      <c r="BL131" s="213">
        <f t="shared" si="342"/>
        <v>27</v>
      </c>
      <c r="BM131" s="213">
        <f t="shared" si="342"/>
        <v>16</v>
      </c>
      <c r="BN131" s="213">
        <f t="shared" si="342"/>
        <v>13</v>
      </c>
      <c r="BO131" s="213">
        <f t="shared" si="342"/>
        <v>36</v>
      </c>
      <c r="BP131" s="213">
        <f t="shared" si="342"/>
        <v>55</v>
      </c>
      <c r="BQ131" s="213">
        <f t="shared" si="343"/>
        <v>25</v>
      </c>
      <c r="BR131" s="213">
        <f t="shared" si="343"/>
        <v>2</v>
      </c>
      <c r="BS131" s="213">
        <f t="shared" si="343"/>
        <v>-9</v>
      </c>
      <c r="BT131" s="213">
        <f t="shared" si="343"/>
        <v>-4</v>
      </c>
      <c r="BU131" s="213">
        <f t="shared" si="343"/>
        <v>60</v>
      </c>
      <c r="BV131" s="213">
        <f t="shared" si="343"/>
        <v>117</v>
      </c>
      <c r="BW131" s="213">
        <f t="shared" si="343"/>
        <v>99</v>
      </c>
      <c r="BX131" s="213">
        <f t="shared" si="343"/>
        <v>58</v>
      </c>
      <c r="BY131" s="213">
        <f t="shared" si="343"/>
        <v>95</v>
      </c>
      <c r="BZ131" s="213">
        <f t="shared" si="343"/>
        <v>61</v>
      </c>
      <c r="CA131" s="352"/>
      <c r="CB131" s="64">
        <f>IF(ISERROR(GETPIVOTDATA("VALUE",'CRS WK pvt'!$I$2,"DT_FILE",CB$8,"CD_CO",CB$6,"TRIM_CAT",TRIM(B131),"TRIM_LINE",A128))=TRUE,0,GETPIVOTDATA("VALUE",'CRS WK pvt'!$I$2,"DT_FILE",CB$8,"CD_CO",CB$6,"TRIM_CAT",TRIM(B131),"TRIM_LINE",A128))</f>
        <v>74</v>
      </c>
    </row>
    <row r="132" spans="1:80" s="59" customFormat="1" x14ac:dyDescent="0.3">
      <c r="A132" s="147"/>
      <c r="B132" s="60" t="s">
        <v>40</v>
      </c>
      <c r="C132" s="112">
        <v>30</v>
      </c>
      <c r="D132" s="66">
        <v>21</v>
      </c>
      <c r="E132" s="66">
        <v>18</v>
      </c>
      <c r="F132" s="66">
        <v>14</v>
      </c>
      <c r="G132" s="66">
        <v>12</v>
      </c>
      <c r="H132" s="109">
        <v>16</v>
      </c>
      <c r="I132" s="66">
        <v>15</v>
      </c>
      <c r="J132" s="109">
        <v>10</v>
      </c>
      <c r="K132" s="66">
        <v>6</v>
      </c>
      <c r="L132" s="110">
        <v>1</v>
      </c>
      <c r="M132" s="109">
        <v>12</v>
      </c>
      <c r="N132" s="109">
        <v>7</v>
      </c>
      <c r="O132" s="109">
        <v>5</v>
      </c>
      <c r="P132" s="109"/>
      <c r="Q132" s="109"/>
      <c r="R132" s="109"/>
      <c r="S132" s="66"/>
      <c r="T132" s="109"/>
      <c r="U132" s="213"/>
      <c r="V132" s="213"/>
      <c r="W132" s="213">
        <v>0</v>
      </c>
      <c r="X132" s="110">
        <v>5</v>
      </c>
      <c r="Y132" s="213">
        <v>4</v>
      </c>
      <c r="Z132" s="213">
        <v>2</v>
      </c>
      <c r="AA132" s="213">
        <v>4</v>
      </c>
      <c r="AB132" s="213">
        <v>8</v>
      </c>
      <c r="AC132" s="213">
        <v>4</v>
      </c>
      <c r="AD132" s="213">
        <v>10</v>
      </c>
      <c r="AE132" s="213">
        <v>6</v>
      </c>
      <c r="AF132" s="213">
        <v>3</v>
      </c>
      <c r="AG132" s="213">
        <v>11</v>
      </c>
      <c r="AH132" s="213">
        <v>15</v>
      </c>
      <c r="AI132" s="213">
        <v>8</v>
      </c>
      <c r="AJ132" s="110">
        <v>5</v>
      </c>
      <c r="AK132" s="213">
        <v>0</v>
      </c>
      <c r="AL132" s="213">
        <v>0</v>
      </c>
      <c r="AM132" s="213">
        <v>25</v>
      </c>
      <c r="AN132" s="213">
        <v>24</v>
      </c>
      <c r="AO132" s="213">
        <v>21</v>
      </c>
      <c r="AP132" s="213">
        <v>19</v>
      </c>
      <c r="AQ132" s="64">
        <v>13</v>
      </c>
      <c r="AR132" s="213">
        <v>16</v>
      </c>
      <c r="AS132" s="213"/>
      <c r="AT132" s="213"/>
      <c r="AU132" s="213"/>
      <c r="AV132" s="110"/>
      <c r="AW132" s="112">
        <f t="shared" si="341"/>
        <v>-25</v>
      </c>
      <c r="AX132" s="109">
        <f t="shared" si="341"/>
        <v>-21</v>
      </c>
      <c r="AY132" s="109">
        <f t="shared" si="341"/>
        <v>-18</v>
      </c>
      <c r="AZ132" s="109">
        <f t="shared" si="341"/>
        <v>-14</v>
      </c>
      <c r="BA132" s="109">
        <f t="shared" si="341"/>
        <v>-12</v>
      </c>
      <c r="BB132" s="109">
        <f t="shared" si="341"/>
        <v>-16</v>
      </c>
      <c r="BC132" s="109">
        <f t="shared" si="341"/>
        <v>-15</v>
      </c>
      <c r="BD132" s="109">
        <f t="shared" si="341"/>
        <v>-10</v>
      </c>
      <c r="BE132" s="109">
        <f t="shared" si="341"/>
        <v>-6</v>
      </c>
      <c r="BF132" s="109">
        <f t="shared" si="341"/>
        <v>4</v>
      </c>
      <c r="BG132" s="109">
        <f t="shared" si="342"/>
        <v>-8</v>
      </c>
      <c r="BH132" s="109">
        <f t="shared" si="342"/>
        <v>-5</v>
      </c>
      <c r="BI132" s="109">
        <f t="shared" si="342"/>
        <v>-1</v>
      </c>
      <c r="BJ132" s="109">
        <f t="shared" si="342"/>
        <v>8</v>
      </c>
      <c r="BK132" s="109">
        <f t="shared" si="342"/>
        <v>4</v>
      </c>
      <c r="BL132" s="213">
        <f t="shared" si="342"/>
        <v>10</v>
      </c>
      <c r="BM132" s="213">
        <f t="shared" si="342"/>
        <v>6</v>
      </c>
      <c r="BN132" s="213">
        <f t="shared" si="342"/>
        <v>3</v>
      </c>
      <c r="BO132" s="213">
        <f t="shared" si="342"/>
        <v>11</v>
      </c>
      <c r="BP132" s="213">
        <f t="shared" si="342"/>
        <v>15</v>
      </c>
      <c r="BQ132" s="213">
        <f t="shared" si="343"/>
        <v>8</v>
      </c>
      <c r="BR132" s="213">
        <f t="shared" si="343"/>
        <v>0</v>
      </c>
      <c r="BS132" s="213">
        <f t="shared" si="343"/>
        <v>-4</v>
      </c>
      <c r="BT132" s="213">
        <f t="shared" si="343"/>
        <v>-2</v>
      </c>
      <c r="BU132" s="213">
        <f t="shared" si="343"/>
        <v>21</v>
      </c>
      <c r="BV132" s="213">
        <f t="shared" si="343"/>
        <v>16</v>
      </c>
      <c r="BW132" s="213">
        <f t="shared" si="343"/>
        <v>17</v>
      </c>
      <c r="BX132" s="213">
        <f t="shared" si="343"/>
        <v>9</v>
      </c>
      <c r="BY132" s="213">
        <f t="shared" si="343"/>
        <v>7</v>
      </c>
      <c r="BZ132" s="213">
        <f t="shared" si="343"/>
        <v>13</v>
      </c>
      <c r="CA132" s="352"/>
      <c r="CB132" s="64">
        <f>IF(ISERROR(GETPIVOTDATA("VALUE",'CRS WK pvt'!$I$2,"DT_FILE",CB$8,"CD_CO",CB$6,"TRIM_CAT",TRIM(B132),"TRIM_LINE",A128))=TRUE,0,GETPIVOTDATA("VALUE",'CRS WK pvt'!$I$2,"DT_FILE",CB$8,"CD_CO",CB$6,"TRIM_CAT",TRIM(B132),"TRIM_LINE",A128))</f>
        <v>16</v>
      </c>
    </row>
    <row r="133" spans="1:80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109"/>
      <c r="P133" s="109"/>
      <c r="Q133" s="109"/>
      <c r="R133" s="109"/>
      <c r="S133" s="66"/>
      <c r="T133" s="109"/>
      <c r="U133" s="213"/>
      <c r="V133" s="213"/>
      <c r="W133" s="213">
        <v>0</v>
      </c>
      <c r="X133" s="110">
        <v>2</v>
      </c>
      <c r="Y133" s="213">
        <v>5</v>
      </c>
      <c r="Z133" s="213">
        <v>2</v>
      </c>
      <c r="AA133" s="213">
        <v>2</v>
      </c>
      <c r="AB133" s="213">
        <v>5</v>
      </c>
      <c r="AC133" s="213">
        <v>2</v>
      </c>
      <c r="AD133" s="213">
        <v>3</v>
      </c>
      <c r="AE133" s="213">
        <v>5</v>
      </c>
      <c r="AF133" s="213">
        <v>3</v>
      </c>
      <c r="AG133" s="213">
        <v>2</v>
      </c>
      <c r="AH133" s="213">
        <v>5</v>
      </c>
      <c r="AI133" s="213">
        <v>3</v>
      </c>
      <c r="AJ133" s="110">
        <v>5</v>
      </c>
      <c r="AK133" s="213">
        <v>0</v>
      </c>
      <c r="AL133" s="213">
        <v>0</v>
      </c>
      <c r="AM133" s="213">
        <v>8</v>
      </c>
      <c r="AN133" s="213">
        <v>13</v>
      </c>
      <c r="AO133" s="213">
        <v>11</v>
      </c>
      <c r="AP133" s="213">
        <v>7</v>
      </c>
      <c r="AQ133" s="64">
        <v>4</v>
      </c>
      <c r="AR133" s="213">
        <v>2</v>
      </c>
      <c r="AS133" s="213"/>
      <c r="AT133" s="213"/>
      <c r="AU133" s="213"/>
      <c r="AV133" s="110"/>
      <c r="AW133" s="112">
        <f t="shared" si="341"/>
        <v>0</v>
      </c>
      <c r="AX133" s="109">
        <f t="shared" si="341"/>
        <v>0</v>
      </c>
      <c r="AY133" s="109">
        <f t="shared" si="341"/>
        <v>0</v>
      </c>
      <c r="AZ133" s="109">
        <f t="shared" si="341"/>
        <v>0</v>
      </c>
      <c r="BA133" s="109">
        <f t="shared" si="341"/>
        <v>0</v>
      </c>
      <c r="BB133" s="109">
        <f t="shared" si="341"/>
        <v>0</v>
      </c>
      <c r="BC133" s="109">
        <f t="shared" si="341"/>
        <v>0</v>
      </c>
      <c r="BD133" s="109">
        <f t="shared" si="341"/>
        <v>0</v>
      </c>
      <c r="BE133" s="109">
        <f t="shared" si="341"/>
        <v>0</v>
      </c>
      <c r="BF133" s="109">
        <f t="shared" si="341"/>
        <v>2</v>
      </c>
      <c r="BG133" s="109">
        <f t="shared" si="342"/>
        <v>5</v>
      </c>
      <c r="BH133" s="109">
        <f t="shared" si="342"/>
        <v>2</v>
      </c>
      <c r="BI133" s="109">
        <f t="shared" si="342"/>
        <v>2</v>
      </c>
      <c r="BJ133" s="109">
        <f t="shared" si="342"/>
        <v>5</v>
      </c>
      <c r="BK133" s="109">
        <f t="shared" si="342"/>
        <v>2</v>
      </c>
      <c r="BL133" s="213">
        <f t="shared" si="342"/>
        <v>3</v>
      </c>
      <c r="BM133" s="213">
        <f t="shared" si="342"/>
        <v>5</v>
      </c>
      <c r="BN133" s="213">
        <f t="shared" si="342"/>
        <v>3</v>
      </c>
      <c r="BO133" s="213">
        <f t="shared" si="342"/>
        <v>2</v>
      </c>
      <c r="BP133" s="213">
        <f t="shared" si="342"/>
        <v>5</v>
      </c>
      <c r="BQ133" s="213">
        <f t="shared" si="343"/>
        <v>3</v>
      </c>
      <c r="BR133" s="213">
        <f t="shared" si="343"/>
        <v>3</v>
      </c>
      <c r="BS133" s="213">
        <f t="shared" si="343"/>
        <v>-5</v>
      </c>
      <c r="BT133" s="213">
        <f t="shared" si="343"/>
        <v>-2</v>
      </c>
      <c r="BU133" s="213">
        <f t="shared" si="343"/>
        <v>6</v>
      </c>
      <c r="BV133" s="213">
        <f t="shared" si="343"/>
        <v>8</v>
      </c>
      <c r="BW133" s="213">
        <f t="shared" si="343"/>
        <v>9</v>
      </c>
      <c r="BX133" s="213">
        <f t="shared" si="343"/>
        <v>4</v>
      </c>
      <c r="BY133" s="213">
        <f t="shared" si="343"/>
        <v>-1</v>
      </c>
      <c r="BZ133" s="213">
        <f t="shared" si="343"/>
        <v>-1</v>
      </c>
      <c r="CA133" s="352"/>
      <c r="CB133" s="64">
        <f>IF(ISERROR(GETPIVOTDATA("VALUE",'CRS WK pvt'!$I$2,"DT_FILE",CB$8,"CD_CO",CB$6,"TRIM_CAT",TRIM(B133),"TRIM_LINE",A128))=TRUE,0,GETPIVOTDATA("VALUE",'CRS WK pvt'!$I$2,"DT_FILE",CB$8,"CD_CO",CB$6,"TRIM_CAT",TRIM(B133),"TRIM_LINE",A128))</f>
        <v>2</v>
      </c>
    </row>
    <row r="134" spans="1:80" s="73" customFormat="1" x14ac:dyDescent="0.3">
      <c r="A134" s="148"/>
      <c r="B134" s="60" t="s">
        <v>42</v>
      </c>
      <c r="C134" s="118">
        <f t="shared" ref="C134:V134" si="344">SUM(C129:C133)</f>
        <v>289</v>
      </c>
      <c r="D134" s="119">
        <f t="shared" si="344"/>
        <v>333</v>
      </c>
      <c r="E134" s="119">
        <f t="shared" si="344"/>
        <v>784</v>
      </c>
      <c r="F134" s="119">
        <f t="shared" si="344"/>
        <v>714</v>
      </c>
      <c r="G134" s="119">
        <f t="shared" si="344"/>
        <v>805</v>
      </c>
      <c r="H134" s="120">
        <f t="shared" si="344"/>
        <v>914</v>
      </c>
      <c r="I134" s="119">
        <f t="shared" si="344"/>
        <v>1056</v>
      </c>
      <c r="J134" s="120">
        <f t="shared" si="344"/>
        <v>1167</v>
      </c>
      <c r="K134" s="119">
        <f t="shared" si="344"/>
        <v>181</v>
      </c>
      <c r="L134" s="121">
        <f t="shared" si="344"/>
        <v>24</v>
      </c>
      <c r="M134" s="120">
        <f t="shared" si="344"/>
        <v>233</v>
      </c>
      <c r="N134" s="124">
        <f t="shared" si="344"/>
        <v>237</v>
      </c>
      <c r="O134" s="124">
        <f t="shared" si="344"/>
        <v>146</v>
      </c>
      <c r="P134" s="124">
        <f t="shared" si="344"/>
        <v>0</v>
      </c>
      <c r="Q134" s="124">
        <f t="shared" si="344"/>
        <v>0</v>
      </c>
      <c r="R134" s="124">
        <f t="shared" si="344"/>
        <v>0</v>
      </c>
      <c r="S134" s="124">
        <f t="shared" si="344"/>
        <v>0</v>
      </c>
      <c r="T134" s="124">
        <f t="shared" si="344"/>
        <v>0</v>
      </c>
      <c r="U134" s="124">
        <f t="shared" si="344"/>
        <v>0</v>
      </c>
      <c r="V134" s="124">
        <f t="shared" si="344"/>
        <v>0</v>
      </c>
      <c r="W134" s="214">
        <f>SUM(W129+W130+W131+W132+W133)</f>
        <v>4</v>
      </c>
      <c r="X134" s="121">
        <f>SUM(X129+X130+X131+X132+X133)</f>
        <v>24</v>
      </c>
      <c r="Y134" s="214">
        <f t="shared" ref="Y134:AF134" si="345">SUM(Y129+Y130+Y131+Y132+Y133)</f>
        <v>18</v>
      </c>
      <c r="Z134" s="214">
        <f t="shared" si="345"/>
        <v>8</v>
      </c>
      <c r="AA134" s="214">
        <f t="shared" si="345"/>
        <v>25</v>
      </c>
      <c r="AB134" s="214">
        <f t="shared" si="345"/>
        <v>43</v>
      </c>
      <c r="AC134" s="214">
        <f t="shared" si="345"/>
        <v>30</v>
      </c>
      <c r="AD134" s="214">
        <f t="shared" si="345"/>
        <v>40</v>
      </c>
      <c r="AE134" s="214">
        <f t="shared" si="345"/>
        <v>515</v>
      </c>
      <c r="AF134" s="214">
        <f t="shared" si="345"/>
        <v>983</v>
      </c>
      <c r="AG134" s="214">
        <v>1100</v>
      </c>
      <c r="AH134" s="214">
        <v>792</v>
      </c>
      <c r="AI134" s="214">
        <v>379</v>
      </c>
      <c r="AJ134" s="121">
        <v>39</v>
      </c>
      <c r="AK134" s="214">
        <v>0</v>
      </c>
      <c r="AL134" s="214">
        <v>1</v>
      </c>
      <c r="AM134" s="214">
        <v>121</v>
      </c>
      <c r="AN134" s="214">
        <v>320</v>
      </c>
      <c r="AO134" s="214">
        <v>1371</v>
      </c>
      <c r="AP134" s="214">
        <v>1194</v>
      </c>
      <c r="AQ134" s="85">
        <v>1086</v>
      </c>
      <c r="AR134" s="214">
        <v>943</v>
      </c>
      <c r="AS134" s="214"/>
      <c r="AT134" s="214"/>
      <c r="AU134" s="214"/>
      <c r="AV134" s="121"/>
      <c r="AW134" s="118">
        <f t="shared" ref="AW134:BA134" si="346">SUM(AW129:AW133)</f>
        <v>-143</v>
      </c>
      <c r="AX134" s="120">
        <f t="shared" si="346"/>
        <v>-333</v>
      </c>
      <c r="AY134" s="120">
        <f t="shared" si="346"/>
        <v>-784</v>
      </c>
      <c r="AZ134" s="120">
        <f t="shared" si="346"/>
        <v>-714</v>
      </c>
      <c r="BA134" s="120">
        <f t="shared" si="346"/>
        <v>-805</v>
      </c>
      <c r="BB134" s="120">
        <f t="shared" ref="BB134:BJ134" si="347">SUM(BB129:BB133)</f>
        <v>-914</v>
      </c>
      <c r="BC134" s="120">
        <f t="shared" si="347"/>
        <v>-1056</v>
      </c>
      <c r="BD134" s="120">
        <f t="shared" si="347"/>
        <v>-1167</v>
      </c>
      <c r="BE134" s="120">
        <f t="shared" si="347"/>
        <v>-177</v>
      </c>
      <c r="BF134" s="120">
        <f t="shared" si="347"/>
        <v>0</v>
      </c>
      <c r="BG134" s="120">
        <f t="shared" si="347"/>
        <v>-215</v>
      </c>
      <c r="BH134" s="120">
        <f t="shared" si="347"/>
        <v>-229</v>
      </c>
      <c r="BI134" s="120">
        <f t="shared" si="347"/>
        <v>-121</v>
      </c>
      <c r="BJ134" s="120">
        <f t="shared" si="347"/>
        <v>43</v>
      </c>
      <c r="BK134" s="120">
        <f t="shared" ref="BK134:BL134" si="348">SUM(BK129:BK133)</f>
        <v>30</v>
      </c>
      <c r="BL134" s="214">
        <f t="shared" si="348"/>
        <v>40</v>
      </c>
      <c r="BM134" s="214">
        <f t="shared" ref="BM134:BN134" si="349">SUM(BM129:BM133)</f>
        <v>515</v>
      </c>
      <c r="BN134" s="214">
        <f t="shared" si="349"/>
        <v>983</v>
      </c>
      <c r="BO134" s="214">
        <f t="shared" ref="BO134:BP134" si="350">SUM(BO129:BO133)</f>
        <v>1100</v>
      </c>
      <c r="BP134" s="214">
        <f t="shared" si="350"/>
        <v>792</v>
      </c>
      <c r="BQ134" s="214">
        <f t="shared" ref="BQ134:BS134" si="351">SUM(BQ129:BQ133)</f>
        <v>375</v>
      </c>
      <c r="BR134" s="214">
        <f t="shared" si="351"/>
        <v>15</v>
      </c>
      <c r="BS134" s="214">
        <f t="shared" si="351"/>
        <v>-18</v>
      </c>
      <c r="BT134" s="214">
        <f t="shared" ref="BT134" si="352">SUM(BT129:BT133)</f>
        <v>-7</v>
      </c>
      <c r="BU134" s="214">
        <f t="shared" ref="BU134" si="353">SUM(BU129:BU133)</f>
        <v>96</v>
      </c>
      <c r="BV134" s="214">
        <f t="shared" ref="BV134" si="354">SUM(BV129:BV133)</f>
        <v>277</v>
      </c>
      <c r="BW134" s="214">
        <f t="shared" ref="BW134" si="355">SUM(BW129:BW133)</f>
        <v>1341</v>
      </c>
      <c r="BX134" s="214">
        <f t="shared" ref="BX134" si="356">SUM(BX129:BX133)</f>
        <v>1154</v>
      </c>
      <c r="BY134" s="214">
        <f t="shared" ref="BY134:BZ134" si="357">SUM(BY129:BY133)</f>
        <v>571</v>
      </c>
      <c r="BZ134" s="214">
        <f t="shared" si="357"/>
        <v>-40</v>
      </c>
      <c r="CA134" s="353"/>
      <c r="CB134" s="85">
        <f>SUM(CB129:CB133)</f>
        <v>943</v>
      </c>
    </row>
    <row r="135" spans="1:80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352"/>
      <c r="CB135" s="90"/>
    </row>
    <row r="136" spans="1:80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393</v>
      </c>
      <c r="AG136" s="213">
        <v>391</v>
      </c>
      <c r="AH136" s="213">
        <v>424</v>
      </c>
      <c r="AI136" s="213">
        <v>264</v>
      </c>
      <c r="AJ136" s="110">
        <v>43</v>
      </c>
      <c r="AK136" s="214">
        <v>18</v>
      </c>
      <c r="AL136" s="214">
        <v>11</v>
      </c>
      <c r="AM136" s="214">
        <v>13</v>
      </c>
      <c r="AN136" s="214">
        <v>60</v>
      </c>
      <c r="AO136" s="214">
        <v>448</v>
      </c>
      <c r="AP136" s="214">
        <v>397</v>
      </c>
      <c r="AQ136" s="64">
        <v>381</v>
      </c>
      <c r="AR136" s="214">
        <v>335</v>
      </c>
      <c r="AS136" s="214"/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353"/>
      <c r="CB136" s="64">
        <f>IF(ISERROR(GETPIVOTDATA("VALUE",'CRS WK pvt'!$I$2,"DT_FILE",CB$8,"CD_CO",CB$6,"TRIM_CAT",TRIM(B136),"TRIM_LINE","99"))=TRUE,0,GETPIVOTDATA("VALUE",'CRS WK pvt'!$I$2,"DT_FILE",CB$8,"CD_CO",CB$6,"TRIM_CAT",TRIM(B136),"TRIM_LINE","99"))</f>
        <v>335</v>
      </c>
    </row>
    <row r="137" spans="1:80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163</v>
      </c>
      <c r="AG137" s="213">
        <v>319</v>
      </c>
      <c r="AH137" s="213">
        <v>252</v>
      </c>
      <c r="AI137" s="213">
        <v>111</v>
      </c>
      <c r="AJ137" s="110">
        <v>9</v>
      </c>
      <c r="AK137" s="214">
        <v>5</v>
      </c>
      <c r="AL137" s="214">
        <v>1</v>
      </c>
      <c r="AM137" s="214">
        <v>1</v>
      </c>
      <c r="AN137" s="214">
        <v>13</v>
      </c>
      <c r="AO137" s="214">
        <v>202</v>
      </c>
      <c r="AP137" s="214">
        <v>190</v>
      </c>
      <c r="AQ137" s="64">
        <v>167</v>
      </c>
      <c r="AR137" s="214">
        <v>190</v>
      </c>
      <c r="AS137" s="214"/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353"/>
      <c r="CB137" s="64">
        <f>IF(ISERROR(GETPIVOTDATA("VALUE",'CRS WK pvt'!$I$2,"DT_FILE",CB$8,"CD_CO",CB$6,"TRIM_CAT",TRIM(B137),"TRIM_LINE","99"))=TRUE,0,GETPIVOTDATA("VALUE",'CRS WK pvt'!$I$2,"DT_FILE",CB$8,"CD_CO",CB$6,"TRIM_CAT",TRIM(B137),"TRIM_LINE","99"))</f>
        <v>190</v>
      </c>
    </row>
    <row r="138" spans="1:80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</v>
      </c>
      <c r="AG138" s="213">
        <v>8</v>
      </c>
      <c r="AH138" s="213">
        <v>22</v>
      </c>
      <c r="AI138" s="213">
        <v>46</v>
      </c>
      <c r="AJ138" s="110">
        <v>23</v>
      </c>
      <c r="AK138" s="214">
        <v>6</v>
      </c>
      <c r="AL138" s="214">
        <v>1</v>
      </c>
      <c r="AM138" s="214">
        <v>33</v>
      </c>
      <c r="AN138" s="214">
        <v>33</v>
      </c>
      <c r="AO138" s="214">
        <v>26</v>
      </c>
      <c r="AP138" s="214">
        <v>7</v>
      </c>
      <c r="AQ138" s="64">
        <v>9</v>
      </c>
      <c r="AR138" s="214">
        <v>9</v>
      </c>
      <c r="AS138" s="214"/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353"/>
      <c r="CB138" s="64">
        <f>IF(ISERROR(GETPIVOTDATA("VALUE",'CRS WK pvt'!$I$2,"DT_FILE",CB$8,"CD_CO",CB$6,"TRIM_CAT",TRIM(B138),"TRIM_LINE","99"))=TRUE,0,GETPIVOTDATA("VALUE",'CRS WK pvt'!$I$2,"DT_FILE",CB$8,"CD_CO",CB$6,"TRIM_CAT",TRIM(B138),"TRIM_LINE","99"))</f>
        <v>9</v>
      </c>
    </row>
    <row r="139" spans="1:80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2</v>
      </c>
      <c r="AG139" s="213">
        <v>6</v>
      </c>
      <c r="AH139" s="213">
        <v>4</v>
      </c>
      <c r="AI139" s="213">
        <v>11</v>
      </c>
      <c r="AJ139" s="110">
        <v>4</v>
      </c>
      <c r="AK139" s="214">
        <v>0</v>
      </c>
      <c r="AL139" s="214">
        <v>0</v>
      </c>
      <c r="AM139" s="214">
        <v>11</v>
      </c>
      <c r="AN139" s="214">
        <v>6</v>
      </c>
      <c r="AO139" s="214">
        <v>7</v>
      </c>
      <c r="AP139" s="214">
        <v>7</v>
      </c>
      <c r="AQ139" s="64">
        <v>1</v>
      </c>
      <c r="AR139" s="214">
        <v>2</v>
      </c>
      <c r="AS139" s="214"/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353"/>
      <c r="CB139" s="64">
        <f>IF(ISERROR(GETPIVOTDATA("VALUE",'CRS WK pvt'!$I$2,"DT_FILE",CB$8,"CD_CO",CB$6,"TRIM_CAT",TRIM(B139),"TRIM_LINE","99"))=TRUE,0,GETPIVOTDATA("VALUE",'CRS WK pvt'!$I$2,"DT_FILE",CB$8,"CD_CO",CB$6,"TRIM_CAT",TRIM(B139),"TRIM_LINE","99"))</f>
        <v>2</v>
      </c>
    </row>
    <row r="140" spans="1:80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2</v>
      </c>
      <c r="AG140" s="213">
        <v>0</v>
      </c>
      <c r="AH140" s="213">
        <v>4</v>
      </c>
      <c r="AI140" s="213">
        <v>4</v>
      </c>
      <c r="AJ140" s="110">
        <v>0</v>
      </c>
      <c r="AK140" s="214">
        <v>1</v>
      </c>
      <c r="AL140" s="214">
        <v>0</v>
      </c>
      <c r="AM140" s="214">
        <v>4</v>
      </c>
      <c r="AN140" s="214">
        <v>3</v>
      </c>
      <c r="AO140" s="214">
        <v>3</v>
      </c>
      <c r="AP140" s="214">
        <v>3</v>
      </c>
      <c r="AQ140" s="64">
        <v>0</v>
      </c>
      <c r="AR140" s="214">
        <v>1</v>
      </c>
      <c r="AS140" s="214"/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353"/>
      <c r="CB140" s="64">
        <f>IF(ISERROR(GETPIVOTDATA("VALUE",'CRS WK pvt'!$I$2,"DT_FILE",CB$8,"CD_CO",CB$6,"TRIM_CAT",TRIM(B140),"TRIM_LINE","99"))=TRUE,0,GETPIVOTDATA("VALUE",'CRS WK pvt'!$I$2,"DT_FILE",CB$8,"CD_CO",CB$6,"TRIM_CAT",TRIM(B140),"TRIM_LINE","99"))</f>
        <v>1</v>
      </c>
    </row>
    <row r="141" spans="1:80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358">SUM(AF136+AF137+AF138+AF139+AF140)</f>
        <v>562</v>
      </c>
      <c r="AG141" s="214">
        <v>724</v>
      </c>
      <c r="AH141" s="214">
        <v>706</v>
      </c>
      <c r="AI141" s="214">
        <v>436</v>
      </c>
      <c r="AJ141" s="121">
        <v>79</v>
      </c>
      <c r="AK141" s="214">
        <v>30</v>
      </c>
      <c r="AL141" s="214">
        <v>13</v>
      </c>
      <c r="AM141" s="214">
        <v>62</v>
      </c>
      <c r="AN141" s="214">
        <v>115</v>
      </c>
      <c r="AO141" s="214">
        <v>686</v>
      </c>
      <c r="AP141" s="214">
        <v>604</v>
      </c>
      <c r="AQ141" s="85">
        <v>558</v>
      </c>
      <c r="AR141" s="214">
        <v>537</v>
      </c>
      <c r="AS141" s="214"/>
      <c r="AT141" s="214"/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353"/>
      <c r="CB141" s="85">
        <f>SUM(CB136:CB140)</f>
        <v>537</v>
      </c>
    </row>
    <row r="142" spans="1:80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352"/>
      <c r="CB142" s="90"/>
    </row>
    <row r="143" spans="1:80" s="59" customFormat="1" x14ac:dyDescent="0.3">
      <c r="A143" s="147"/>
      <c r="B143" s="60" t="s">
        <v>37</v>
      </c>
      <c r="C143" s="112">
        <v>5797</v>
      </c>
      <c r="D143" s="66">
        <v>7481</v>
      </c>
      <c r="E143" s="66">
        <v>11192</v>
      </c>
      <c r="F143" s="66">
        <v>11887</v>
      </c>
      <c r="G143" s="66">
        <v>11367</v>
      </c>
      <c r="H143" s="109">
        <v>10602</v>
      </c>
      <c r="I143" s="66">
        <v>9945</v>
      </c>
      <c r="J143" s="109">
        <v>9349</v>
      </c>
      <c r="K143" s="66">
        <v>7586</v>
      </c>
      <c r="L143" s="110">
        <v>5738</v>
      </c>
      <c r="M143" s="109">
        <v>4082</v>
      </c>
      <c r="N143" s="109">
        <v>3710</v>
      </c>
      <c r="O143" s="66">
        <v>3459</v>
      </c>
      <c r="P143" s="109">
        <v>2802</v>
      </c>
      <c r="Q143" s="66">
        <v>2455</v>
      </c>
      <c r="R143" s="109">
        <v>2527</v>
      </c>
      <c r="S143" s="66">
        <v>2266</v>
      </c>
      <c r="T143" s="109">
        <v>2158</v>
      </c>
      <c r="U143" s="213">
        <v>2135</v>
      </c>
      <c r="V143" s="213">
        <v>2090</v>
      </c>
      <c r="W143" s="213">
        <v>2005</v>
      </c>
      <c r="X143" s="110">
        <v>2028</v>
      </c>
      <c r="Y143" s="213">
        <v>2157</v>
      </c>
      <c r="Z143" s="213">
        <v>2412</v>
      </c>
      <c r="AA143" s="213">
        <v>2857</v>
      </c>
      <c r="AB143" s="213">
        <v>3415</v>
      </c>
      <c r="AC143" s="213">
        <v>4587</v>
      </c>
      <c r="AD143" s="213">
        <v>6753</v>
      </c>
      <c r="AE143" s="213">
        <v>10613</v>
      </c>
      <c r="AF143" s="213">
        <v>11928</v>
      </c>
      <c r="AG143" s="213">
        <v>12115</v>
      </c>
      <c r="AH143" s="213">
        <v>11844</v>
      </c>
      <c r="AI143" s="213">
        <v>10857</v>
      </c>
      <c r="AJ143" s="110">
        <v>9467</v>
      </c>
      <c r="AK143" s="213">
        <v>8348</v>
      </c>
      <c r="AL143" s="213">
        <v>7809</v>
      </c>
      <c r="AM143" s="213">
        <v>8085</v>
      </c>
      <c r="AN143" s="213">
        <v>8881</v>
      </c>
      <c r="AO143" s="213">
        <v>10190</v>
      </c>
      <c r="AP143" s="213">
        <v>10333</v>
      </c>
      <c r="AQ143" s="64">
        <v>9809</v>
      </c>
      <c r="AR143" s="213">
        <v>9695</v>
      </c>
      <c r="AS143" s="213"/>
      <c r="AT143" s="213"/>
      <c r="AU143" s="213"/>
      <c r="AV143" s="110"/>
      <c r="AW143" s="112">
        <f t="shared" ref="AW143:BF147" si="359">O143-C143</f>
        <v>-2338</v>
      </c>
      <c r="AX143" s="109">
        <f t="shared" si="359"/>
        <v>-4679</v>
      </c>
      <c r="AY143" s="109">
        <f t="shared" si="359"/>
        <v>-8737</v>
      </c>
      <c r="AZ143" s="109">
        <f t="shared" si="359"/>
        <v>-9360</v>
      </c>
      <c r="BA143" s="109">
        <f t="shared" si="359"/>
        <v>-9101</v>
      </c>
      <c r="BB143" s="109">
        <f t="shared" si="359"/>
        <v>-8444</v>
      </c>
      <c r="BC143" s="109">
        <f t="shared" si="359"/>
        <v>-7810</v>
      </c>
      <c r="BD143" s="109">
        <f t="shared" si="359"/>
        <v>-7259</v>
      </c>
      <c r="BE143" s="109">
        <f t="shared" si="359"/>
        <v>-5581</v>
      </c>
      <c r="BF143" s="109">
        <f t="shared" si="359"/>
        <v>-3710</v>
      </c>
      <c r="BG143" s="109">
        <f t="shared" ref="BG143:BP147" si="360">Y143-M143</f>
        <v>-1925</v>
      </c>
      <c r="BH143" s="109">
        <f t="shared" si="360"/>
        <v>-1298</v>
      </c>
      <c r="BI143" s="109">
        <f t="shared" si="360"/>
        <v>-602</v>
      </c>
      <c r="BJ143" s="109">
        <f t="shared" si="360"/>
        <v>613</v>
      </c>
      <c r="BK143" s="109">
        <f t="shared" si="360"/>
        <v>2132</v>
      </c>
      <c r="BL143" s="213">
        <f t="shared" si="360"/>
        <v>4226</v>
      </c>
      <c r="BM143" s="213">
        <f t="shared" si="360"/>
        <v>8347</v>
      </c>
      <c r="BN143" s="213">
        <f t="shared" si="360"/>
        <v>9770</v>
      </c>
      <c r="BO143" s="213">
        <f t="shared" si="360"/>
        <v>9980</v>
      </c>
      <c r="BP143" s="213">
        <f t="shared" si="360"/>
        <v>9754</v>
      </c>
      <c r="BQ143" s="213">
        <f t="shared" ref="BQ143:BZ147" si="361">AI143-W143</f>
        <v>8852</v>
      </c>
      <c r="BR143" s="213">
        <f t="shared" si="361"/>
        <v>7439</v>
      </c>
      <c r="BS143" s="213">
        <f t="shared" si="361"/>
        <v>6191</v>
      </c>
      <c r="BT143" s="213">
        <f t="shared" si="361"/>
        <v>5397</v>
      </c>
      <c r="BU143" s="213">
        <f t="shared" si="361"/>
        <v>5228</v>
      </c>
      <c r="BV143" s="213">
        <f t="shared" si="361"/>
        <v>5466</v>
      </c>
      <c r="BW143" s="213">
        <f t="shared" si="361"/>
        <v>5603</v>
      </c>
      <c r="BX143" s="213">
        <f t="shared" si="361"/>
        <v>3580</v>
      </c>
      <c r="BY143" s="213">
        <f t="shared" si="361"/>
        <v>-804</v>
      </c>
      <c r="BZ143" s="213">
        <f t="shared" si="361"/>
        <v>-2233</v>
      </c>
      <c r="CA143" s="352"/>
      <c r="CB143" s="64">
        <f>IF(ISERROR(GETPIVOTDATA("VALUE",'CRS WK pvt'!$I$2,"DT_FILE",CB$8,"CD_CO",CB$6,"TRIM_CAT",TRIM(B143),"TRIM_LINE",A142))=TRUE,0,GETPIVOTDATA("VALUE",'CRS WK pvt'!$I$2,"DT_FILE",CB$8,"CD_CO",CB$6,"TRIM_CAT",TRIM(B143),"TRIM_LINE",A142))</f>
        <v>9695</v>
      </c>
    </row>
    <row r="144" spans="1:80" s="59" customFormat="1" x14ac:dyDescent="0.3">
      <c r="A144" s="147"/>
      <c r="B144" s="60" t="s">
        <v>38</v>
      </c>
      <c r="C144" s="112">
        <v>1503</v>
      </c>
      <c r="D144" s="66">
        <v>1920</v>
      </c>
      <c r="E144" s="66">
        <v>2941</v>
      </c>
      <c r="F144" s="66">
        <v>3243</v>
      </c>
      <c r="G144" s="66">
        <v>3299</v>
      </c>
      <c r="H144" s="109">
        <v>3299</v>
      </c>
      <c r="I144" s="66">
        <v>3329</v>
      </c>
      <c r="J144" s="109">
        <v>3348</v>
      </c>
      <c r="K144" s="66">
        <v>2873</v>
      </c>
      <c r="L144" s="110">
        <v>2210</v>
      </c>
      <c r="M144" s="109">
        <v>1518</v>
      </c>
      <c r="N144" s="109">
        <v>1275</v>
      </c>
      <c r="O144" s="66">
        <v>1215</v>
      </c>
      <c r="P144" s="109">
        <v>1010</v>
      </c>
      <c r="Q144" s="66">
        <v>947</v>
      </c>
      <c r="R144" s="109">
        <v>960</v>
      </c>
      <c r="S144" s="66">
        <v>983</v>
      </c>
      <c r="T144" s="109">
        <v>909</v>
      </c>
      <c r="U144" s="213">
        <v>891</v>
      </c>
      <c r="V144" s="213">
        <v>842</v>
      </c>
      <c r="W144" s="213">
        <v>801</v>
      </c>
      <c r="X144" s="110">
        <v>763</v>
      </c>
      <c r="Y144" s="213">
        <v>731</v>
      </c>
      <c r="Z144" s="213">
        <v>806</v>
      </c>
      <c r="AA144" s="213">
        <v>935</v>
      </c>
      <c r="AB144" s="213">
        <v>1050</v>
      </c>
      <c r="AC144" s="213">
        <v>1455</v>
      </c>
      <c r="AD144" s="213">
        <v>2117</v>
      </c>
      <c r="AE144" s="213">
        <v>3366</v>
      </c>
      <c r="AF144" s="213">
        <v>4030</v>
      </c>
      <c r="AG144" s="213">
        <v>4498</v>
      </c>
      <c r="AH144" s="213">
        <v>4653</v>
      </c>
      <c r="AI144" s="213">
        <v>4283</v>
      </c>
      <c r="AJ144" s="110">
        <v>3673</v>
      </c>
      <c r="AK144" s="213">
        <v>3170</v>
      </c>
      <c r="AL144" s="213">
        <v>2823</v>
      </c>
      <c r="AM144" s="213">
        <v>2812</v>
      </c>
      <c r="AN144" s="213">
        <v>3035</v>
      </c>
      <c r="AO144" s="213">
        <v>3580</v>
      </c>
      <c r="AP144" s="213">
        <v>3729</v>
      </c>
      <c r="AQ144" s="64">
        <v>3738</v>
      </c>
      <c r="AR144" s="213">
        <v>4002</v>
      </c>
      <c r="AS144" s="213"/>
      <c r="AT144" s="213"/>
      <c r="AU144" s="213"/>
      <c r="AV144" s="110"/>
      <c r="AW144" s="112">
        <f t="shared" si="359"/>
        <v>-288</v>
      </c>
      <c r="AX144" s="109">
        <f t="shared" si="359"/>
        <v>-910</v>
      </c>
      <c r="AY144" s="109">
        <f t="shared" si="359"/>
        <v>-1994</v>
      </c>
      <c r="AZ144" s="109">
        <f t="shared" si="359"/>
        <v>-2283</v>
      </c>
      <c r="BA144" s="109">
        <f t="shared" si="359"/>
        <v>-2316</v>
      </c>
      <c r="BB144" s="109">
        <f t="shared" si="359"/>
        <v>-2390</v>
      </c>
      <c r="BC144" s="109">
        <f t="shared" si="359"/>
        <v>-2438</v>
      </c>
      <c r="BD144" s="109">
        <f t="shared" si="359"/>
        <v>-2506</v>
      </c>
      <c r="BE144" s="109">
        <f t="shared" si="359"/>
        <v>-2072</v>
      </c>
      <c r="BF144" s="109">
        <f t="shared" si="359"/>
        <v>-1447</v>
      </c>
      <c r="BG144" s="109">
        <f t="shared" si="360"/>
        <v>-787</v>
      </c>
      <c r="BH144" s="109">
        <f t="shared" si="360"/>
        <v>-469</v>
      </c>
      <c r="BI144" s="109">
        <f t="shared" si="360"/>
        <v>-280</v>
      </c>
      <c r="BJ144" s="109">
        <f t="shared" si="360"/>
        <v>40</v>
      </c>
      <c r="BK144" s="109">
        <f t="shared" si="360"/>
        <v>508</v>
      </c>
      <c r="BL144" s="213">
        <f t="shared" si="360"/>
        <v>1157</v>
      </c>
      <c r="BM144" s="213">
        <f t="shared" si="360"/>
        <v>2383</v>
      </c>
      <c r="BN144" s="213">
        <f t="shared" si="360"/>
        <v>3121</v>
      </c>
      <c r="BO144" s="213">
        <f t="shared" si="360"/>
        <v>3607</v>
      </c>
      <c r="BP144" s="213">
        <f t="shared" si="360"/>
        <v>3811</v>
      </c>
      <c r="BQ144" s="213">
        <f t="shared" si="361"/>
        <v>3482</v>
      </c>
      <c r="BR144" s="213">
        <f t="shared" si="361"/>
        <v>2910</v>
      </c>
      <c r="BS144" s="213">
        <f t="shared" si="361"/>
        <v>2439</v>
      </c>
      <c r="BT144" s="213">
        <f t="shared" si="361"/>
        <v>2017</v>
      </c>
      <c r="BU144" s="213">
        <f t="shared" si="361"/>
        <v>1877</v>
      </c>
      <c r="BV144" s="213">
        <f t="shared" si="361"/>
        <v>1985</v>
      </c>
      <c r="BW144" s="213">
        <f t="shared" si="361"/>
        <v>2125</v>
      </c>
      <c r="BX144" s="213">
        <f t="shared" si="361"/>
        <v>1612</v>
      </c>
      <c r="BY144" s="213">
        <f t="shared" si="361"/>
        <v>372</v>
      </c>
      <c r="BZ144" s="213">
        <f t="shared" si="361"/>
        <v>-28</v>
      </c>
      <c r="CA144" s="352"/>
      <c r="CB144" s="64">
        <f>IF(ISERROR(GETPIVOTDATA("VALUE",'CRS WK pvt'!$I$2,"DT_FILE",CB$8,"CD_CO",CB$6,"TRIM_CAT",TRIM(B144),"TRIM_LINE",A142))=TRUE,0,GETPIVOTDATA("VALUE",'CRS WK pvt'!$I$2,"DT_FILE",CB$8,"CD_CO",CB$6,"TRIM_CAT",TRIM(B144),"TRIM_LINE",A142))</f>
        <v>4002</v>
      </c>
    </row>
    <row r="145" spans="1:80" s="59" customFormat="1" x14ac:dyDescent="0.3">
      <c r="A145" s="147"/>
      <c r="B145" s="60" t="s">
        <v>39</v>
      </c>
      <c r="C145" s="112">
        <v>165</v>
      </c>
      <c r="D145" s="66">
        <v>183</v>
      </c>
      <c r="E145" s="66">
        <v>211</v>
      </c>
      <c r="F145" s="66">
        <v>212</v>
      </c>
      <c r="G145" s="66">
        <v>190</v>
      </c>
      <c r="H145" s="109">
        <v>158</v>
      </c>
      <c r="I145" s="66">
        <v>152</v>
      </c>
      <c r="J145" s="109">
        <v>150</v>
      </c>
      <c r="K145" s="66">
        <v>132</v>
      </c>
      <c r="L145" s="110">
        <v>118</v>
      </c>
      <c r="M145" s="109">
        <v>92</v>
      </c>
      <c r="N145" s="109">
        <v>93</v>
      </c>
      <c r="O145" s="66">
        <v>91</v>
      </c>
      <c r="P145" s="109">
        <v>85</v>
      </c>
      <c r="Q145" s="66">
        <v>75</v>
      </c>
      <c r="R145" s="109">
        <v>80</v>
      </c>
      <c r="S145" s="66">
        <v>103</v>
      </c>
      <c r="T145" s="109">
        <v>161</v>
      </c>
      <c r="U145" s="213">
        <v>164</v>
      </c>
      <c r="V145" s="213">
        <v>194</v>
      </c>
      <c r="W145" s="213">
        <v>262</v>
      </c>
      <c r="X145" s="110">
        <v>285</v>
      </c>
      <c r="Y145" s="213">
        <v>273</v>
      </c>
      <c r="Z145" s="213">
        <v>262</v>
      </c>
      <c r="AA145" s="213">
        <v>257</v>
      </c>
      <c r="AB145" s="213">
        <v>246</v>
      </c>
      <c r="AC145" s="213">
        <v>236</v>
      </c>
      <c r="AD145" s="213">
        <v>237</v>
      </c>
      <c r="AE145" s="213">
        <v>245</v>
      </c>
      <c r="AF145" s="213">
        <v>268</v>
      </c>
      <c r="AG145" s="213">
        <v>295</v>
      </c>
      <c r="AH145" s="213">
        <v>319</v>
      </c>
      <c r="AI145" s="213">
        <v>311</v>
      </c>
      <c r="AJ145" s="110">
        <v>313</v>
      </c>
      <c r="AK145" s="213">
        <v>273</v>
      </c>
      <c r="AL145" s="213">
        <v>248</v>
      </c>
      <c r="AM145" s="213">
        <v>279</v>
      </c>
      <c r="AN145" s="213">
        <v>307</v>
      </c>
      <c r="AO145" s="213">
        <v>310</v>
      </c>
      <c r="AP145" s="213">
        <v>280</v>
      </c>
      <c r="AQ145" s="64">
        <v>227</v>
      </c>
      <c r="AR145" s="213">
        <v>213</v>
      </c>
      <c r="AS145" s="213"/>
      <c r="AT145" s="213"/>
      <c r="AU145" s="213"/>
      <c r="AV145" s="110"/>
      <c r="AW145" s="112">
        <f t="shared" si="359"/>
        <v>-74</v>
      </c>
      <c r="AX145" s="109">
        <f t="shared" si="359"/>
        <v>-98</v>
      </c>
      <c r="AY145" s="109">
        <f t="shared" si="359"/>
        <v>-136</v>
      </c>
      <c r="AZ145" s="109">
        <f t="shared" si="359"/>
        <v>-132</v>
      </c>
      <c r="BA145" s="109">
        <f t="shared" si="359"/>
        <v>-87</v>
      </c>
      <c r="BB145" s="109">
        <f t="shared" si="359"/>
        <v>3</v>
      </c>
      <c r="BC145" s="109">
        <f t="shared" si="359"/>
        <v>12</v>
      </c>
      <c r="BD145" s="109">
        <f t="shared" si="359"/>
        <v>44</v>
      </c>
      <c r="BE145" s="109">
        <f t="shared" si="359"/>
        <v>130</v>
      </c>
      <c r="BF145" s="109">
        <f t="shared" si="359"/>
        <v>167</v>
      </c>
      <c r="BG145" s="109">
        <f t="shared" si="360"/>
        <v>181</v>
      </c>
      <c r="BH145" s="109">
        <f t="shared" si="360"/>
        <v>169</v>
      </c>
      <c r="BI145" s="109">
        <f t="shared" si="360"/>
        <v>166</v>
      </c>
      <c r="BJ145" s="109">
        <f t="shared" si="360"/>
        <v>161</v>
      </c>
      <c r="BK145" s="109">
        <f t="shared" si="360"/>
        <v>161</v>
      </c>
      <c r="BL145" s="213">
        <f t="shared" si="360"/>
        <v>157</v>
      </c>
      <c r="BM145" s="213">
        <f t="shared" si="360"/>
        <v>142</v>
      </c>
      <c r="BN145" s="213">
        <f t="shared" si="360"/>
        <v>107</v>
      </c>
      <c r="BO145" s="213">
        <f t="shared" si="360"/>
        <v>131</v>
      </c>
      <c r="BP145" s="213">
        <f t="shared" si="360"/>
        <v>125</v>
      </c>
      <c r="BQ145" s="213">
        <f t="shared" si="361"/>
        <v>49</v>
      </c>
      <c r="BR145" s="213">
        <f t="shared" si="361"/>
        <v>28</v>
      </c>
      <c r="BS145" s="213">
        <f t="shared" si="361"/>
        <v>0</v>
      </c>
      <c r="BT145" s="213">
        <f t="shared" si="361"/>
        <v>-14</v>
      </c>
      <c r="BU145" s="213">
        <f t="shared" si="361"/>
        <v>22</v>
      </c>
      <c r="BV145" s="213">
        <f t="shared" si="361"/>
        <v>61</v>
      </c>
      <c r="BW145" s="213">
        <f t="shared" si="361"/>
        <v>74</v>
      </c>
      <c r="BX145" s="213">
        <f t="shared" si="361"/>
        <v>43</v>
      </c>
      <c r="BY145" s="213">
        <f t="shared" si="361"/>
        <v>-18</v>
      </c>
      <c r="BZ145" s="213">
        <f t="shared" si="361"/>
        <v>-55</v>
      </c>
      <c r="CA145" s="352"/>
      <c r="CB145" s="64">
        <f>IF(ISERROR(GETPIVOTDATA("VALUE",'CRS WK pvt'!$I$2,"DT_FILE",CB$8,"CD_CO",CB$6,"TRIM_CAT",TRIM(B145),"TRIM_LINE",A142))=TRUE,0,GETPIVOTDATA("VALUE",'CRS WK pvt'!$I$2,"DT_FILE",CB$8,"CD_CO",CB$6,"TRIM_CAT",TRIM(B145),"TRIM_LINE",A142))</f>
        <v>213</v>
      </c>
    </row>
    <row r="146" spans="1:80" s="59" customFormat="1" ht="15" thickBot="1" x14ac:dyDescent="0.35">
      <c r="A146" s="147"/>
      <c r="B146" s="60" t="s">
        <v>40</v>
      </c>
      <c r="C146" s="112">
        <v>61</v>
      </c>
      <c r="D146" s="66">
        <v>68</v>
      </c>
      <c r="E146" s="66">
        <v>75</v>
      </c>
      <c r="F146" s="66">
        <v>68</v>
      </c>
      <c r="G146" s="66">
        <v>58</v>
      </c>
      <c r="H146" s="109">
        <v>56</v>
      </c>
      <c r="I146" s="66">
        <v>55</v>
      </c>
      <c r="J146" s="109">
        <v>55</v>
      </c>
      <c r="K146" s="66">
        <v>45</v>
      </c>
      <c r="L146" s="110">
        <v>36</v>
      </c>
      <c r="M146" s="109">
        <v>32</v>
      </c>
      <c r="N146" s="109">
        <v>45</v>
      </c>
      <c r="O146" s="66">
        <v>36</v>
      </c>
      <c r="P146" s="109">
        <v>29</v>
      </c>
      <c r="Q146" s="66">
        <v>31</v>
      </c>
      <c r="R146" s="109">
        <v>33</v>
      </c>
      <c r="S146" s="66">
        <v>42</v>
      </c>
      <c r="T146" s="109">
        <v>42</v>
      </c>
      <c r="U146" s="213">
        <v>60</v>
      </c>
      <c r="V146" s="213">
        <v>78</v>
      </c>
      <c r="W146" s="213">
        <v>90</v>
      </c>
      <c r="X146" s="110">
        <v>86</v>
      </c>
      <c r="Y146" s="213">
        <v>86</v>
      </c>
      <c r="Z146" s="213">
        <v>95</v>
      </c>
      <c r="AA146" s="213">
        <v>86</v>
      </c>
      <c r="AB146" s="213">
        <v>77</v>
      </c>
      <c r="AC146" s="213">
        <v>76</v>
      </c>
      <c r="AD146" s="213">
        <v>81</v>
      </c>
      <c r="AE146" s="213">
        <v>97</v>
      </c>
      <c r="AF146" s="213">
        <v>105</v>
      </c>
      <c r="AG146" s="213">
        <v>106</v>
      </c>
      <c r="AH146" s="213">
        <v>110</v>
      </c>
      <c r="AI146" s="213">
        <v>108</v>
      </c>
      <c r="AJ146" s="110">
        <v>96</v>
      </c>
      <c r="AK146" s="213">
        <v>84</v>
      </c>
      <c r="AL146" s="213">
        <v>83</v>
      </c>
      <c r="AM146" s="213">
        <v>83</v>
      </c>
      <c r="AN146" s="213">
        <v>92</v>
      </c>
      <c r="AO146" s="213">
        <v>90</v>
      </c>
      <c r="AP146" s="213">
        <v>89</v>
      </c>
      <c r="AQ146" s="64">
        <v>86</v>
      </c>
      <c r="AR146" s="213">
        <v>84</v>
      </c>
      <c r="AS146" s="213"/>
      <c r="AT146" s="213"/>
      <c r="AU146" s="213"/>
      <c r="AV146" s="322"/>
      <c r="AW146" s="112">
        <f t="shared" si="359"/>
        <v>-25</v>
      </c>
      <c r="AX146" s="109">
        <f t="shared" si="359"/>
        <v>-39</v>
      </c>
      <c r="AY146" s="109">
        <f t="shared" si="359"/>
        <v>-44</v>
      </c>
      <c r="AZ146" s="109">
        <f t="shared" si="359"/>
        <v>-35</v>
      </c>
      <c r="BA146" s="109">
        <f t="shared" si="359"/>
        <v>-16</v>
      </c>
      <c r="BB146" s="109">
        <f t="shared" si="359"/>
        <v>-14</v>
      </c>
      <c r="BC146" s="109">
        <f t="shared" si="359"/>
        <v>5</v>
      </c>
      <c r="BD146" s="109">
        <f t="shared" si="359"/>
        <v>23</v>
      </c>
      <c r="BE146" s="109">
        <f t="shared" si="359"/>
        <v>45</v>
      </c>
      <c r="BF146" s="109">
        <f t="shared" si="359"/>
        <v>50</v>
      </c>
      <c r="BG146" s="109">
        <f t="shared" si="360"/>
        <v>54</v>
      </c>
      <c r="BH146" s="109">
        <f t="shared" si="360"/>
        <v>50</v>
      </c>
      <c r="BI146" s="109">
        <f t="shared" si="360"/>
        <v>50</v>
      </c>
      <c r="BJ146" s="109">
        <f t="shared" si="360"/>
        <v>48</v>
      </c>
      <c r="BK146" s="109">
        <f t="shared" si="360"/>
        <v>45</v>
      </c>
      <c r="BL146" s="213">
        <f t="shared" si="360"/>
        <v>48</v>
      </c>
      <c r="BM146" s="213">
        <f t="shared" si="360"/>
        <v>55</v>
      </c>
      <c r="BN146" s="213">
        <f t="shared" si="360"/>
        <v>63</v>
      </c>
      <c r="BO146" s="213">
        <f t="shared" si="360"/>
        <v>46</v>
      </c>
      <c r="BP146" s="213">
        <f t="shared" si="360"/>
        <v>32</v>
      </c>
      <c r="BQ146" s="213">
        <f t="shared" si="361"/>
        <v>18</v>
      </c>
      <c r="BR146" s="213">
        <f t="shared" si="361"/>
        <v>10</v>
      </c>
      <c r="BS146" s="213">
        <f t="shared" si="361"/>
        <v>-2</v>
      </c>
      <c r="BT146" s="213">
        <f t="shared" si="361"/>
        <v>-12</v>
      </c>
      <c r="BU146" s="213">
        <f t="shared" si="361"/>
        <v>-3</v>
      </c>
      <c r="BV146" s="213">
        <f t="shared" si="361"/>
        <v>15</v>
      </c>
      <c r="BW146" s="213">
        <f t="shared" si="361"/>
        <v>14</v>
      </c>
      <c r="BX146" s="213">
        <f t="shared" si="361"/>
        <v>8</v>
      </c>
      <c r="BY146" s="213">
        <f t="shared" si="361"/>
        <v>-11</v>
      </c>
      <c r="BZ146" s="213">
        <f t="shared" si="361"/>
        <v>-21</v>
      </c>
      <c r="CA146" s="352"/>
      <c r="CB146" s="64">
        <f>IF(ISERROR(GETPIVOTDATA("VALUE",'CRS WK pvt'!$I$2,"DT_FILE",CB$8,"CD_CO",CB$6,"TRIM_CAT",TRIM(B146),"TRIM_LINE",A142))=TRUE,0,GETPIVOTDATA("VALUE",'CRS WK pvt'!$I$2,"DT_FILE",CB$8,"CD_CO",CB$6,"TRIM_CAT",TRIM(B146),"TRIM_LINE",A142))</f>
        <v>84</v>
      </c>
    </row>
    <row r="147" spans="1:80" s="59" customFormat="1" x14ac:dyDescent="0.3">
      <c r="A147" s="147"/>
      <c r="B147" s="60" t="s">
        <v>41</v>
      </c>
      <c r="C147" s="112">
        <v>22</v>
      </c>
      <c r="D147" s="66">
        <v>21</v>
      </c>
      <c r="E147" s="66">
        <v>22</v>
      </c>
      <c r="F147" s="66">
        <v>22</v>
      </c>
      <c r="G147" s="66">
        <v>19</v>
      </c>
      <c r="H147" s="109">
        <v>23</v>
      </c>
      <c r="I147" s="66">
        <v>21</v>
      </c>
      <c r="J147" s="109">
        <v>21</v>
      </c>
      <c r="K147" s="66">
        <v>21</v>
      </c>
      <c r="L147" s="110">
        <v>19</v>
      </c>
      <c r="M147" s="109">
        <v>20</v>
      </c>
      <c r="N147" s="109">
        <v>23</v>
      </c>
      <c r="O147" s="66">
        <v>20</v>
      </c>
      <c r="P147" s="109">
        <v>17</v>
      </c>
      <c r="Q147" s="66">
        <v>14</v>
      </c>
      <c r="R147" s="109">
        <v>12</v>
      </c>
      <c r="S147" s="66">
        <v>15</v>
      </c>
      <c r="T147" s="109">
        <v>18</v>
      </c>
      <c r="U147" s="213">
        <v>33</v>
      </c>
      <c r="V147" s="213">
        <v>40</v>
      </c>
      <c r="W147" s="213">
        <v>42</v>
      </c>
      <c r="X147" s="110">
        <v>43</v>
      </c>
      <c r="Y147" s="213">
        <v>39</v>
      </c>
      <c r="Z147" s="213">
        <v>32</v>
      </c>
      <c r="AA147" s="213">
        <v>36</v>
      </c>
      <c r="AB147" s="213">
        <v>40</v>
      </c>
      <c r="AC147" s="213">
        <v>41</v>
      </c>
      <c r="AD147" s="213">
        <v>42</v>
      </c>
      <c r="AE147" s="213">
        <v>49</v>
      </c>
      <c r="AF147" s="213">
        <v>45</v>
      </c>
      <c r="AG147" s="213">
        <v>45</v>
      </c>
      <c r="AH147" s="213">
        <v>44</v>
      </c>
      <c r="AI147" s="213">
        <v>40</v>
      </c>
      <c r="AJ147" s="110">
        <v>45</v>
      </c>
      <c r="AK147" s="213">
        <v>44</v>
      </c>
      <c r="AL147" s="213">
        <v>39</v>
      </c>
      <c r="AM147" s="213">
        <v>43</v>
      </c>
      <c r="AN147" s="213">
        <v>32</v>
      </c>
      <c r="AO147" s="213">
        <v>35</v>
      </c>
      <c r="AP147" s="213">
        <v>25</v>
      </c>
      <c r="AQ147" s="64">
        <v>25</v>
      </c>
      <c r="AR147" s="213">
        <v>26</v>
      </c>
      <c r="AS147" s="213"/>
      <c r="AT147" s="213"/>
      <c r="AU147" s="213"/>
      <c r="AV147" s="323"/>
      <c r="AW147" s="112">
        <f t="shared" si="359"/>
        <v>-2</v>
      </c>
      <c r="AX147" s="109">
        <f t="shared" si="359"/>
        <v>-4</v>
      </c>
      <c r="AY147" s="109">
        <f t="shared" si="359"/>
        <v>-8</v>
      </c>
      <c r="AZ147" s="109">
        <f t="shared" si="359"/>
        <v>-10</v>
      </c>
      <c r="BA147" s="109">
        <f t="shared" si="359"/>
        <v>-4</v>
      </c>
      <c r="BB147" s="109">
        <f t="shared" si="359"/>
        <v>-5</v>
      </c>
      <c r="BC147" s="109">
        <f t="shared" si="359"/>
        <v>12</v>
      </c>
      <c r="BD147" s="109">
        <f t="shared" si="359"/>
        <v>19</v>
      </c>
      <c r="BE147" s="109">
        <f t="shared" si="359"/>
        <v>21</v>
      </c>
      <c r="BF147" s="109">
        <f t="shared" si="359"/>
        <v>24</v>
      </c>
      <c r="BG147" s="109">
        <f t="shared" si="360"/>
        <v>19</v>
      </c>
      <c r="BH147" s="109">
        <f t="shared" si="360"/>
        <v>9</v>
      </c>
      <c r="BI147" s="109">
        <f t="shared" si="360"/>
        <v>16</v>
      </c>
      <c r="BJ147" s="109">
        <f t="shared" si="360"/>
        <v>23</v>
      </c>
      <c r="BK147" s="109">
        <f t="shared" si="360"/>
        <v>27</v>
      </c>
      <c r="BL147" s="213">
        <f t="shared" si="360"/>
        <v>30</v>
      </c>
      <c r="BM147" s="213">
        <f t="shared" si="360"/>
        <v>34</v>
      </c>
      <c r="BN147" s="213">
        <f t="shared" si="360"/>
        <v>27</v>
      </c>
      <c r="BO147" s="213">
        <f t="shared" si="360"/>
        <v>12</v>
      </c>
      <c r="BP147" s="213">
        <f t="shared" si="360"/>
        <v>4</v>
      </c>
      <c r="BQ147" s="213">
        <f t="shared" si="361"/>
        <v>-2</v>
      </c>
      <c r="BR147" s="213">
        <f t="shared" si="361"/>
        <v>2</v>
      </c>
      <c r="BS147" s="213">
        <f t="shared" si="361"/>
        <v>5</v>
      </c>
      <c r="BT147" s="213">
        <f t="shared" si="361"/>
        <v>7</v>
      </c>
      <c r="BU147" s="213">
        <f t="shared" si="361"/>
        <v>7</v>
      </c>
      <c r="BV147" s="213">
        <f t="shared" si="361"/>
        <v>-8</v>
      </c>
      <c r="BW147" s="213">
        <f t="shared" si="361"/>
        <v>-6</v>
      </c>
      <c r="BX147" s="213">
        <f t="shared" si="361"/>
        <v>-17</v>
      </c>
      <c r="BY147" s="213">
        <f t="shared" si="361"/>
        <v>-24</v>
      </c>
      <c r="BZ147" s="213">
        <f t="shared" si="361"/>
        <v>-19</v>
      </c>
      <c r="CA147" s="352"/>
      <c r="CB147" s="64">
        <f>IF(ISERROR(GETPIVOTDATA("VALUE",'CRS WK pvt'!$I$2,"DT_FILE",CB$8,"CD_CO",CB$6,"TRIM_CAT",TRIM(B147),"TRIM_LINE",A142))=TRUE,0,GETPIVOTDATA("VALUE",'CRS WK pvt'!$I$2,"DT_FILE",CB$8,"CD_CO",CB$6,"TRIM_CAT",TRIM(B147),"TRIM_LINE",A142))</f>
        <v>26</v>
      </c>
    </row>
    <row r="148" spans="1:80" s="73" customFormat="1" ht="15" thickBot="1" x14ac:dyDescent="0.35">
      <c r="A148" s="148"/>
      <c r="B148" s="113" t="s">
        <v>42</v>
      </c>
      <c r="C148" s="114">
        <f t="shared" ref="C148:V148" si="362">SUM(C143:C147)</f>
        <v>7548</v>
      </c>
      <c r="D148" s="115">
        <f t="shared" si="362"/>
        <v>9673</v>
      </c>
      <c r="E148" s="115">
        <f t="shared" si="362"/>
        <v>14441</v>
      </c>
      <c r="F148" s="115">
        <f t="shared" si="362"/>
        <v>15432</v>
      </c>
      <c r="G148" s="115">
        <f t="shared" si="362"/>
        <v>14933</v>
      </c>
      <c r="H148" s="116">
        <f t="shared" si="362"/>
        <v>14138</v>
      </c>
      <c r="I148" s="115">
        <f t="shared" si="362"/>
        <v>13502</v>
      </c>
      <c r="J148" s="116">
        <f t="shared" si="362"/>
        <v>12923</v>
      </c>
      <c r="K148" s="115">
        <f t="shared" si="362"/>
        <v>10657</v>
      </c>
      <c r="L148" s="117">
        <f t="shared" si="362"/>
        <v>8121</v>
      </c>
      <c r="M148" s="116">
        <f t="shared" si="362"/>
        <v>5744</v>
      </c>
      <c r="N148" s="116">
        <f t="shared" si="362"/>
        <v>5146</v>
      </c>
      <c r="O148" s="116">
        <f t="shared" si="362"/>
        <v>4821</v>
      </c>
      <c r="P148" s="116">
        <f t="shared" si="362"/>
        <v>3943</v>
      </c>
      <c r="Q148" s="116">
        <f t="shared" si="362"/>
        <v>3522</v>
      </c>
      <c r="R148" s="116">
        <f t="shared" si="362"/>
        <v>3612</v>
      </c>
      <c r="S148" s="116">
        <f t="shared" si="362"/>
        <v>3409</v>
      </c>
      <c r="T148" s="116">
        <f t="shared" si="362"/>
        <v>3288</v>
      </c>
      <c r="U148" s="116">
        <f t="shared" si="362"/>
        <v>3283</v>
      </c>
      <c r="V148" s="116">
        <f t="shared" si="362"/>
        <v>3244</v>
      </c>
      <c r="W148" s="215">
        <f>SUM(W143+W144+W145+W146+W147)</f>
        <v>3200</v>
      </c>
      <c r="X148" s="117">
        <f>SUM(X143+X144+X145+X146+X147)</f>
        <v>3205</v>
      </c>
      <c r="Y148" s="215">
        <v>3286</v>
      </c>
      <c r="Z148" s="215">
        <v>3607</v>
      </c>
      <c r="AA148" s="215">
        <v>4171</v>
      </c>
      <c r="AB148" s="215">
        <v>4828</v>
      </c>
      <c r="AC148" s="215">
        <v>6395</v>
      </c>
      <c r="AD148" s="215">
        <v>9230</v>
      </c>
      <c r="AE148" s="215">
        <v>14370</v>
      </c>
      <c r="AF148" s="215">
        <v>16376</v>
      </c>
      <c r="AG148" s="215">
        <v>17059</v>
      </c>
      <c r="AH148" s="215">
        <v>16970</v>
      </c>
      <c r="AI148" s="215">
        <v>15599</v>
      </c>
      <c r="AJ148" s="117">
        <v>13594</v>
      </c>
      <c r="AK148" s="215">
        <v>11919</v>
      </c>
      <c r="AL148" s="215">
        <v>11002</v>
      </c>
      <c r="AM148" s="215">
        <v>11302</v>
      </c>
      <c r="AN148" s="215">
        <v>12347</v>
      </c>
      <c r="AO148" s="215">
        <v>14205</v>
      </c>
      <c r="AP148" s="215">
        <v>14456</v>
      </c>
      <c r="AQ148" s="116">
        <v>13885</v>
      </c>
      <c r="AR148" s="215">
        <v>14020</v>
      </c>
      <c r="AS148" s="215"/>
      <c r="AT148" s="215"/>
      <c r="AU148" s="215"/>
      <c r="AV148" s="117"/>
      <c r="AW148" s="114">
        <f t="shared" ref="AW148:BA148" si="363">SUM(AW143:AW147)</f>
        <v>-2727</v>
      </c>
      <c r="AX148" s="116">
        <f t="shared" si="363"/>
        <v>-5730</v>
      </c>
      <c r="AY148" s="116">
        <f t="shared" si="363"/>
        <v>-10919</v>
      </c>
      <c r="AZ148" s="116">
        <f t="shared" si="363"/>
        <v>-11820</v>
      </c>
      <c r="BA148" s="116">
        <f t="shared" si="363"/>
        <v>-11524</v>
      </c>
      <c r="BB148" s="116">
        <f t="shared" ref="BB148:BJ148" si="364">SUM(BB143:BB147)</f>
        <v>-10850</v>
      </c>
      <c r="BC148" s="116">
        <f t="shared" si="364"/>
        <v>-10219</v>
      </c>
      <c r="BD148" s="116">
        <f t="shared" si="364"/>
        <v>-9679</v>
      </c>
      <c r="BE148" s="116">
        <f t="shared" si="364"/>
        <v>-7457</v>
      </c>
      <c r="BF148" s="116">
        <f t="shared" si="364"/>
        <v>-4916</v>
      </c>
      <c r="BG148" s="116">
        <f t="shared" si="364"/>
        <v>-2458</v>
      </c>
      <c r="BH148" s="116">
        <f t="shared" si="364"/>
        <v>-1539</v>
      </c>
      <c r="BI148" s="116">
        <f t="shared" si="364"/>
        <v>-650</v>
      </c>
      <c r="BJ148" s="116">
        <f t="shared" si="364"/>
        <v>885</v>
      </c>
      <c r="BK148" s="116">
        <f t="shared" ref="BK148:BL148" si="365">SUM(BK143:BK147)</f>
        <v>2873</v>
      </c>
      <c r="BL148" s="215">
        <f t="shared" si="365"/>
        <v>5618</v>
      </c>
      <c r="BM148" s="215">
        <f t="shared" ref="BM148:BN148" si="366">SUM(BM143:BM147)</f>
        <v>10961</v>
      </c>
      <c r="BN148" s="215">
        <f t="shared" si="366"/>
        <v>13088</v>
      </c>
      <c r="BO148" s="215">
        <f t="shared" ref="BO148:BP148" si="367">SUM(BO143:BO147)</f>
        <v>13776</v>
      </c>
      <c r="BP148" s="215">
        <f t="shared" si="367"/>
        <v>13726</v>
      </c>
      <c r="BQ148" s="215">
        <f t="shared" ref="BQ148:BS148" si="368">SUM(BQ143:BQ147)</f>
        <v>12399</v>
      </c>
      <c r="BR148" s="215">
        <f t="shared" si="368"/>
        <v>10389</v>
      </c>
      <c r="BS148" s="215">
        <f t="shared" si="368"/>
        <v>8633</v>
      </c>
      <c r="BT148" s="215">
        <f t="shared" ref="BT148" si="369">SUM(BT143:BT147)</f>
        <v>7395</v>
      </c>
      <c r="BU148" s="215">
        <f t="shared" ref="BU148" si="370">SUM(BU143:BU147)</f>
        <v>7131</v>
      </c>
      <c r="BV148" s="215">
        <f t="shared" ref="BV148" si="371">SUM(BV143:BV147)</f>
        <v>7519</v>
      </c>
      <c r="BW148" s="215">
        <f t="shared" ref="BW148" si="372">SUM(BW143:BW147)</f>
        <v>7810</v>
      </c>
      <c r="BX148" s="215">
        <f t="shared" ref="BX148" si="373">SUM(BX143:BX147)</f>
        <v>5226</v>
      </c>
      <c r="BY148" s="215">
        <f t="shared" ref="BY148:BZ148" si="374">SUM(BY143:BY147)</f>
        <v>-485</v>
      </c>
      <c r="BZ148" s="215">
        <f t="shared" si="374"/>
        <v>-2356</v>
      </c>
      <c r="CA148" s="353"/>
      <c r="CB148" s="116">
        <f>SUM(CB143:CB147)</f>
        <v>14020</v>
      </c>
    </row>
    <row r="149" spans="1:80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352"/>
      <c r="CB149" s="78"/>
    </row>
    <row r="150" spans="1:80" s="59" customFormat="1" x14ac:dyDescent="0.3">
      <c r="A150" s="147"/>
      <c r="B150" s="60" t="s">
        <v>37</v>
      </c>
      <c r="C150" s="220">
        <v>67626737.189999998</v>
      </c>
      <c r="D150" s="221">
        <v>44276156.82</v>
      </c>
      <c r="E150" s="221">
        <v>26377846.460000001</v>
      </c>
      <c r="F150" s="222">
        <v>20304712.469999999</v>
      </c>
      <c r="G150" s="221">
        <v>14096092.039999999</v>
      </c>
      <c r="H150" s="222">
        <v>15393147.32</v>
      </c>
      <c r="I150" s="221">
        <v>13055262.49</v>
      </c>
      <c r="J150" s="222">
        <v>16075800.75</v>
      </c>
      <c r="K150" s="221">
        <v>29225939.52</v>
      </c>
      <c r="L150" s="223">
        <v>54620252.119999997</v>
      </c>
      <c r="M150" s="222">
        <v>63483177.259999998</v>
      </c>
      <c r="N150" s="222">
        <v>63464789.579999998</v>
      </c>
      <c r="O150" s="221">
        <v>45531442.740000002</v>
      </c>
      <c r="P150" s="222">
        <v>39799038.060000002</v>
      </c>
      <c r="Q150" s="221">
        <v>27818398</v>
      </c>
      <c r="R150" s="222">
        <v>15113975</v>
      </c>
      <c r="S150" s="221">
        <v>13976990</v>
      </c>
      <c r="T150" s="222">
        <v>13746156</v>
      </c>
      <c r="U150" s="224">
        <v>13795783</v>
      </c>
      <c r="V150" s="224">
        <v>16877953</v>
      </c>
      <c r="W150" s="224">
        <v>25064556</v>
      </c>
      <c r="X150" s="223">
        <v>48614938</v>
      </c>
      <c r="Y150" s="224">
        <v>65397151</v>
      </c>
      <c r="Z150" s="224">
        <v>73006620</v>
      </c>
      <c r="AA150" s="224">
        <v>53049985</v>
      </c>
      <c r="AB150" s="224">
        <v>39372838</v>
      </c>
      <c r="AC150" s="224">
        <v>23187706</v>
      </c>
      <c r="AD150" s="224">
        <v>15438472</v>
      </c>
      <c r="AE150" s="224">
        <v>14298109</v>
      </c>
      <c r="AF150" s="224">
        <v>12665328</v>
      </c>
      <c r="AG150" s="224">
        <v>13368368</v>
      </c>
      <c r="AH150" s="224">
        <v>15733146</v>
      </c>
      <c r="AI150" s="224">
        <v>26752627</v>
      </c>
      <c r="AJ150" s="239">
        <v>59953239</v>
      </c>
      <c r="AK150" s="304">
        <v>87130143</v>
      </c>
      <c r="AL150" s="304">
        <v>82713911</v>
      </c>
      <c r="AM150" s="304">
        <v>64934992</v>
      </c>
      <c r="AN150" s="304">
        <v>53044196</v>
      </c>
      <c r="AO150" s="304">
        <v>33397101</v>
      </c>
      <c r="AP150" s="304">
        <v>20374770</v>
      </c>
      <c r="AQ150" s="64">
        <v>19761525</v>
      </c>
      <c r="AR150" s="304">
        <v>17050358</v>
      </c>
      <c r="AS150" s="304"/>
      <c r="AT150" s="304"/>
      <c r="AU150" s="304"/>
      <c r="AV150" s="239"/>
      <c r="AW150" s="230">
        <f t="shared" ref="AW150:BF154" si="375">O150-C150</f>
        <v>-22095294.449999996</v>
      </c>
      <c r="AX150" s="231">
        <f t="shared" si="375"/>
        <v>-4477118.7599999979</v>
      </c>
      <c r="AY150" s="231">
        <f t="shared" si="375"/>
        <v>1440551.5399999991</v>
      </c>
      <c r="AZ150" s="231">
        <f t="shared" si="375"/>
        <v>-5190737.4699999988</v>
      </c>
      <c r="BA150" s="231">
        <f t="shared" si="375"/>
        <v>-119102.03999999911</v>
      </c>
      <c r="BB150" s="231">
        <f t="shared" si="375"/>
        <v>-1646991.3200000003</v>
      </c>
      <c r="BC150" s="231">
        <f t="shared" si="375"/>
        <v>740520.50999999978</v>
      </c>
      <c r="BD150" s="231">
        <f t="shared" si="375"/>
        <v>802152.25</v>
      </c>
      <c r="BE150" s="231">
        <f t="shared" si="375"/>
        <v>-4161383.5199999996</v>
      </c>
      <c r="BF150" s="231">
        <f t="shared" si="375"/>
        <v>-6005314.1199999973</v>
      </c>
      <c r="BG150" s="231">
        <f t="shared" ref="BG150:BP154" si="376">Y150-M150</f>
        <v>1913973.7400000021</v>
      </c>
      <c r="BH150" s="231">
        <f t="shared" si="376"/>
        <v>9541830.4200000018</v>
      </c>
      <c r="BI150" s="231">
        <f t="shared" si="376"/>
        <v>7518542.2599999979</v>
      </c>
      <c r="BJ150" s="231">
        <f t="shared" si="376"/>
        <v>-426200.06000000238</v>
      </c>
      <c r="BK150" s="231">
        <f t="shared" si="376"/>
        <v>-4630692</v>
      </c>
      <c r="BL150" s="257">
        <f t="shared" si="376"/>
        <v>324497</v>
      </c>
      <c r="BM150" s="257">
        <f t="shared" si="376"/>
        <v>321119</v>
      </c>
      <c r="BN150" s="257">
        <f t="shared" si="376"/>
        <v>-1080828</v>
      </c>
      <c r="BO150" s="257">
        <f t="shared" si="376"/>
        <v>-427415</v>
      </c>
      <c r="BP150" s="257">
        <f t="shared" si="376"/>
        <v>-1144807</v>
      </c>
      <c r="BQ150" s="257">
        <f t="shared" ref="BQ150:BZ154" si="377">AI150-W150</f>
        <v>1688071</v>
      </c>
      <c r="BR150" s="213">
        <f t="shared" si="377"/>
        <v>11338301</v>
      </c>
      <c r="BS150" s="213">
        <f t="shared" si="377"/>
        <v>21732992</v>
      </c>
      <c r="BT150" s="213">
        <f t="shared" si="377"/>
        <v>9707291</v>
      </c>
      <c r="BU150" s="213">
        <f t="shared" si="377"/>
        <v>11885007</v>
      </c>
      <c r="BV150" s="213">
        <f t="shared" si="377"/>
        <v>13671358</v>
      </c>
      <c r="BW150" s="213">
        <f t="shared" si="377"/>
        <v>10209395</v>
      </c>
      <c r="BX150" s="213">
        <f t="shared" si="377"/>
        <v>4936298</v>
      </c>
      <c r="BY150" s="213">
        <f t="shared" si="377"/>
        <v>5463416</v>
      </c>
      <c r="BZ150" s="213">
        <f t="shared" si="377"/>
        <v>4385030</v>
      </c>
      <c r="CA150" s="352"/>
      <c r="CB150" s="64">
        <f>IF(ISERROR(GETPIVOTDATA("VALUE",'CRS WK pvt'!$I$2,"DT_FILE",CB$8,"CD_CO",CB$6,"TRIM_CAT",TRIM(B150),"TRIM_LINE",A149))=TRUE,0,GETPIVOTDATA("VALUE",'CRS WK pvt'!$I$2,"DT_FILE",CB$8,"CD_CO",CB$6,"TRIM_CAT",TRIM(B150),"TRIM_LINE",A149))</f>
        <v>17050358</v>
      </c>
    </row>
    <row r="151" spans="1:80" s="59" customFormat="1" x14ac:dyDescent="0.3">
      <c r="A151" s="147"/>
      <c r="B151" s="60" t="s">
        <v>38</v>
      </c>
      <c r="C151" s="220">
        <v>6884970.2000000002</v>
      </c>
      <c r="D151" s="221">
        <v>4830673.3499999996</v>
      </c>
      <c r="E151" s="221">
        <v>3129044.4</v>
      </c>
      <c r="F151" s="222">
        <v>2065642.96</v>
      </c>
      <c r="G151" s="221">
        <v>1299498.6599999999</v>
      </c>
      <c r="H151" s="222">
        <v>1441082.6</v>
      </c>
      <c r="I151" s="221">
        <v>1300569.8999999999</v>
      </c>
      <c r="J151" s="222">
        <v>1532604.81</v>
      </c>
      <c r="K151" s="221">
        <v>2411227.2999999998</v>
      </c>
      <c r="L151" s="223">
        <v>5102770.9000000004</v>
      </c>
      <c r="M151" s="222">
        <v>5801836.0700000003</v>
      </c>
      <c r="N151" s="222">
        <v>5390886.4100000001</v>
      </c>
      <c r="O151" s="221">
        <v>4525288.1100000003</v>
      </c>
      <c r="P151" s="222">
        <v>3895539.88</v>
      </c>
      <c r="Q151" s="221">
        <v>2579760</v>
      </c>
      <c r="R151" s="222">
        <v>1514436</v>
      </c>
      <c r="S151" s="221">
        <v>1300571</v>
      </c>
      <c r="T151" s="222">
        <v>1230523</v>
      </c>
      <c r="U151" s="224">
        <v>1279268</v>
      </c>
      <c r="V151" s="224">
        <v>1484340</v>
      </c>
      <c r="W151" s="224">
        <v>2280774</v>
      </c>
      <c r="X151" s="223">
        <v>4327455</v>
      </c>
      <c r="Y151" s="224">
        <v>6907790</v>
      </c>
      <c r="Z151" s="224">
        <v>7489088</v>
      </c>
      <c r="AA151" s="224">
        <v>6106714</v>
      </c>
      <c r="AB151" s="224">
        <v>4976675</v>
      </c>
      <c r="AC151" s="224">
        <v>3253146</v>
      </c>
      <c r="AD151" s="224">
        <v>2343084</v>
      </c>
      <c r="AE151" s="224">
        <v>1965891</v>
      </c>
      <c r="AF151" s="224">
        <v>1511488</v>
      </c>
      <c r="AG151" s="224">
        <v>1504344</v>
      </c>
      <c r="AH151" s="224">
        <v>1875741</v>
      </c>
      <c r="AI151" s="224">
        <v>2878501</v>
      </c>
      <c r="AJ151" s="239">
        <v>5393993</v>
      </c>
      <c r="AK151" s="304">
        <v>7959259</v>
      </c>
      <c r="AL151" s="304">
        <v>8696265</v>
      </c>
      <c r="AM151" s="304">
        <v>7635853</v>
      </c>
      <c r="AN151" s="304">
        <v>6294163</v>
      </c>
      <c r="AO151" s="304">
        <v>4672457</v>
      </c>
      <c r="AP151" s="304">
        <v>3094805</v>
      </c>
      <c r="AQ151" s="64">
        <v>2634638</v>
      </c>
      <c r="AR151" s="304">
        <v>2181514</v>
      </c>
      <c r="AS151" s="304"/>
      <c r="AT151" s="304"/>
      <c r="AU151" s="304"/>
      <c r="AV151" s="239"/>
      <c r="AW151" s="230">
        <f t="shared" si="375"/>
        <v>-2359682.09</v>
      </c>
      <c r="AX151" s="231">
        <f t="shared" si="375"/>
        <v>-935133.46999999974</v>
      </c>
      <c r="AY151" s="231">
        <f t="shared" si="375"/>
        <v>-549284.39999999991</v>
      </c>
      <c r="AZ151" s="231">
        <f t="shared" si="375"/>
        <v>-551206.96</v>
      </c>
      <c r="BA151" s="231">
        <f t="shared" si="375"/>
        <v>1072.3400000000838</v>
      </c>
      <c r="BB151" s="231">
        <f t="shared" si="375"/>
        <v>-210559.60000000009</v>
      </c>
      <c r="BC151" s="231">
        <f t="shared" si="375"/>
        <v>-21301.899999999907</v>
      </c>
      <c r="BD151" s="231">
        <f t="shared" si="375"/>
        <v>-48264.810000000056</v>
      </c>
      <c r="BE151" s="231">
        <f t="shared" si="375"/>
        <v>-130453.29999999981</v>
      </c>
      <c r="BF151" s="231">
        <f t="shared" si="375"/>
        <v>-775315.90000000037</v>
      </c>
      <c r="BG151" s="231">
        <f t="shared" si="376"/>
        <v>1105953.9299999997</v>
      </c>
      <c r="BH151" s="231">
        <f t="shared" si="376"/>
        <v>2098201.59</v>
      </c>
      <c r="BI151" s="231">
        <f t="shared" si="376"/>
        <v>1581425.8899999997</v>
      </c>
      <c r="BJ151" s="231">
        <f t="shared" si="376"/>
        <v>1081135.1200000001</v>
      </c>
      <c r="BK151" s="231">
        <f t="shared" si="376"/>
        <v>673386</v>
      </c>
      <c r="BL151" s="257">
        <f t="shared" si="376"/>
        <v>828648</v>
      </c>
      <c r="BM151" s="257">
        <f t="shared" si="376"/>
        <v>665320</v>
      </c>
      <c r="BN151" s="257">
        <f t="shared" si="376"/>
        <v>280965</v>
      </c>
      <c r="BO151" s="257">
        <f t="shared" si="376"/>
        <v>225076</v>
      </c>
      <c r="BP151" s="257">
        <f t="shared" si="376"/>
        <v>391401</v>
      </c>
      <c r="BQ151" s="257">
        <f t="shared" si="377"/>
        <v>597727</v>
      </c>
      <c r="BR151" s="213">
        <f t="shared" si="377"/>
        <v>1066538</v>
      </c>
      <c r="BS151" s="213">
        <f t="shared" si="377"/>
        <v>1051469</v>
      </c>
      <c r="BT151" s="213">
        <f t="shared" si="377"/>
        <v>1207177</v>
      </c>
      <c r="BU151" s="213">
        <f t="shared" si="377"/>
        <v>1529139</v>
      </c>
      <c r="BV151" s="213">
        <f t="shared" si="377"/>
        <v>1317488</v>
      </c>
      <c r="BW151" s="213">
        <f t="shared" si="377"/>
        <v>1419311</v>
      </c>
      <c r="BX151" s="213">
        <f t="shared" si="377"/>
        <v>751721</v>
      </c>
      <c r="BY151" s="213">
        <f t="shared" si="377"/>
        <v>668747</v>
      </c>
      <c r="BZ151" s="213">
        <f t="shared" si="377"/>
        <v>670026</v>
      </c>
      <c r="CA151" s="352"/>
      <c r="CB151" s="64">
        <f>IF(ISERROR(GETPIVOTDATA("VALUE",'CRS WK pvt'!$I$2,"DT_FILE",CB$8,"CD_CO",CB$6,"TRIM_CAT",TRIM(B151),"TRIM_LINE",A149))=TRUE,0,GETPIVOTDATA("VALUE",'CRS WK pvt'!$I$2,"DT_FILE",CB$8,"CD_CO",CB$6,"TRIM_CAT",TRIM(B151),"TRIM_LINE",A149))</f>
        <v>2181514</v>
      </c>
    </row>
    <row r="152" spans="1:80" s="59" customFormat="1" x14ac:dyDescent="0.3">
      <c r="A152" s="147"/>
      <c r="B152" s="60" t="s">
        <v>39</v>
      </c>
      <c r="C152" s="220">
        <v>9189675.6899999995</v>
      </c>
      <c r="D152" s="221">
        <v>5897785.8700000001</v>
      </c>
      <c r="E152" s="221">
        <v>3222419.15</v>
      </c>
      <c r="F152" s="222">
        <v>2436455.75</v>
      </c>
      <c r="G152" s="221">
        <v>1589800.9</v>
      </c>
      <c r="H152" s="222">
        <v>1711349.53</v>
      </c>
      <c r="I152" s="221">
        <v>1572048.35</v>
      </c>
      <c r="J152" s="222">
        <v>1922745.67</v>
      </c>
      <c r="K152" s="221">
        <v>3907403.48</v>
      </c>
      <c r="L152" s="223">
        <v>7638239.1100000003</v>
      </c>
      <c r="M152" s="222">
        <v>8372207.5499999998</v>
      </c>
      <c r="N152" s="222">
        <v>8549356.0899999999</v>
      </c>
      <c r="O152" s="221">
        <v>6138108.0199999996</v>
      </c>
      <c r="P152" s="222">
        <v>5408004.46</v>
      </c>
      <c r="Q152" s="221">
        <v>3370336</v>
      </c>
      <c r="R152" s="222">
        <v>1734534</v>
      </c>
      <c r="S152" s="221">
        <v>1503053</v>
      </c>
      <c r="T152" s="222">
        <v>1427200</v>
      </c>
      <c r="U152" s="224">
        <v>1412378</v>
      </c>
      <c r="V152" s="224">
        <v>1896994</v>
      </c>
      <c r="W152" s="224">
        <v>2958140</v>
      </c>
      <c r="X152" s="223">
        <v>5885517</v>
      </c>
      <c r="Y152" s="224">
        <v>9104479</v>
      </c>
      <c r="Z152" s="224">
        <v>9942789</v>
      </c>
      <c r="AA152" s="224">
        <v>6923524</v>
      </c>
      <c r="AB152" s="224">
        <v>4740701</v>
      </c>
      <c r="AC152" s="224">
        <v>2770479</v>
      </c>
      <c r="AD152" s="224">
        <v>1833625</v>
      </c>
      <c r="AE152" s="224">
        <v>1678763</v>
      </c>
      <c r="AF152" s="224">
        <v>1392313</v>
      </c>
      <c r="AG152" s="224">
        <v>1579963</v>
      </c>
      <c r="AH152" s="224">
        <v>2016259</v>
      </c>
      <c r="AI152" s="224">
        <v>3331752</v>
      </c>
      <c r="AJ152" s="239">
        <v>7847280</v>
      </c>
      <c r="AK152" s="304">
        <v>12153366</v>
      </c>
      <c r="AL152" s="304">
        <v>11458595</v>
      </c>
      <c r="AM152" s="304">
        <v>9180482</v>
      </c>
      <c r="AN152" s="304">
        <v>6636159</v>
      </c>
      <c r="AO152" s="304">
        <v>3957917</v>
      </c>
      <c r="AP152" s="304">
        <v>2444254</v>
      </c>
      <c r="AQ152" s="64">
        <v>2329094</v>
      </c>
      <c r="AR152" s="304">
        <v>1819879</v>
      </c>
      <c r="AS152" s="304"/>
      <c r="AT152" s="304"/>
      <c r="AU152" s="304"/>
      <c r="AV152" s="239"/>
      <c r="AW152" s="230">
        <f t="shared" si="375"/>
        <v>-3051567.67</v>
      </c>
      <c r="AX152" s="231">
        <f t="shared" si="375"/>
        <v>-489781.41000000015</v>
      </c>
      <c r="AY152" s="231">
        <f t="shared" si="375"/>
        <v>147916.85000000009</v>
      </c>
      <c r="AZ152" s="231">
        <f t="shared" si="375"/>
        <v>-701921.75</v>
      </c>
      <c r="BA152" s="231">
        <f t="shared" si="375"/>
        <v>-86747.899999999907</v>
      </c>
      <c r="BB152" s="231">
        <f t="shared" si="375"/>
        <v>-284149.53000000003</v>
      </c>
      <c r="BC152" s="231">
        <f t="shared" si="375"/>
        <v>-159670.35000000009</v>
      </c>
      <c r="BD152" s="231">
        <f t="shared" si="375"/>
        <v>-25751.669999999925</v>
      </c>
      <c r="BE152" s="231">
        <f t="shared" si="375"/>
        <v>-949263.48</v>
      </c>
      <c r="BF152" s="231">
        <f t="shared" si="375"/>
        <v>-1752722.1100000003</v>
      </c>
      <c r="BG152" s="231">
        <f t="shared" si="376"/>
        <v>732271.45000000019</v>
      </c>
      <c r="BH152" s="231">
        <f t="shared" si="376"/>
        <v>1393432.9100000001</v>
      </c>
      <c r="BI152" s="231">
        <f t="shared" si="376"/>
        <v>785415.98000000045</v>
      </c>
      <c r="BJ152" s="231">
        <f t="shared" si="376"/>
        <v>-667303.46</v>
      </c>
      <c r="BK152" s="231">
        <f t="shared" si="376"/>
        <v>-599857</v>
      </c>
      <c r="BL152" s="257">
        <f t="shared" si="376"/>
        <v>99091</v>
      </c>
      <c r="BM152" s="257">
        <f t="shared" si="376"/>
        <v>175710</v>
      </c>
      <c r="BN152" s="257">
        <f t="shared" si="376"/>
        <v>-34887</v>
      </c>
      <c r="BO152" s="257">
        <f t="shared" si="376"/>
        <v>167585</v>
      </c>
      <c r="BP152" s="257">
        <f t="shared" si="376"/>
        <v>119265</v>
      </c>
      <c r="BQ152" s="257">
        <f t="shared" si="377"/>
        <v>373612</v>
      </c>
      <c r="BR152" s="213">
        <f t="shared" si="377"/>
        <v>1961763</v>
      </c>
      <c r="BS152" s="213">
        <f t="shared" si="377"/>
        <v>3048887</v>
      </c>
      <c r="BT152" s="213">
        <f t="shared" si="377"/>
        <v>1515806</v>
      </c>
      <c r="BU152" s="213">
        <f t="shared" si="377"/>
        <v>2256958</v>
      </c>
      <c r="BV152" s="213">
        <f t="shared" si="377"/>
        <v>1895458</v>
      </c>
      <c r="BW152" s="213">
        <f t="shared" si="377"/>
        <v>1187438</v>
      </c>
      <c r="BX152" s="213">
        <f t="shared" si="377"/>
        <v>610629</v>
      </c>
      <c r="BY152" s="213">
        <f t="shared" si="377"/>
        <v>650331</v>
      </c>
      <c r="BZ152" s="213">
        <f t="shared" si="377"/>
        <v>427566</v>
      </c>
      <c r="CA152" s="352"/>
      <c r="CB152" s="64">
        <f>IF(ISERROR(GETPIVOTDATA("VALUE",'CRS WK pvt'!$I$2,"DT_FILE",CB$8,"CD_CO",CB$6,"TRIM_CAT",TRIM(B152),"TRIM_LINE",A149))=TRUE,0,GETPIVOTDATA("VALUE",'CRS WK pvt'!$I$2,"DT_FILE",CB$8,"CD_CO",CB$6,"TRIM_CAT",TRIM(B152),"TRIM_LINE",A149))</f>
        <v>1819879</v>
      </c>
    </row>
    <row r="153" spans="1:80" s="59" customFormat="1" x14ac:dyDescent="0.3">
      <c r="A153" s="147"/>
      <c r="B153" s="60" t="s">
        <v>40</v>
      </c>
      <c r="C153" s="220">
        <v>9669642.7300000004</v>
      </c>
      <c r="D153" s="221">
        <v>6757186.1200000001</v>
      </c>
      <c r="E153" s="221">
        <v>3661641.71</v>
      </c>
      <c r="F153" s="222">
        <v>2552006.17</v>
      </c>
      <c r="G153" s="221">
        <v>1908957.09</v>
      </c>
      <c r="H153" s="222">
        <v>1797117.4</v>
      </c>
      <c r="I153" s="221">
        <v>1733990.62</v>
      </c>
      <c r="J153" s="222">
        <v>2198222.1800000002</v>
      </c>
      <c r="K153" s="221">
        <v>3882643.66</v>
      </c>
      <c r="L153" s="223">
        <v>8323353.3300000001</v>
      </c>
      <c r="M153" s="222">
        <v>8154220.6100000003</v>
      </c>
      <c r="N153" s="222">
        <v>8424567.8300000001</v>
      </c>
      <c r="O153" s="221">
        <v>6734810.4900000002</v>
      </c>
      <c r="P153" s="222">
        <v>6184791.6399999997</v>
      </c>
      <c r="Q153" s="221">
        <v>3799663</v>
      </c>
      <c r="R153" s="222">
        <v>1955771</v>
      </c>
      <c r="S153" s="221">
        <v>1463711</v>
      </c>
      <c r="T153" s="222">
        <v>1345838</v>
      </c>
      <c r="U153" s="224">
        <v>1462652</v>
      </c>
      <c r="V153" s="224">
        <v>2030785</v>
      </c>
      <c r="W153" s="224">
        <v>3334543</v>
      </c>
      <c r="X153" s="223">
        <v>6480413</v>
      </c>
      <c r="Y153" s="224">
        <v>9347460</v>
      </c>
      <c r="Z153" s="224">
        <v>10398990</v>
      </c>
      <c r="AA153" s="224">
        <v>7692988</v>
      </c>
      <c r="AB153" s="224">
        <v>5273262</v>
      </c>
      <c r="AC153" s="224">
        <v>3183715</v>
      </c>
      <c r="AD153" s="224">
        <v>2054477</v>
      </c>
      <c r="AE153" s="224">
        <v>1776841</v>
      </c>
      <c r="AF153" s="224">
        <v>1460573</v>
      </c>
      <c r="AG153" s="224">
        <v>1707862</v>
      </c>
      <c r="AH153" s="224">
        <v>2228029</v>
      </c>
      <c r="AI153" s="224">
        <v>3778210</v>
      </c>
      <c r="AJ153" s="239">
        <v>8817702</v>
      </c>
      <c r="AK153" s="304">
        <v>11964850</v>
      </c>
      <c r="AL153" s="304">
        <v>11633500</v>
      </c>
      <c r="AM153" s="304">
        <v>9624532</v>
      </c>
      <c r="AN153" s="304">
        <v>7116987</v>
      </c>
      <c r="AO153" s="304">
        <v>4678196</v>
      </c>
      <c r="AP153" s="304">
        <v>2825063</v>
      </c>
      <c r="AQ153" s="64">
        <v>2431171</v>
      </c>
      <c r="AR153" s="304">
        <v>1987407</v>
      </c>
      <c r="AS153" s="304"/>
      <c r="AT153" s="304"/>
      <c r="AU153" s="304"/>
      <c r="AV153" s="239"/>
      <c r="AW153" s="230">
        <f t="shared" si="375"/>
        <v>-2934832.24</v>
      </c>
      <c r="AX153" s="231">
        <f t="shared" si="375"/>
        <v>-572394.48000000045</v>
      </c>
      <c r="AY153" s="231">
        <f t="shared" si="375"/>
        <v>138021.29000000004</v>
      </c>
      <c r="AZ153" s="231">
        <f t="shared" si="375"/>
        <v>-596235.16999999993</v>
      </c>
      <c r="BA153" s="231">
        <f t="shared" si="375"/>
        <v>-445246.09000000008</v>
      </c>
      <c r="BB153" s="231">
        <f t="shared" si="375"/>
        <v>-451279.39999999991</v>
      </c>
      <c r="BC153" s="231">
        <f t="shared" si="375"/>
        <v>-271338.62000000011</v>
      </c>
      <c r="BD153" s="231">
        <f t="shared" si="375"/>
        <v>-167437.18000000017</v>
      </c>
      <c r="BE153" s="231">
        <f t="shared" si="375"/>
        <v>-548100.66000000015</v>
      </c>
      <c r="BF153" s="231">
        <f t="shared" si="375"/>
        <v>-1842940.33</v>
      </c>
      <c r="BG153" s="231">
        <f t="shared" si="376"/>
        <v>1193239.3899999997</v>
      </c>
      <c r="BH153" s="231">
        <f t="shared" si="376"/>
        <v>1974422.17</v>
      </c>
      <c r="BI153" s="231">
        <f t="shared" si="376"/>
        <v>958177.50999999978</v>
      </c>
      <c r="BJ153" s="231">
        <f t="shared" si="376"/>
        <v>-911529.63999999966</v>
      </c>
      <c r="BK153" s="231">
        <f t="shared" si="376"/>
        <v>-615948</v>
      </c>
      <c r="BL153" s="257">
        <f t="shared" si="376"/>
        <v>98706</v>
      </c>
      <c r="BM153" s="257">
        <f t="shared" si="376"/>
        <v>313130</v>
      </c>
      <c r="BN153" s="257">
        <f t="shared" si="376"/>
        <v>114735</v>
      </c>
      <c r="BO153" s="257">
        <f t="shared" si="376"/>
        <v>245210</v>
      </c>
      <c r="BP153" s="257">
        <f t="shared" si="376"/>
        <v>197244</v>
      </c>
      <c r="BQ153" s="257">
        <f t="shared" si="377"/>
        <v>443667</v>
      </c>
      <c r="BR153" s="213">
        <f t="shared" si="377"/>
        <v>2337289</v>
      </c>
      <c r="BS153" s="213">
        <f t="shared" si="377"/>
        <v>2617390</v>
      </c>
      <c r="BT153" s="213">
        <f t="shared" si="377"/>
        <v>1234510</v>
      </c>
      <c r="BU153" s="213">
        <f t="shared" si="377"/>
        <v>1931544</v>
      </c>
      <c r="BV153" s="213">
        <f t="shared" si="377"/>
        <v>1843725</v>
      </c>
      <c r="BW153" s="213">
        <f t="shared" si="377"/>
        <v>1494481</v>
      </c>
      <c r="BX153" s="213">
        <f t="shared" si="377"/>
        <v>770586</v>
      </c>
      <c r="BY153" s="213">
        <f t="shared" si="377"/>
        <v>654330</v>
      </c>
      <c r="BZ153" s="213">
        <f t="shared" si="377"/>
        <v>526834</v>
      </c>
      <c r="CA153" s="352"/>
      <c r="CB153" s="64">
        <f>IF(ISERROR(GETPIVOTDATA("VALUE",'CRS WK pvt'!$I$2,"DT_FILE",CB$8,"CD_CO",CB$6,"TRIM_CAT",TRIM(B153),"TRIM_LINE",A149))=TRUE,0,GETPIVOTDATA("VALUE",'CRS WK pvt'!$I$2,"DT_FILE",CB$8,"CD_CO",CB$6,"TRIM_CAT",TRIM(B153),"TRIM_LINE",A149))</f>
        <v>1987407</v>
      </c>
    </row>
    <row r="154" spans="1:80" s="59" customFormat="1" x14ac:dyDescent="0.3">
      <c r="A154" s="147"/>
      <c r="B154" s="60" t="s">
        <v>41</v>
      </c>
      <c r="C154" s="220">
        <v>30505793.100000001</v>
      </c>
      <c r="D154" s="221">
        <v>30627385.350000001</v>
      </c>
      <c r="E154" s="221">
        <v>14007925.949999999</v>
      </c>
      <c r="F154" s="222">
        <v>10166327.779999999</v>
      </c>
      <c r="G154" s="221">
        <v>7148651.1399999997</v>
      </c>
      <c r="H154" s="222">
        <v>7509046.1600000001</v>
      </c>
      <c r="I154" s="221">
        <v>7158754.29</v>
      </c>
      <c r="J154" s="222">
        <v>9035442.3900000006</v>
      </c>
      <c r="K154" s="221">
        <v>14391457.119999999</v>
      </c>
      <c r="L154" s="223">
        <v>29309373.66</v>
      </c>
      <c r="M154" s="222">
        <v>26795118.879999999</v>
      </c>
      <c r="N154" s="222">
        <v>30241385.629999999</v>
      </c>
      <c r="O154" s="221">
        <v>25689217.530000001</v>
      </c>
      <c r="P154" s="222">
        <v>25785247.530000001</v>
      </c>
      <c r="Q154" s="221">
        <v>18093888</v>
      </c>
      <c r="R154" s="222">
        <v>7842278</v>
      </c>
      <c r="S154" s="221">
        <v>6246586</v>
      </c>
      <c r="T154" s="222">
        <v>5534783</v>
      </c>
      <c r="U154" s="224">
        <v>6545885</v>
      </c>
      <c r="V154" s="224">
        <v>7509411</v>
      </c>
      <c r="W154" s="224">
        <v>12726388</v>
      </c>
      <c r="X154" s="223">
        <v>24795673</v>
      </c>
      <c r="Y154" s="224">
        <v>28978690</v>
      </c>
      <c r="Z154" s="224">
        <v>32441253</v>
      </c>
      <c r="AA154" s="224">
        <v>26700467</v>
      </c>
      <c r="AB154" s="224">
        <v>20564351</v>
      </c>
      <c r="AC154" s="224">
        <v>12034481</v>
      </c>
      <c r="AD154" s="224">
        <v>8065097</v>
      </c>
      <c r="AE154" s="224">
        <v>7375544</v>
      </c>
      <c r="AF154" s="224">
        <v>5218247</v>
      </c>
      <c r="AG154" s="224">
        <v>7520076</v>
      </c>
      <c r="AH154" s="224">
        <v>7477941</v>
      </c>
      <c r="AI154" s="224">
        <v>13614759</v>
      </c>
      <c r="AJ154" s="239">
        <v>33093548</v>
      </c>
      <c r="AK154" s="304">
        <v>39622441</v>
      </c>
      <c r="AL154" s="304">
        <v>40029966</v>
      </c>
      <c r="AM154" s="304">
        <v>33667415</v>
      </c>
      <c r="AN154" s="304">
        <v>25210610</v>
      </c>
      <c r="AO154" s="304">
        <v>17965740</v>
      </c>
      <c r="AP154" s="304">
        <v>11257968</v>
      </c>
      <c r="AQ154" s="64">
        <v>9581802</v>
      </c>
      <c r="AR154" s="304">
        <v>7840077</v>
      </c>
      <c r="AS154" s="304"/>
      <c r="AT154" s="304"/>
      <c r="AU154" s="304"/>
      <c r="AV154" s="239"/>
      <c r="AW154" s="230">
        <f t="shared" si="375"/>
        <v>-4816575.57</v>
      </c>
      <c r="AX154" s="231">
        <f t="shared" si="375"/>
        <v>-4842137.82</v>
      </c>
      <c r="AY154" s="231">
        <f t="shared" si="375"/>
        <v>4085962.0500000007</v>
      </c>
      <c r="AZ154" s="231">
        <f t="shared" si="375"/>
        <v>-2324049.7799999993</v>
      </c>
      <c r="BA154" s="231">
        <f t="shared" si="375"/>
        <v>-902065.13999999966</v>
      </c>
      <c r="BB154" s="231">
        <f t="shared" si="375"/>
        <v>-1974263.1600000001</v>
      </c>
      <c r="BC154" s="231">
        <f t="shared" si="375"/>
        <v>-612869.29</v>
      </c>
      <c r="BD154" s="231">
        <f t="shared" si="375"/>
        <v>-1526031.3900000006</v>
      </c>
      <c r="BE154" s="231">
        <f t="shared" si="375"/>
        <v>-1665069.1199999992</v>
      </c>
      <c r="BF154" s="231">
        <f t="shared" si="375"/>
        <v>-4513700.66</v>
      </c>
      <c r="BG154" s="231">
        <f t="shared" si="376"/>
        <v>2183571.120000001</v>
      </c>
      <c r="BH154" s="231">
        <f t="shared" si="376"/>
        <v>2199867.370000001</v>
      </c>
      <c r="BI154" s="231">
        <f t="shared" si="376"/>
        <v>1011249.4699999988</v>
      </c>
      <c r="BJ154" s="231">
        <f t="shared" si="376"/>
        <v>-5220896.5300000012</v>
      </c>
      <c r="BK154" s="231">
        <f t="shared" si="376"/>
        <v>-6059407</v>
      </c>
      <c r="BL154" s="257">
        <f t="shared" si="376"/>
        <v>222819</v>
      </c>
      <c r="BM154" s="257">
        <f t="shared" si="376"/>
        <v>1128958</v>
      </c>
      <c r="BN154" s="257">
        <f t="shared" si="376"/>
        <v>-316536</v>
      </c>
      <c r="BO154" s="257">
        <f t="shared" si="376"/>
        <v>974191</v>
      </c>
      <c r="BP154" s="257">
        <f t="shared" si="376"/>
        <v>-31470</v>
      </c>
      <c r="BQ154" s="257">
        <f t="shared" si="377"/>
        <v>888371</v>
      </c>
      <c r="BR154" s="213">
        <f t="shared" si="377"/>
        <v>8297875</v>
      </c>
      <c r="BS154" s="213">
        <f t="shared" si="377"/>
        <v>10643751</v>
      </c>
      <c r="BT154" s="213">
        <f t="shared" si="377"/>
        <v>7588713</v>
      </c>
      <c r="BU154" s="213">
        <f t="shared" si="377"/>
        <v>6966948</v>
      </c>
      <c r="BV154" s="213">
        <f t="shared" si="377"/>
        <v>4646259</v>
      </c>
      <c r="BW154" s="213">
        <f t="shared" si="377"/>
        <v>5931259</v>
      </c>
      <c r="BX154" s="213">
        <f t="shared" si="377"/>
        <v>3192871</v>
      </c>
      <c r="BY154" s="213">
        <f t="shared" si="377"/>
        <v>2206258</v>
      </c>
      <c r="BZ154" s="213">
        <f t="shared" si="377"/>
        <v>2621830</v>
      </c>
      <c r="CA154" s="352"/>
      <c r="CB154" s="64">
        <f>IF(ISERROR(GETPIVOTDATA("VALUE",'CRS WK pvt'!$I$2,"DT_FILE",CB$8,"CD_CO",CB$6,"TRIM_CAT",TRIM(B154),"TRIM_LINE",A149))=TRUE,0,GETPIVOTDATA("VALUE",'CRS WK pvt'!$I$2,"DT_FILE",CB$8,"CD_CO",CB$6,"TRIM_CAT",TRIM(B154),"TRIM_LINE",A149))</f>
        <v>7840077</v>
      </c>
    </row>
    <row r="155" spans="1:80" s="73" customFormat="1" x14ac:dyDescent="0.3">
      <c r="A155" s="148"/>
      <c r="B155" s="60" t="s">
        <v>42</v>
      </c>
      <c r="C155" s="225">
        <f t="shared" ref="C155:V155" si="378">SUM(C150:C154)</f>
        <v>123876818.91</v>
      </c>
      <c r="D155" s="226">
        <f t="shared" si="378"/>
        <v>92389187.50999999</v>
      </c>
      <c r="E155" s="226">
        <f t="shared" si="378"/>
        <v>50398877.670000002</v>
      </c>
      <c r="F155" s="227">
        <f t="shared" si="378"/>
        <v>37525145.130000003</v>
      </c>
      <c r="G155" s="226">
        <f t="shared" si="378"/>
        <v>26042999.829999998</v>
      </c>
      <c r="H155" s="227">
        <f t="shared" si="378"/>
        <v>27851743.010000002</v>
      </c>
      <c r="I155" s="226">
        <f t="shared" si="378"/>
        <v>24820625.649999999</v>
      </c>
      <c r="J155" s="227">
        <f t="shared" si="378"/>
        <v>30764815.799999997</v>
      </c>
      <c r="K155" s="226">
        <f t="shared" si="378"/>
        <v>53818671.079999991</v>
      </c>
      <c r="L155" s="228">
        <f t="shared" si="378"/>
        <v>104993989.11999999</v>
      </c>
      <c r="M155" s="227">
        <f t="shared" si="378"/>
        <v>112606560.36999999</v>
      </c>
      <c r="N155" s="227">
        <f t="shared" si="378"/>
        <v>116070985.53999999</v>
      </c>
      <c r="O155" s="227">
        <f t="shared" si="378"/>
        <v>88618866.890000015</v>
      </c>
      <c r="P155" s="227">
        <f t="shared" si="378"/>
        <v>81072621.570000008</v>
      </c>
      <c r="Q155" s="227">
        <f t="shared" si="378"/>
        <v>55662045</v>
      </c>
      <c r="R155" s="227">
        <f t="shared" si="378"/>
        <v>28160994</v>
      </c>
      <c r="S155" s="227">
        <f t="shared" si="378"/>
        <v>24490911</v>
      </c>
      <c r="T155" s="227">
        <f t="shared" si="378"/>
        <v>23284500</v>
      </c>
      <c r="U155" s="227">
        <f t="shared" si="378"/>
        <v>24495966</v>
      </c>
      <c r="V155" s="227">
        <f t="shared" si="378"/>
        <v>29799483</v>
      </c>
      <c r="W155" s="229">
        <f>SUM(W150+W151+W152+W153+W154)</f>
        <v>46364401</v>
      </c>
      <c r="X155" s="228">
        <f>SUM(X150+X151+X152+X153+X154)</f>
        <v>90103996</v>
      </c>
      <c r="Y155" s="229">
        <v>119735570</v>
      </c>
      <c r="Z155" s="229">
        <v>133278740</v>
      </c>
      <c r="AA155" s="229">
        <v>100473678</v>
      </c>
      <c r="AB155" s="229">
        <v>74927827</v>
      </c>
      <c r="AC155" s="229">
        <v>44429527</v>
      </c>
      <c r="AD155" s="229">
        <v>29734755</v>
      </c>
      <c r="AE155" s="229">
        <v>27095148</v>
      </c>
      <c r="AF155" s="229">
        <v>22247949</v>
      </c>
      <c r="AG155" s="229">
        <v>25680613</v>
      </c>
      <c r="AH155" s="229">
        <v>29331116</v>
      </c>
      <c r="AI155" s="229">
        <v>50355849</v>
      </c>
      <c r="AJ155" s="238">
        <v>115105762</v>
      </c>
      <c r="AK155" s="305">
        <v>158830059</v>
      </c>
      <c r="AL155" s="305">
        <v>154532237</v>
      </c>
      <c r="AM155" s="305">
        <v>125043274</v>
      </c>
      <c r="AN155" s="305">
        <v>98302115</v>
      </c>
      <c r="AO155" s="305">
        <v>64671411</v>
      </c>
      <c r="AP155" s="305">
        <v>39996860</v>
      </c>
      <c r="AQ155" s="85">
        <v>36738230</v>
      </c>
      <c r="AR155" s="305">
        <v>30879235</v>
      </c>
      <c r="AS155" s="305"/>
      <c r="AT155" s="305"/>
      <c r="AU155" s="305"/>
      <c r="AV155" s="238"/>
      <c r="AW155" s="232">
        <f t="shared" ref="AW155:BA155" si="379">SUM(AW150:AW154)</f>
        <v>-35257952.019999996</v>
      </c>
      <c r="AX155" s="233">
        <f t="shared" si="379"/>
        <v>-11316565.939999998</v>
      </c>
      <c r="AY155" s="233">
        <f t="shared" si="379"/>
        <v>5263167.33</v>
      </c>
      <c r="AZ155" s="233">
        <f t="shared" si="379"/>
        <v>-9364151.129999999</v>
      </c>
      <c r="BA155" s="233">
        <f t="shared" si="379"/>
        <v>-1552088.8299999987</v>
      </c>
      <c r="BB155" s="233">
        <f t="shared" ref="BB155:BJ155" si="380">SUM(BB150:BB154)</f>
        <v>-4567243.01</v>
      </c>
      <c r="BC155" s="233">
        <f t="shared" si="380"/>
        <v>-324659.65000000037</v>
      </c>
      <c r="BD155" s="233">
        <f t="shared" si="380"/>
        <v>-965332.80000000075</v>
      </c>
      <c r="BE155" s="233">
        <f t="shared" si="380"/>
        <v>-7454270.0799999982</v>
      </c>
      <c r="BF155" s="233">
        <f t="shared" si="380"/>
        <v>-14889993.119999999</v>
      </c>
      <c r="BG155" s="233">
        <f t="shared" si="380"/>
        <v>7129009.6300000027</v>
      </c>
      <c r="BH155" s="233">
        <f t="shared" si="380"/>
        <v>17207754.460000001</v>
      </c>
      <c r="BI155" s="233">
        <f t="shared" si="380"/>
        <v>11854811.109999998</v>
      </c>
      <c r="BJ155" s="233">
        <f t="shared" si="380"/>
        <v>-6144794.5700000031</v>
      </c>
      <c r="BK155" s="233">
        <f t="shared" ref="BK155:BL155" si="381">SUM(BK150:BK154)</f>
        <v>-11232518</v>
      </c>
      <c r="BL155" s="258">
        <f t="shared" si="381"/>
        <v>1573761</v>
      </c>
      <c r="BM155" s="258">
        <f t="shared" ref="BM155:BN155" si="382">SUM(BM150:BM154)</f>
        <v>2604237</v>
      </c>
      <c r="BN155" s="258">
        <f t="shared" si="382"/>
        <v>-1036551</v>
      </c>
      <c r="BO155" s="258">
        <f t="shared" ref="BO155:BP155" si="383">SUM(BO150:BO154)</f>
        <v>1184647</v>
      </c>
      <c r="BP155" s="258">
        <f t="shared" si="383"/>
        <v>-468367</v>
      </c>
      <c r="BQ155" s="258">
        <f t="shared" ref="BQ155:BS155" si="384">SUM(BQ150:BQ154)</f>
        <v>3991448</v>
      </c>
      <c r="BR155" s="214">
        <f t="shared" si="384"/>
        <v>25001766</v>
      </c>
      <c r="BS155" s="214">
        <f t="shared" si="384"/>
        <v>39094489</v>
      </c>
      <c r="BT155" s="214">
        <f t="shared" ref="BT155" si="385">SUM(BT150:BT154)</f>
        <v>21253497</v>
      </c>
      <c r="BU155" s="214">
        <f t="shared" ref="BU155" si="386">SUM(BU150:BU154)</f>
        <v>24569596</v>
      </c>
      <c r="BV155" s="214">
        <f t="shared" ref="BV155" si="387">SUM(BV150:BV154)</f>
        <v>23374288</v>
      </c>
      <c r="BW155" s="214">
        <f t="shared" ref="BW155" si="388">SUM(BW150:BW154)</f>
        <v>20241884</v>
      </c>
      <c r="BX155" s="214">
        <f t="shared" ref="BX155" si="389">SUM(BX150:BX154)</f>
        <v>10262105</v>
      </c>
      <c r="BY155" s="214">
        <f t="shared" ref="BY155:BZ155" si="390">SUM(BY150:BY154)</f>
        <v>9643082</v>
      </c>
      <c r="BZ155" s="214">
        <f t="shared" si="390"/>
        <v>8631286</v>
      </c>
      <c r="CA155" s="353"/>
      <c r="CB155" s="85">
        <f>SUM(CB150:CB154)</f>
        <v>30879235</v>
      </c>
    </row>
    <row r="156" spans="1:80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352"/>
      <c r="CB156" s="90"/>
    </row>
    <row r="157" spans="1:80" s="59" customFormat="1" x14ac:dyDescent="0.3">
      <c r="A157" s="147"/>
      <c r="B157" s="60" t="s">
        <v>37</v>
      </c>
      <c r="C157" s="112"/>
      <c r="D157" s="184">
        <f t="shared" ref="D157:AB157" si="391">(C66+C150+D94-D66-D150)/(C66+C150+D94-D150)</f>
        <v>0.54314619805228581</v>
      </c>
      <c r="E157" s="185">
        <f t="shared" si="391"/>
        <v>0.47574703808415769</v>
      </c>
      <c r="F157" s="185">
        <f t="shared" si="391"/>
        <v>0.34527761976382626</v>
      </c>
      <c r="G157" s="185">
        <f t="shared" si="391"/>
        <v>0.31248439460211197</v>
      </c>
      <c r="H157" s="186">
        <f t="shared" si="391"/>
        <v>0.28423452583587056</v>
      </c>
      <c r="I157" s="185">
        <f t="shared" si="391"/>
        <v>0.32141498015096165</v>
      </c>
      <c r="J157" s="186">
        <f t="shared" si="391"/>
        <v>0.37121509282758908</v>
      </c>
      <c r="K157" s="185">
        <f t="shared" si="391"/>
        <v>0.44147289346533169</v>
      </c>
      <c r="L157" s="187">
        <f t="shared" si="391"/>
        <v>0.65179259706093662</v>
      </c>
      <c r="M157" s="186">
        <f t="shared" si="391"/>
        <v>0.66023628508142429</v>
      </c>
      <c r="N157" s="186">
        <f t="shared" si="391"/>
        <v>0.62426681179311383</v>
      </c>
      <c r="O157" s="186">
        <f t="shared" si="391"/>
        <v>0.61841672163934125</v>
      </c>
      <c r="P157" s="186">
        <f t="shared" si="391"/>
        <v>0.52672371150863684</v>
      </c>
      <c r="Q157" s="186">
        <f t="shared" si="391"/>
        <v>0.46070205915842249</v>
      </c>
      <c r="R157" s="186">
        <f t="shared" si="391"/>
        <v>0.32641164116051846</v>
      </c>
      <c r="S157" s="186">
        <f t="shared" si="391"/>
        <v>0.26984475919203155</v>
      </c>
      <c r="T157" s="186">
        <f t="shared" si="391"/>
        <v>0.21467707424481836</v>
      </c>
      <c r="U157" s="186">
        <f t="shared" si="391"/>
        <v>0.23951925122408391</v>
      </c>
      <c r="V157" s="186">
        <f t="shared" si="391"/>
        <v>0.24415251723021128</v>
      </c>
      <c r="W157" s="186">
        <f t="shared" si="391"/>
        <v>0.38573730269713041</v>
      </c>
      <c r="X157" s="187">
        <f t="shared" si="391"/>
        <v>0.55629385315932556</v>
      </c>
      <c r="Y157" s="186">
        <f t="shared" si="391"/>
        <v>0.59460252181624962</v>
      </c>
      <c r="Z157" s="186">
        <f t="shared" si="391"/>
        <v>0.61067351883125587</v>
      </c>
      <c r="AA157" s="186">
        <f t="shared" si="391"/>
        <v>0.63249909553827521</v>
      </c>
      <c r="AB157" s="186">
        <f t="shared" si="391"/>
        <v>0.49881656992956891</v>
      </c>
      <c r="AC157" s="186">
        <f t="shared" ref="AC157:AR162" si="392">(AB66+AB150+AC94-AC66-AC150)/(AB66+AB150+AC94-AC150)</f>
        <v>0.40611993521025658</v>
      </c>
      <c r="AD157" s="186">
        <f t="shared" si="392"/>
        <v>0.31274472768869011</v>
      </c>
      <c r="AE157" s="186">
        <f t="shared" si="392"/>
        <v>0.28687549962294184</v>
      </c>
      <c r="AF157" s="186">
        <f t="shared" si="392"/>
        <v>0.27561056063971218</v>
      </c>
      <c r="AG157" s="186">
        <f t="shared" ref="AG157:AR157" si="393">(AF66+AF150+AG94-AG66-AG150)/(AF66+AF150+AG94-AG150)</f>
        <v>0.26343447900180694</v>
      </c>
      <c r="AH157" s="186">
        <f t="shared" si="393"/>
        <v>0.28292776809435882</v>
      </c>
      <c r="AI157" s="186">
        <f t="shared" si="393"/>
        <v>0.4389759111914362</v>
      </c>
      <c r="AJ157" s="186">
        <f t="shared" si="393"/>
        <v>0.61682527903224171</v>
      </c>
      <c r="AK157" s="186">
        <f t="shared" si="393"/>
        <v>0.64209791108173131</v>
      </c>
      <c r="AL157" s="186">
        <f t="shared" si="393"/>
        <v>0.67267416470436348</v>
      </c>
      <c r="AM157" s="186">
        <f t="shared" si="393"/>
        <v>0.66532747998953501</v>
      </c>
      <c r="AN157" s="186">
        <f t="shared" si="393"/>
        <v>0.53454692129472681</v>
      </c>
      <c r="AO157" s="186">
        <f t="shared" si="393"/>
        <v>0.49104504512132652</v>
      </c>
      <c r="AP157" s="186">
        <f t="shared" si="393"/>
        <v>0.38593061452698524</v>
      </c>
      <c r="AQ157" s="186">
        <f t="shared" si="393"/>
        <v>0.31946007076805411</v>
      </c>
      <c r="AR157" s="186">
        <f t="shared" si="393"/>
        <v>0.31646759736716285</v>
      </c>
      <c r="AS157" s="186"/>
      <c r="AT157" s="186"/>
      <c r="AU157" s="186"/>
      <c r="AV157" s="187"/>
      <c r="AW157" s="112"/>
      <c r="AX157" s="186">
        <f t="shared" ref="AX157:BG162" si="394">P157-D157</f>
        <v>-1.6422486543648973E-2</v>
      </c>
      <c r="AY157" s="186">
        <f t="shared" si="394"/>
        <v>-1.5044978925735197E-2</v>
      </c>
      <c r="AZ157" s="186">
        <f t="shared" si="394"/>
        <v>-1.8865978603307798E-2</v>
      </c>
      <c r="BA157" s="186">
        <f t="shared" si="394"/>
        <v>-4.2639635410080423E-2</v>
      </c>
      <c r="BB157" s="186">
        <f t="shared" si="394"/>
        <v>-6.95574515910522E-2</v>
      </c>
      <c r="BC157" s="186">
        <f t="shared" si="394"/>
        <v>-8.1895728926877742E-2</v>
      </c>
      <c r="BD157" s="186">
        <f t="shared" si="394"/>
        <v>-0.1270625755973778</v>
      </c>
      <c r="BE157" s="186">
        <f t="shared" si="394"/>
        <v>-5.5735590768201282E-2</v>
      </c>
      <c r="BF157" s="186">
        <f t="shared" si="394"/>
        <v>-9.5498743901611061E-2</v>
      </c>
      <c r="BG157" s="186">
        <f t="shared" si="394"/>
        <v>-6.5633763265174672E-2</v>
      </c>
      <c r="BH157" s="186">
        <f t="shared" ref="BH157:BQ162" si="395">Z157-N157</f>
        <v>-1.3593292961857961E-2</v>
      </c>
      <c r="BI157" s="186">
        <f t="shared" si="395"/>
        <v>1.4082373898933964E-2</v>
      </c>
      <c r="BJ157" s="186">
        <f t="shared" si="395"/>
        <v>-2.7907141579067929E-2</v>
      </c>
      <c r="BK157" s="186">
        <f t="shared" si="395"/>
        <v>-5.4582123948165917E-2</v>
      </c>
      <c r="BL157" s="259">
        <f t="shared" si="395"/>
        <v>-1.3666913471828357E-2</v>
      </c>
      <c r="BM157" s="259">
        <f t="shared" si="395"/>
        <v>1.7030740430910296E-2</v>
      </c>
      <c r="BN157" s="259">
        <f t="shared" si="395"/>
        <v>6.0933486394893821E-2</v>
      </c>
      <c r="BO157" s="259">
        <f t="shared" si="395"/>
        <v>2.3915227777723036E-2</v>
      </c>
      <c r="BP157" s="259">
        <f t="shared" si="395"/>
        <v>3.8775250864147542E-2</v>
      </c>
      <c r="BQ157" s="259">
        <f t="shared" si="395"/>
        <v>5.3238608494305784E-2</v>
      </c>
      <c r="BR157" s="289">
        <f t="shared" ref="BR157:BZ162" si="396">AJ157-X157</f>
        <v>6.0531425872916156E-2</v>
      </c>
      <c r="BS157" s="289">
        <f t="shared" si="396"/>
        <v>4.7495389265481691E-2</v>
      </c>
      <c r="BT157" s="289">
        <f t="shared" si="396"/>
        <v>6.2000645873107607E-2</v>
      </c>
      <c r="BU157" s="289">
        <f t="shared" si="396"/>
        <v>3.2828384451259796E-2</v>
      </c>
      <c r="BV157" s="289">
        <f t="shared" si="396"/>
        <v>3.5730351365157897E-2</v>
      </c>
      <c r="BW157" s="289">
        <f t="shared" si="396"/>
        <v>8.492510991106994E-2</v>
      </c>
      <c r="BX157" s="289">
        <f t="shared" si="396"/>
        <v>7.3185886838295133E-2</v>
      </c>
      <c r="BY157" s="289">
        <f t="shared" si="396"/>
        <v>3.2584571145112262E-2</v>
      </c>
      <c r="BZ157" s="289">
        <f t="shared" si="396"/>
        <v>4.0857036727450669E-2</v>
      </c>
      <c r="CA157" s="352"/>
      <c r="CB157" s="64">
        <f>IF(ISERROR(GETPIVOTDATA("VALUE",'CRS WK pvt'!$I$2,"DT_FILE",CB$8,"CD_CO",CB$6,"TRIM_CAT",TRIM(B157),"TRIM_LINE",A156))=TRUE,0,GETPIVOTDATA("VALUE",'CRS WK pvt'!$I$2,"DT_FILE",CB$8,"CD_CO",CB$6,"TRIM_CAT",TRIM(B157),"TRIM_LINE",A156))</f>
        <v>0</v>
      </c>
    </row>
    <row r="158" spans="1:80" s="59" customFormat="1" x14ac:dyDescent="0.3">
      <c r="A158" s="147"/>
      <c r="B158" s="60" t="s">
        <v>38</v>
      </c>
      <c r="C158" s="112"/>
      <c r="D158" s="185">
        <f t="shared" ref="D158:AB158" si="397">(C67+C151+D95-D67-D151)/(C67+C151+D95-D151)</f>
        <v>0.20273567917603566</v>
      </c>
      <c r="E158" s="185">
        <f t="shared" si="397"/>
        <v>0.17662090668729624</v>
      </c>
      <c r="F158" s="185">
        <f t="shared" si="397"/>
        <v>0.12811433946282402</v>
      </c>
      <c r="G158" s="185">
        <f t="shared" si="397"/>
        <v>8.1160763965648711E-2</v>
      </c>
      <c r="H158" s="186">
        <f t="shared" si="397"/>
        <v>8.0436199480448417E-2</v>
      </c>
      <c r="I158" s="185">
        <f t="shared" si="397"/>
        <v>7.1214011567541535E-2</v>
      </c>
      <c r="J158" s="186">
        <f t="shared" si="397"/>
        <v>8.5073797522745728E-2</v>
      </c>
      <c r="K158" s="185">
        <f t="shared" si="397"/>
        <v>9.4098686848085505E-2</v>
      </c>
      <c r="L158" s="187">
        <f t="shared" si="397"/>
        <v>0.16616893467926888</v>
      </c>
      <c r="M158" s="186">
        <f t="shared" si="397"/>
        <v>0.19143662685261018</v>
      </c>
      <c r="N158" s="186">
        <f t="shared" si="397"/>
        <v>0.20389756339357623</v>
      </c>
      <c r="O158" s="186">
        <f t="shared" si="397"/>
        <v>0.19698201418325942</v>
      </c>
      <c r="P158" s="186">
        <f t="shared" si="397"/>
        <v>0.16636263834703069</v>
      </c>
      <c r="Q158" s="186">
        <f t="shared" si="397"/>
        <v>0.13472333204061429</v>
      </c>
      <c r="R158" s="186">
        <f t="shared" si="397"/>
        <v>9.1036458192685854E-2</v>
      </c>
      <c r="S158" s="186">
        <f t="shared" si="397"/>
        <v>3.6232243036508342E-2</v>
      </c>
      <c r="T158" s="186">
        <f t="shared" si="397"/>
        <v>5.1103285129970935E-2</v>
      </c>
      <c r="U158" s="186">
        <f t="shared" si="397"/>
        <v>4.0239857064650032E-2</v>
      </c>
      <c r="V158" s="186">
        <f t="shared" si="397"/>
        <v>4.9686947180841677E-2</v>
      </c>
      <c r="W158" s="186">
        <f t="shared" si="397"/>
        <v>8.4488974029999026E-2</v>
      </c>
      <c r="X158" s="187">
        <f t="shared" si="397"/>
        <v>0.15251218494950178</v>
      </c>
      <c r="Y158" s="186">
        <f t="shared" si="397"/>
        <v>0.19119484708288739</v>
      </c>
      <c r="Z158" s="186">
        <f t="shared" si="397"/>
        <v>0.20387283714689544</v>
      </c>
      <c r="AA158" s="186">
        <f t="shared" si="397"/>
        <v>0.22550488958251297</v>
      </c>
      <c r="AB158" s="186">
        <f t="shared" si="397"/>
        <v>0.16733694838134211</v>
      </c>
      <c r="AC158" s="186">
        <f t="shared" si="392"/>
        <v>0.12871650529210207</v>
      </c>
      <c r="AD158" s="186">
        <f t="shared" si="392"/>
        <v>9.2313504423548659E-2</v>
      </c>
      <c r="AE158" s="186">
        <f t="shared" si="392"/>
        <v>0.10685670114242629</v>
      </c>
      <c r="AF158" s="186">
        <f t="shared" si="392"/>
        <v>0.10323301031983602</v>
      </c>
      <c r="AG158" s="186">
        <f t="shared" si="392"/>
        <v>8.8348987377760743E-2</v>
      </c>
      <c r="AH158" s="186">
        <f t="shared" si="392"/>
        <v>8.4005929784754713E-2</v>
      </c>
      <c r="AI158" s="186">
        <f t="shared" si="392"/>
        <v>0.1167550125511166</v>
      </c>
      <c r="AJ158" s="186">
        <f t="shared" si="392"/>
        <v>0.23056772617714963</v>
      </c>
      <c r="AK158" s="186">
        <f t="shared" si="392"/>
        <v>0.2253251469956635</v>
      </c>
      <c r="AL158" s="186">
        <f t="shared" si="392"/>
        <v>0.24781761123675602</v>
      </c>
      <c r="AM158" s="186">
        <f t="shared" si="392"/>
        <v>0.26255490036026408</v>
      </c>
      <c r="AN158" s="186">
        <f t="shared" si="392"/>
        <v>0.1899857230851108</v>
      </c>
      <c r="AO158" s="186">
        <f t="shared" si="392"/>
        <v>0.18082889395094484</v>
      </c>
      <c r="AP158" s="186">
        <f t="shared" si="392"/>
        <v>0.1397753477943274</v>
      </c>
      <c r="AQ158" s="186">
        <f t="shared" si="392"/>
        <v>0.12157637897072607</v>
      </c>
      <c r="AR158" s="186">
        <f t="shared" si="392"/>
        <v>8.7279292377320697E-2</v>
      </c>
      <c r="AS158" s="186"/>
      <c r="AT158" s="186"/>
      <c r="AU158" s="186"/>
      <c r="AV158" s="187"/>
      <c r="AW158" s="112"/>
      <c r="AX158" s="186">
        <f t="shared" si="394"/>
        <v>-3.6373040829004971E-2</v>
      </c>
      <c r="AY158" s="186">
        <f t="shared" si="394"/>
        <v>-4.1897574646681951E-2</v>
      </c>
      <c r="AZ158" s="186">
        <f t="shared" si="394"/>
        <v>-3.7077881270138169E-2</v>
      </c>
      <c r="BA158" s="186">
        <f t="shared" si="394"/>
        <v>-4.4928520929140368E-2</v>
      </c>
      <c r="BB158" s="186">
        <f t="shared" si="394"/>
        <v>-2.9332914350477482E-2</v>
      </c>
      <c r="BC158" s="186">
        <f t="shared" si="394"/>
        <v>-3.0974154502891503E-2</v>
      </c>
      <c r="BD158" s="186">
        <f t="shared" si="394"/>
        <v>-3.5386850341904051E-2</v>
      </c>
      <c r="BE158" s="186">
        <f t="shared" si="394"/>
        <v>-9.6097128180864799E-3</v>
      </c>
      <c r="BF158" s="186">
        <f t="shared" si="394"/>
        <v>-1.3656749729767104E-2</v>
      </c>
      <c r="BG158" s="186">
        <f t="shared" si="394"/>
        <v>-2.4177976972278303E-4</v>
      </c>
      <c r="BH158" s="186">
        <f t="shared" si="395"/>
        <v>-2.4726246680789599E-5</v>
      </c>
      <c r="BI158" s="186">
        <f t="shared" si="395"/>
        <v>2.852287539925355E-2</v>
      </c>
      <c r="BJ158" s="186">
        <f t="shared" si="395"/>
        <v>9.7431003431142083E-4</v>
      </c>
      <c r="BK158" s="186">
        <f t="shared" si="395"/>
        <v>-6.0068267485122173E-3</v>
      </c>
      <c r="BL158" s="259">
        <f t="shared" si="395"/>
        <v>1.277046230862805E-3</v>
      </c>
      <c r="BM158" s="259">
        <f t="shared" si="395"/>
        <v>7.0624458105917942E-2</v>
      </c>
      <c r="BN158" s="259">
        <f t="shared" si="395"/>
        <v>5.2129725189865084E-2</v>
      </c>
      <c r="BO158" s="259">
        <f t="shared" si="395"/>
        <v>4.8109130313110711E-2</v>
      </c>
      <c r="BP158" s="259">
        <f t="shared" si="395"/>
        <v>3.4318982603913036E-2</v>
      </c>
      <c r="BQ158" s="259">
        <f t="shared" si="395"/>
        <v>3.2266038521117577E-2</v>
      </c>
      <c r="BR158" s="289">
        <f t="shared" si="396"/>
        <v>7.8055541227647851E-2</v>
      </c>
      <c r="BS158" s="289">
        <f t="shared" si="396"/>
        <v>3.4130299912776108E-2</v>
      </c>
      <c r="BT158" s="289">
        <f t="shared" si="396"/>
        <v>4.3944774089860583E-2</v>
      </c>
      <c r="BU158" s="289">
        <f t="shared" si="396"/>
        <v>3.7050010777751108E-2</v>
      </c>
      <c r="BV158" s="289">
        <f t="shared" si="396"/>
        <v>2.2648774703768693E-2</v>
      </c>
      <c r="BW158" s="289">
        <f t="shared" si="396"/>
        <v>5.2112388658842768E-2</v>
      </c>
      <c r="BX158" s="289">
        <f t="shared" si="396"/>
        <v>4.7461843370778745E-2</v>
      </c>
      <c r="BY158" s="289">
        <f t="shared" si="396"/>
        <v>1.4719677828299776E-2</v>
      </c>
      <c r="BZ158" s="289">
        <f t="shared" si="396"/>
        <v>-1.5953717942515322E-2</v>
      </c>
      <c r="CA158" s="283"/>
      <c r="CB158" s="64">
        <f>IF(ISERROR(GETPIVOTDATA("VALUE",'CRS WK pvt'!$I$2,"DT_FILE",CB$8,"CD_CO",CB$6,"TRIM_CAT",TRIM(B158),"TRIM_LINE",A156))=TRUE,0,GETPIVOTDATA("VALUE",'CRS WK pvt'!$I$2,"DT_FILE",CB$8,"CD_CO",CB$6,"TRIM_CAT",TRIM(B158),"TRIM_LINE",A156))</f>
        <v>0</v>
      </c>
    </row>
    <row r="159" spans="1:80" s="59" customFormat="1" x14ac:dyDescent="0.3">
      <c r="A159" s="147"/>
      <c r="B159" s="60" t="s">
        <v>39</v>
      </c>
      <c r="C159" s="112"/>
      <c r="D159" s="185">
        <f t="shared" ref="D159:AB159" si="398">(C68+C152+D96-D68-D152)/(C68+C152+D96-D152)</f>
        <v>0.72248524125503888</v>
      </c>
      <c r="E159" s="185">
        <f t="shared" si="398"/>
        <v>0.71103749546697848</v>
      </c>
      <c r="F159" s="185">
        <f t="shared" si="398"/>
        <v>0.61327129654385304</v>
      </c>
      <c r="G159" s="185">
        <f t="shared" si="398"/>
        <v>0.58220487129053633</v>
      </c>
      <c r="H159" s="186">
        <f t="shared" si="398"/>
        <v>0.56059690309406085</v>
      </c>
      <c r="I159" s="185">
        <f t="shared" si="398"/>
        <v>0.57676841023233272</v>
      </c>
      <c r="J159" s="186">
        <f t="shared" si="398"/>
        <v>0.63428710136978339</v>
      </c>
      <c r="K159" s="185">
        <f t="shared" si="398"/>
        <v>0.63530826255483308</v>
      </c>
      <c r="L159" s="187">
        <f t="shared" si="398"/>
        <v>0.77548195329391634</v>
      </c>
      <c r="M159" s="186">
        <f t="shared" si="398"/>
        <v>0.80573008935342338</v>
      </c>
      <c r="N159" s="186">
        <f t="shared" si="398"/>
        <v>0.74468677065528732</v>
      </c>
      <c r="O159" s="186">
        <f t="shared" si="398"/>
        <v>0.74489797460360718</v>
      </c>
      <c r="P159" s="186">
        <f t="shared" si="398"/>
        <v>0.56517662997918117</v>
      </c>
      <c r="Q159" s="186">
        <f t="shared" si="398"/>
        <v>0.58156650642791152</v>
      </c>
      <c r="R159" s="186">
        <f t="shared" si="398"/>
        <v>0.50556262414473752</v>
      </c>
      <c r="S159" s="186">
        <f t="shared" si="398"/>
        <v>0.44959544835664794</v>
      </c>
      <c r="T159" s="186">
        <f t="shared" si="398"/>
        <v>0.38574938807062631</v>
      </c>
      <c r="U159" s="186">
        <f t="shared" si="398"/>
        <v>0.41965306422516485</v>
      </c>
      <c r="V159" s="186">
        <f t="shared" si="398"/>
        <v>0.42344459438301935</v>
      </c>
      <c r="W159" s="186">
        <f t="shared" si="398"/>
        <v>0.52427618309097312</v>
      </c>
      <c r="X159" s="187">
        <f t="shared" si="398"/>
        <v>0.6717443568269299</v>
      </c>
      <c r="Y159" s="186">
        <f t="shared" si="398"/>
        <v>0.66180548536982986</v>
      </c>
      <c r="Z159" s="186">
        <f t="shared" si="398"/>
        <v>0.70381646169895229</v>
      </c>
      <c r="AA159" s="186">
        <f t="shared" si="398"/>
        <v>0.76168144542722127</v>
      </c>
      <c r="AB159" s="186">
        <f t="shared" si="398"/>
        <v>0.65085512491249642</v>
      </c>
      <c r="AC159" s="186">
        <f t="shared" si="392"/>
        <v>0.57753483650958359</v>
      </c>
      <c r="AD159" s="186">
        <f t="shared" si="392"/>
        <v>0.47794763919582184</v>
      </c>
      <c r="AE159" s="186">
        <f t="shared" si="392"/>
        <v>0.42126868762707903</v>
      </c>
      <c r="AF159" s="186">
        <f t="shared" si="392"/>
        <v>0.43996508033843007</v>
      </c>
      <c r="AG159" s="186">
        <f t="shared" si="392"/>
        <v>0.44421495950685902</v>
      </c>
      <c r="AH159" s="186">
        <f t="shared" si="392"/>
        <v>0.44636673383715569</v>
      </c>
      <c r="AI159" s="186">
        <f t="shared" si="392"/>
        <v>0.57756905374381806</v>
      </c>
      <c r="AJ159" s="186">
        <f t="shared" si="392"/>
        <v>0.6789625305980338</v>
      </c>
      <c r="AK159" s="186">
        <f t="shared" si="392"/>
        <v>0.62724353712168024</v>
      </c>
      <c r="AL159" s="186">
        <f t="shared" si="392"/>
        <v>0.73086016675555365</v>
      </c>
      <c r="AM159" s="186">
        <f t="shared" si="392"/>
        <v>0.73212996011768994</v>
      </c>
      <c r="AN159" s="186">
        <f t="shared" si="392"/>
        <v>0.69191169352711446</v>
      </c>
      <c r="AO159" s="186">
        <f t="shared" si="392"/>
        <v>0.65414927369803144</v>
      </c>
      <c r="AP159" s="186">
        <f t="shared" si="392"/>
        <v>0.56816767558725545</v>
      </c>
      <c r="AQ159" s="186">
        <f t="shared" si="392"/>
        <v>0.52590153901273862</v>
      </c>
      <c r="AR159" s="186">
        <f t="shared" si="392"/>
        <v>0.54261682414321921</v>
      </c>
      <c r="AS159" s="186"/>
      <c r="AT159" s="186"/>
      <c r="AU159" s="186"/>
      <c r="AV159" s="187"/>
      <c r="AW159" s="112"/>
      <c r="AX159" s="186">
        <f t="shared" si="394"/>
        <v>-0.15730861127585771</v>
      </c>
      <c r="AY159" s="186">
        <f t="shared" si="394"/>
        <v>-0.12947098903906695</v>
      </c>
      <c r="AZ159" s="186">
        <f t="shared" si="394"/>
        <v>-0.10770867239911552</v>
      </c>
      <c r="BA159" s="186">
        <f t="shared" si="394"/>
        <v>-0.13260942293388839</v>
      </c>
      <c r="BB159" s="186">
        <f t="shared" si="394"/>
        <v>-0.17484751502343454</v>
      </c>
      <c r="BC159" s="186">
        <f t="shared" si="394"/>
        <v>-0.15711534600716787</v>
      </c>
      <c r="BD159" s="186">
        <f t="shared" si="394"/>
        <v>-0.21084250698676404</v>
      </c>
      <c r="BE159" s="186">
        <f t="shared" si="394"/>
        <v>-0.11103207946385996</v>
      </c>
      <c r="BF159" s="186">
        <f t="shared" si="394"/>
        <v>-0.10373759646698644</v>
      </c>
      <c r="BG159" s="186">
        <f t="shared" si="394"/>
        <v>-0.14392460398359352</v>
      </c>
      <c r="BH159" s="186">
        <f t="shared" si="395"/>
        <v>-4.0870308956335033E-2</v>
      </c>
      <c r="BI159" s="186">
        <f t="shared" si="395"/>
        <v>1.6783470823614088E-2</v>
      </c>
      <c r="BJ159" s="186">
        <f t="shared" si="395"/>
        <v>8.5678494933315252E-2</v>
      </c>
      <c r="BK159" s="186">
        <f t="shared" si="395"/>
        <v>-4.0316699183279292E-3</v>
      </c>
      <c r="BL159" s="259">
        <f t="shared" si="395"/>
        <v>-2.7614984948915677E-2</v>
      </c>
      <c r="BM159" s="259">
        <f t="shared" si="395"/>
        <v>-2.8326760729568912E-2</v>
      </c>
      <c r="BN159" s="259">
        <f t="shared" si="395"/>
        <v>5.4215692267803761E-2</v>
      </c>
      <c r="BO159" s="259">
        <f t="shared" si="395"/>
        <v>2.4561895281694168E-2</v>
      </c>
      <c r="BP159" s="259">
        <f t="shared" si="395"/>
        <v>2.2922139454136348E-2</v>
      </c>
      <c r="BQ159" s="259">
        <f t="shared" si="395"/>
        <v>5.3292870652844937E-2</v>
      </c>
      <c r="BR159" s="289">
        <f t="shared" si="396"/>
        <v>7.2181737711038974E-3</v>
      </c>
      <c r="BS159" s="289">
        <f t="shared" si="396"/>
        <v>-3.4561948248149621E-2</v>
      </c>
      <c r="BT159" s="289">
        <f t="shared" si="396"/>
        <v>2.7043705056601364E-2</v>
      </c>
      <c r="BU159" s="289">
        <f t="shared" si="396"/>
        <v>-2.9551485309531333E-2</v>
      </c>
      <c r="BV159" s="289">
        <f t="shared" si="396"/>
        <v>4.1056568614618039E-2</v>
      </c>
      <c r="BW159" s="289">
        <f t="shared" si="396"/>
        <v>7.6614437188447848E-2</v>
      </c>
      <c r="BX159" s="289">
        <f t="shared" si="396"/>
        <v>9.0220036391433611E-2</v>
      </c>
      <c r="BY159" s="289">
        <f t="shared" si="396"/>
        <v>0.10463285138565959</v>
      </c>
      <c r="BZ159" s="289">
        <f t="shared" si="396"/>
        <v>0.10265174380478914</v>
      </c>
      <c r="CA159" s="283"/>
      <c r="CB159" s="64">
        <f>IF(ISERROR(GETPIVOTDATA("VALUE",'CRS WK pvt'!$I$2,"DT_FILE",CB$8,"CD_CO",CB$6,"TRIM_CAT",TRIM(B159),"TRIM_LINE",A156))=TRUE,0,GETPIVOTDATA("VALUE",'CRS WK pvt'!$I$2,"DT_FILE",CB$8,"CD_CO",CB$6,"TRIM_CAT",TRIM(B159),"TRIM_LINE",A156))</f>
        <v>0</v>
      </c>
    </row>
    <row r="160" spans="1:80" s="59" customFormat="1" x14ac:dyDescent="0.3">
      <c r="A160" s="147"/>
      <c r="B160" s="60" t="s">
        <v>40</v>
      </c>
      <c r="C160" s="112"/>
      <c r="D160" s="185">
        <f t="shared" ref="D160:AB160" si="399">(C69+C153+D97-D69-D153)/(C69+C153+D97-D153)</f>
        <v>0.76788412236906411</v>
      </c>
      <c r="E160" s="185">
        <f t="shared" si="399"/>
        <v>0.76636769194828502</v>
      </c>
      <c r="F160" s="185">
        <f t="shared" si="399"/>
        <v>0.65647435371248042</v>
      </c>
      <c r="G160" s="185">
        <f t="shared" si="399"/>
        <v>0.60563474190824762</v>
      </c>
      <c r="H160" s="186">
        <f t="shared" si="399"/>
        <v>0.61048251882202198</v>
      </c>
      <c r="I160" s="185">
        <f t="shared" si="399"/>
        <v>0.66454504537917303</v>
      </c>
      <c r="J160" s="186">
        <f t="shared" si="399"/>
        <v>0.70224803100288957</v>
      </c>
      <c r="K160" s="185">
        <f t="shared" si="399"/>
        <v>0.72767272359411705</v>
      </c>
      <c r="L160" s="187">
        <f t="shared" si="399"/>
        <v>0.77258922766763272</v>
      </c>
      <c r="M160" s="186">
        <f t="shared" si="399"/>
        <v>0.84939266182797923</v>
      </c>
      <c r="N160" s="186">
        <f t="shared" si="399"/>
        <v>0.78517323582427589</v>
      </c>
      <c r="O160" s="186">
        <f t="shared" si="399"/>
        <v>0.79676420675907811</v>
      </c>
      <c r="P160" s="186">
        <f t="shared" si="399"/>
        <v>0.63487404990006213</v>
      </c>
      <c r="Q160" s="186">
        <f t="shared" si="399"/>
        <v>0.6622094846209724</v>
      </c>
      <c r="R160" s="186">
        <f t="shared" si="399"/>
        <v>0.57790894430732476</v>
      </c>
      <c r="S160" s="186">
        <f t="shared" si="399"/>
        <v>0.52886207874182656</v>
      </c>
      <c r="T160" s="186">
        <f t="shared" si="399"/>
        <v>0.45290824003586694</v>
      </c>
      <c r="U160" s="186">
        <f t="shared" si="399"/>
        <v>0.47411237059167999</v>
      </c>
      <c r="V160" s="186">
        <f t="shared" si="399"/>
        <v>0.51738298211404821</v>
      </c>
      <c r="W160" s="186">
        <f t="shared" si="399"/>
        <v>0.57570642787948301</v>
      </c>
      <c r="X160" s="187">
        <f t="shared" si="399"/>
        <v>0.71323339341921321</v>
      </c>
      <c r="Y160" s="186">
        <f t="shared" si="399"/>
        <v>0.70392607492331094</v>
      </c>
      <c r="Z160" s="186">
        <f t="shared" si="399"/>
        <v>0.72157020295429408</v>
      </c>
      <c r="AA160" s="186">
        <f t="shared" si="399"/>
        <v>0.80750228621772513</v>
      </c>
      <c r="AB160" s="186">
        <f t="shared" si="399"/>
        <v>0.71704679746349831</v>
      </c>
      <c r="AC160" s="186">
        <f t="shared" si="392"/>
        <v>0.65059090449519474</v>
      </c>
      <c r="AD160" s="186">
        <f t="shared" si="392"/>
        <v>0.54455942081446251</v>
      </c>
      <c r="AE160" s="186">
        <f t="shared" si="392"/>
        <v>0.54733053264463694</v>
      </c>
      <c r="AF160" s="186">
        <f t="shared" si="392"/>
        <v>0.54907147398719036</v>
      </c>
      <c r="AG160" s="186">
        <f t="shared" si="392"/>
        <v>0.50870406859240835</v>
      </c>
      <c r="AH160" s="186">
        <f t="shared" si="392"/>
        <v>0.537534593143985</v>
      </c>
      <c r="AI160" s="186">
        <f t="shared" si="392"/>
        <v>0.60487417357213502</v>
      </c>
      <c r="AJ160" s="186">
        <f t="shared" si="392"/>
        <v>0.69930866364297128</v>
      </c>
      <c r="AK160" s="186">
        <f t="shared" si="392"/>
        <v>0.63795848778940711</v>
      </c>
      <c r="AL160" s="186">
        <f t="shared" si="392"/>
        <v>0.74907184460575937</v>
      </c>
      <c r="AM160" s="186">
        <f t="shared" si="392"/>
        <v>0.75925923582647359</v>
      </c>
      <c r="AN160" s="186">
        <f t="shared" si="392"/>
        <v>0.74863773207174211</v>
      </c>
      <c r="AO160" s="186">
        <f t="shared" si="392"/>
        <v>0.6919884538547727</v>
      </c>
      <c r="AP160" s="186">
        <f t="shared" si="392"/>
        <v>0.64376529018618378</v>
      </c>
      <c r="AQ160" s="186">
        <f t="shared" si="392"/>
        <v>0.62072199173454701</v>
      </c>
      <c r="AR160" s="186">
        <f t="shared" si="392"/>
        <v>0.59670462313535444</v>
      </c>
      <c r="AS160" s="186"/>
      <c r="AT160" s="186"/>
      <c r="AU160" s="186"/>
      <c r="AV160" s="187"/>
      <c r="AW160" s="112"/>
      <c r="AX160" s="186">
        <f t="shared" si="394"/>
        <v>-0.13301007246900198</v>
      </c>
      <c r="AY160" s="186">
        <f t="shared" si="394"/>
        <v>-0.10415820732731262</v>
      </c>
      <c r="AZ160" s="186">
        <f t="shared" si="394"/>
        <v>-7.8565409405155662E-2</v>
      </c>
      <c r="BA160" s="186">
        <f t="shared" si="394"/>
        <v>-7.6772663166421062E-2</v>
      </c>
      <c r="BB160" s="186">
        <f t="shared" si="394"/>
        <v>-0.15757427878615504</v>
      </c>
      <c r="BC160" s="186">
        <f t="shared" si="394"/>
        <v>-0.19043267478749304</v>
      </c>
      <c r="BD160" s="186">
        <f t="shared" si="394"/>
        <v>-0.18486504888884137</v>
      </c>
      <c r="BE160" s="186">
        <f t="shared" si="394"/>
        <v>-0.15196629571463405</v>
      </c>
      <c r="BF160" s="186">
        <f t="shared" si="394"/>
        <v>-5.9355834248419503E-2</v>
      </c>
      <c r="BG160" s="186">
        <f t="shared" si="394"/>
        <v>-0.14546658690466829</v>
      </c>
      <c r="BH160" s="186">
        <f t="shared" si="395"/>
        <v>-6.3603032869981813E-2</v>
      </c>
      <c r="BI160" s="186">
        <f t="shared" si="395"/>
        <v>1.0738079458647021E-2</v>
      </c>
      <c r="BJ160" s="186">
        <f t="shared" si="395"/>
        <v>8.2172747563436177E-2</v>
      </c>
      <c r="BK160" s="186">
        <f t="shared" si="395"/>
        <v>-1.1618580125777656E-2</v>
      </c>
      <c r="BL160" s="259">
        <f t="shared" si="395"/>
        <v>-3.3349523492862243E-2</v>
      </c>
      <c r="BM160" s="259">
        <f t="shared" si="395"/>
        <v>1.8468453902810378E-2</v>
      </c>
      <c r="BN160" s="259">
        <f t="shared" si="395"/>
        <v>9.6163233951323424E-2</v>
      </c>
      <c r="BO160" s="259">
        <f t="shared" si="395"/>
        <v>3.4591698000728366E-2</v>
      </c>
      <c r="BP160" s="259">
        <f t="shared" si="395"/>
        <v>2.0151611029936789E-2</v>
      </c>
      <c r="BQ160" s="259">
        <f t="shared" si="395"/>
        <v>2.9167745692652014E-2</v>
      </c>
      <c r="BR160" s="289">
        <f t="shared" si="396"/>
        <v>-1.3924729776241929E-2</v>
      </c>
      <c r="BS160" s="289">
        <f t="shared" si="396"/>
        <v>-6.5967587133903827E-2</v>
      </c>
      <c r="BT160" s="289">
        <f t="shared" si="396"/>
        <v>2.7501641651465292E-2</v>
      </c>
      <c r="BU160" s="289">
        <f t="shared" si="396"/>
        <v>-4.8243050391251541E-2</v>
      </c>
      <c r="BV160" s="289">
        <f t="shared" si="396"/>
        <v>3.1590934608243804E-2</v>
      </c>
      <c r="BW160" s="289">
        <f t="shared" si="396"/>
        <v>4.1397549359577956E-2</v>
      </c>
      <c r="BX160" s="289">
        <f t="shared" si="396"/>
        <v>9.9205869371721267E-2</v>
      </c>
      <c r="BY160" s="289">
        <f t="shared" si="396"/>
        <v>7.3391459089910072E-2</v>
      </c>
      <c r="BZ160" s="289">
        <f t="shared" si="396"/>
        <v>4.7633149148164078E-2</v>
      </c>
      <c r="CA160" s="283"/>
      <c r="CB160" s="64">
        <f>IF(ISERROR(GETPIVOTDATA("VALUE",'CRS WK pvt'!$I$2,"DT_FILE",CB$8,"CD_CO",CB$6,"TRIM_CAT",TRIM(B160),"TRIM_LINE",A156))=TRUE,0,GETPIVOTDATA("VALUE",'CRS WK pvt'!$I$2,"DT_FILE",CB$8,"CD_CO",CB$6,"TRIM_CAT",TRIM(B160),"TRIM_LINE",A156))</f>
        <v>0</v>
      </c>
    </row>
    <row r="161" spans="1:80" s="59" customFormat="1" x14ac:dyDescent="0.3">
      <c r="A161" s="147"/>
      <c r="B161" s="60" t="s">
        <v>41</v>
      </c>
      <c r="C161" s="112"/>
      <c r="D161" s="185">
        <f t="shared" ref="D161:AB161" si="400">(C70+C154+D98-D70-D154)/(C70+C154+D98-D154)</f>
        <v>0.77995007462862265</v>
      </c>
      <c r="E161" s="185">
        <f t="shared" si="400"/>
        <v>0.76326488383481228</v>
      </c>
      <c r="F161" s="185">
        <f t="shared" si="400"/>
        <v>0.60538559251066026</v>
      </c>
      <c r="G161" s="185">
        <f t="shared" si="400"/>
        <v>0.57361783727957982</v>
      </c>
      <c r="H161" s="186">
        <f t="shared" si="400"/>
        <v>0.56043741546688186</v>
      </c>
      <c r="I161" s="185">
        <f t="shared" si="400"/>
        <v>0.68021291816967178</v>
      </c>
      <c r="J161" s="186">
        <f t="shared" si="400"/>
        <v>0.71673283485465533</v>
      </c>
      <c r="K161" s="185">
        <f t="shared" si="400"/>
        <v>0.64218109706106019</v>
      </c>
      <c r="L161" s="187">
        <f t="shared" si="400"/>
        <v>0.7128933295116382</v>
      </c>
      <c r="M161" s="186">
        <f t="shared" si="400"/>
        <v>0.82560595029020667</v>
      </c>
      <c r="N161" s="186">
        <f t="shared" si="400"/>
        <v>0.70979505717162061</v>
      </c>
      <c r="O161" s="186">
        <f t="shared" si="400"/>
        <v>0.75878729623108443</v>
      </c>
      <c r="P161" s="186">
        <f t="shared" si="400"/>
        <v>0.60109779398465535</v>
      </c>
      <c r="Q161" s="186">
        <f t="shared" si="400"/>
        <v>0.66539207938865208</v>
      </c>
      <c r="R161" s="186">
        <f t="shared" si="400"/>
        <v>0.58519116241690705</v>
      </c>
      <c r="S161" s="186">
        <f t="shared" si="400"/>
        <v>0.50361194552246458</v>
      </c>
      <c r="T161" s="186">
        <f t="shared" si="400"/>
        <v>0.49804555920729371</v>
      </c>
      <c r="U161" s="186">
        <f t="shared" si="400"/>
        <v>0.4095000597611943</v>
      </c>
      <c r="V161" s="186">
        <f t="shared" si="400"/>
        <v>0.47398636733709376</v>
      </c>
      <c r="W161" s="186">
        <f t="shared" si="400"/>
        <v>0.48043034652419919</v>
      </c>
      <c r="X161" s="187">
        <f t="shared" si="400"/>
        <v>0.61337098334709428</v>
      </c>
      <c r="Y161" s="186">
        <f t="shared" si="400"/>
        <v>0.67294120507482513</v>
      </c>
      <c r="Z161" s="186">
        <f t="shared" si="400"/>
        <v>0.67923185701305266</v>
      </c>
      <c r="AA161" s="186">
        <f t="shared" si="400"/>
        <v>0.77574109007918179</v>
      </c>
      <c r="AB161" s="186">
        <f t="shared" si="400"/>
        <v>0.72801079777361344</v>
      </c>
      <c r="AC161" s="186">
        <f t="shared" si="392"/>
        <v>0.69448821776146841</v>
      </c>
      <c r="AD161" s="186">
        <f t="shared" si="392"/>
        <v>0.69772792540292328</v>
      </c>
      <c r="AE161" s="186">
        <f t="shared" si="392"/>
        <v>0.59475831711482519</v>
      </c>
      <c r="AF161" s="186">
        <f t="shared" si="392"/>
        <v>0.67128105466418764</v>
      </c>
      <c r="AG161" s="186">
        <f t="shared" si="392"/>
        <v>0.53891609097374127</v>
      </c>
      <c r="AH161" s="186">
        <f t="shared" si="392"/>
        <v>0.69832559658314197</v>
      </c>
      <c r="AI161" s="186">
        <f t="shared" si="392"/>
        <v>0.58019623022755817</v>
      </c>
      <c r="AJ161" s="186">
        <f t="shared" si="392"/>
        <v>0.63713581142910791</v>
      </c>
      <c r="AK161" s="186">
        <f t="shared" si="392"/>
        <v>0.61761246179724472</v>
      </c>
      <c r="AL161" s="186">
        <f t="shared" si="392"/>
        <v>0.69512166597503111</v>
      </c>
      <c r="AM161" s="186">
        <f t="shared" si="392"/>
        <v>0.75160584000710018</v>
      </c>
      <c r="AN161" s="186">
        <f t="shared" si="392"/>
        <v>0.74712594265345444</v>
      </c>
      <c r="AO161" s="186">
        <f t="shared" si="392"/>
        <v>0.70615464669447769</v>
      </c>
      <c r="AP161" s="186">
        <f t="shared" si="392"/>
        <v>0.62298325659751785</v>
      </c>
      <c r="AQ161" s="186">
        <f t="shared" si="392"/>
        <v>0.62774327968694532</v>
      </c>
      <c r="AR161" s="186">
        <f t="shared" si="392"/>
        <v>0.58329567988662945</v>
      </c>
      <c r="AS161" s="186"/>
      <c r="AT161" s="186"/>
      <c r="AU161" s="186"/>
      <c r="AV161" s="187"/>
      <c r="AW161" s="112"/>
      <c r="AX161" s="186">
        <f t="shared" si="394"/>
        <v>-0.1788522806439673</v>
      </c>
      <c r="AY161" s="186">
        <f t="shared" si="394"/>
        <v>-9.78728044461602E-2</v>
      </c>
      <c r="AZ161" s="186">
        <f t="shared" si="394"/>
        <v>-2.0194430093753213E-2</v>
      </c>
      <c r="BA161" s="186">
        <f t="shared" si="394"/>
        <v>-7.0005891757115246E-2</v>
      </c>
      <c r="BB161" s="186">
        <f t="shared" si="394"/>
        <v>-6.2391856259588152E-2</v>
      </c>
      <c r="BC161" s="186">
        <f t="shared" si="394"/>
        <v>-0.27071285840847747</v>
      </c>
      <c r="BD161" s="186">
        <f t="shared" si="394"/>
        <v>-0.24274646751756157</v>
      </c>
      <c r="BE161" s="186">
        <f t="shared" si="394"/>
        <v>-0.161750750536861</v>
      </c>
      <c r="BF161" s="186">
        <f t="shared" si="394"/>
        <v>-9.9522346164543918E-2</v>
      </c>
      <c r="BG161" s="186">
        <f t="shared" si="394"/>
        <v>-0.15266474521538154</v>
      </c>
      <c r="BH161" s="186">
        <f t="shared" si="395"/>
        <v>-3.0563200158567949E-2</v>
      </c>
      <c r="BI161" s="186">
        <f t="shared" si="395"/>
        <v>1.6953793848097365E-2</v>
      </c>
      <c r="BJ161" s="186">
        <f t="shared" si="395"/>
        <v>0.12691300378895809</v>
      </c>
      <c r="BK161" s="186">
        <f t="shared" si="395"/>
        <v>2.9096138372816327E-2</v>
      </c>
      <c r="BL161" s="259">
        <f t="shared" si="395"/>
        <v>0.11253676298601623</v>
      </c>
      <c r="BM161" s="259">
        <f t="shared" si="395"/>
        <v>9.1146371592360609E-2</v>
      </c>
      <c r="BN161" s="259">
        <f t="shared" si="395"/>
        <v>0.17323549545689393</v>
      </c>
      <c r="BO161" s="259">
        <f t="shared" si="395"/>
        <v>0.12941603121254697</v>
      </c>
      <c r="BP161" s="259">
        <f t="shared" si="395"/>
        <v>0.22433922924604821</v>
      </c>
      <c r="BQ161" s="259">
        <f t="shared" si="395"/>
        <v>9.9765883703358982E-2</v>
      </c>
      <c r="BR161" s="289">
        <f t="shared" si="396"/>
        <v>2.3764828082013634E-2</v>
      </c>
      <c r="BS161" s="289">
        <f t="shared" si="396"/>
        <v>-5.5328743277580417E-2</v>
      </c>
      <c r="BT161" s="289">
        <f t="shared" si="396"/>
        <v>1.5889808961978447E-2</v>
      </c>
      <c r="BU161" s="289">
        <f t="shared" si="396"/>
        <v>-2.4135250072081615E-2</v>
      </c>
      <c r="BV161" s="289">
        <f t="shared" si="396"/>
        <v>1.9115144879841006E-2</v>
      </c>
      <c r="BW161" s="289">
        <f t="shared" si="396"/>
        <v>1.1666428933009287E-2</v>
      </c>
      <c r="BX161" s="289">
        <f t="shared" si="396"/>
        <v>-7.4744668805405423E-2</v>
      </c>
      <c r="BY161" s="289">
        <f t="shared" si="396"/>
        <v>3.2984962572120136E-2</v>
      </c>
      <c r="BZ161" s="289">
        <f t="shared" si="396"/>
        <v>-8.798537477755819E-2</v>
      </c>
      <c r="CA161" s="283"/>
      <c r="CB161" s="64">
        <f>IF(ISERROR(GETPIVOTDATA("VALUE",'CRS WK pvt'!$I$2,"DT_FILE",CB$8,"CD_CO",CB$6,"TRIM_CAT",TRIM(B161),"TRIM_LINE",A156))=TRUE,0,GETPIVOTDATA("VALUE",'CRS WK pvt'!$I$2,"DT_FILE",CB$8,"CD_CO",CB$6,"TRIM_CAT",TRIM(B161),"TRIM_LINE",A156))</f>
        <v>0</v>
      </c>
    </row>
    <row r="162" spans="1:80" s="73" customFormat="1" ht="15" thickBot="1" x14ac:dyDescent="0.35">
      <c r="A162" s="148"/>
      <c r="B162" s="113" t="s">
        <v>42</v>
      </c>
      <c r="C162" s="114"/>
      <c r="D162" s="188">
        <f t="shared" ref="D162:AB162" si="401">(C71+C155+D99-D71-D155)/(C71+C155+D99-D155)</f>
        <v>0.56267217173037121</v>
      </c>
      <c r="E162" s="188">
        <f t="shared" si="401"/>
        <v>0.51750088880977629</v>
      </c>
      <c r="F162" s="188">
        <f t="shared" si="401"/>
        <v>0.37207613779743243</v>
      </c>
      <c r="G162" s="188">
        <f t="shared" si="401"/>
        <v>0.32779314093915363</v>
      </c>
      <c r="H162" s="189">
        <f t="shared" si="401"/>
        <v>0.30444987069252066</v>
      </c>
      <c r="I162" s="188">
        <f t="shared" si="401"/>
        <v>0.3440502392043347</v>
      </c>
      <c r="J162" s="189">
        <f t="shared" si="401"/>
        <v>0.37821859658140589</v>
      </c>
      <c r="K162" s="188">
        <f t="shared" si="401"/>
        <v>0.40533802896267196</v>
      </c>
      <c r="L162" s="190">
        <f t="shared" si="401"/>
        <v>0.58986683894893288</v>
      </c>
      <c r="M162" s="189">
        <f t="shared" si="401"/>
        <v>0.64228949392122892</v>
      </c>
      <c r="N162" s="189">
        <f t="shared" si="401"/>
        <v>0.58766690067822791</v>
      </c>
      <c r="O162" s="189">
        <f t="shared" si="401"/>
        <v>0.60029526756876039</v>
      </c>
      <c r="P162" s="189">
        <f t="shared" si="401"/>
        <v>0.48796564623822541</v>
      </c>
      <c r="Q162" s="189">
        <f t="shared" si="401"/>
        <v>0.46375059674706293</v>
      </c>
      <c r="R162" s="189">
        <f t="shared" si="401"/>
        <v>0.35099846066717527</v>
      </c>
      <c r="S162" s="189">
        <f t="shared" si="401"/>
        <v>0.27511090648592779</v>
      </c>
      <c r="T162" s="189">
        <f t="shared" si="401"/>
        <v>0.23712348148518625</v>
      </c>
      <c r="U162" s="189">
        <f t="shared" si="401"/>
        <v>0.22990327831613827</v>
      </c>
      <c r="V162" s="189">
        <f t="shared" si="401"/>
        <v>0.24725452457997185</v>
      </c>
      <c r="W162" s="189">
        <f t="shared" si="401"/>
        <v>0.34315593525236415</v>
      </c>
      <c r="X162" s="190">
        <f t="shared" si="401"/>
        <v>0.50245395342854238</v>
      </c>
      <c r="Y162" s="189">
        <f t="shared" si="401"/>
        <v>0.55081235457056432</v>
      </c>
      <c r="Z162" s="189">
        <f t="shared" si="401"/>
        <v>0.57120540176889445</v>
      </c>
      <c r="AA162" s="189">
        <f t="shared" si="401"/>
        <v>0.61560609809544198</v>
      </c>
      <c r="AB162" s="189">
        <f t="shared" si="401"/>
        <v>0.49929183441494324</v>
      </c>
      <c r="AC162" s="189">
        <f t="shared" si="392"/>
        <v>0.41990323553687492</v>
      </c>
      <c r="AD162" s="189">
        <f t="shared" si="392"/>
        <v>0.35902318832076868</v>
      </c>
      <c r="AE162" s="189">
        <f t="shared" si="392"/>
        <v>0.29716902501563036</v>
      </c>
      <c r="AF162" s="189">
        <f t="shared" si="392"/>
        <v>0.30683210139176581</v>
      </c>
      <c r="AG162" s="189">
        <f t="shared" si="392"/>
        <v>0.26371597162465571</v>
      </c>
      <c r="AH162" s="189">
        <f t="shared" si="392"/>
        <v>0.31642638239853316</v>
      </c>
      <c r="AI162" s="189">
        <f t="shared" si="392"/>
        <v>0.39265849438089134</v>
      </c>
      <c r="AJ162" s="189">
        <f t="shared" si="392"/>
        <v>0.5513811225441636</v>
      </c>
      <c r="AK162" s="189">
        <f t="shared" si="392"/>
        <v>0.57262827737339772</v>
      </c>
      <c r="AL162" s="189">
        <f t="shared" si="392"/>
        <v>0.62573198421029241</v>
      </c>
      <c r="AM162" s="189">
        <f t="shared" si="392"/>
        <v>0.63417072564824162</v>
      </c>
      <c r="AN162" s="189">
        <f t="shared" si="392"/>
        <v>0.53849753985916105</v>
      </c>
      <c r="AO162" s="189">
        <f t="shared" si="392"/>
        <v>0.487489129374512</v>
      </c>
      <c r="AP162" s="189">
        <f t="shared" si="392"/>
        <v>0.39040662447433089</v>
      </c>
      <c r="AQ162" s="189">
        <f t="shared" si="392"/>
        <v>0.3384914374058442</v>
      </c>
      <c r="AR162" s="189">
        <f t="shared" si="392"/>
        <v>0.3159266326176961</v>
      </c>
      <c r="AS162" s="189"/>
      <c r="AT162" s="189"/>
      <c r="AU162" s="189"/>
      <c r="AV162" s="190"/>
      <c r="AW162" s="114"/>
      <c r="AX162" s="189">
        <f t="shared" si="394"/>
        <v>-7.4706525492145792E-2</v>
      </c>
      <c r="AY162" s="189">
        <f t="shared" si="394"/>
        <v>-5.3750292062713367E-2</v>
      </c>
      <c r="AZ162" s="189">
        <f t="shared" si="394"/>
        <v>-2.1077677130257155E-2</v>
      </c>
      <c r="BA162" s="189">
        <f t="shared" si="394"/>
        <v>-5.268223445322584E-2</v>
      </c>
      <c r="BB162" s="189">
        <f t="shared" si="394"/>
        <v>-6.7326389207334414E-2</v>
      </c>
      <c r="BC162" s="189">
        <f t="shared" si="394"/>
        <v>-0.11414696088819642</v>
      </c>
      <c r="BD162" s="189">
        <f t="shared" si="394"/>
        <v>-0.13096407200143403</v>
      </c>
      <c r="BE162" s="189">
        <f t="shared" si="394"/>
        <v>-6.2182093710307806E-2</v>
      </c>
      <c r="BF162" s="189">
        <f t="shared" si="394"/>
        <v>-8.7412885520390504E-2</v>
      </c>
      <c r="BG162" s="189">
        <f t="shared" si="394"/>
        <v>-9.1477139350664594E-2</v>
      </c>
      <c r="BH162" s="189">
        <f t="shared" si="395"/>
        <v>-1.6461498909333461E-2</v>
      </c>
      <c r="BI162" s="189">
        <f t="shared" si="395"/>
        <v>1.5310830526681585E-2</v>
      </c>
      <c r="BJ162" s="189">
        <f t="shared" si="395"/>
        <v>1.1326188176717822E-2</v>
      </c>
      <c r="BK162" s="189">
        <f t="shared" si="395"/>
        <v>-4.3847361210188007E-2</v>
      </c>
      <c r="BL162" s="260">
        <f t="shared" si="395"/>
        <v>8.0247276535934109E-3</v>
      </c>
      <c r="BM162" s="260">
        <f t="shared" si="395"/>
        <v>2.2058118529702575E-2</v>
      </c>
      <c r="BN162" s="260">
        <f t="shared" si="395"/>
        <v>6.9708619906579561E-2</v>
      </c>
      <c r="BO162" s="260">
        <f t="shared" si="395"/>
        <v>3.3812693308517439E-2</v>
      </c>
      <c r="BP162" s="260">
        <f t="shared" si="395"/>
        <v>6.9171857818561305E-2</v>
      </c>
      <c r="BQ162" s="260">
        <f t="shared" si="395"/>
        <v>4.950255912852719E-2</v>
      </c>
      <c r="BR162" s="290">
        <f t="shared" si="396"/>
        <v>4.8927169115621227E-2</v>
      </c>
      <c r="BS162" s="290">
        <f t="shared" si="396"/>
        <v>2.1815922802833398E-2</v>
      </c>
      <c r="BT162" s="290">
        <f t="shared" si="396"/>
        <v>5.4526582441397964E-2</v>
      </c>
      <c r="BU162" s="290">
        <f t="shared" si="396"/>
        <v>1.856462755279964E-2</v>
      </c>
      <c r="BV162" s="290">
        <f t="shared" si="396"/>
        <v>3.9205705444217809E-2</v>
      </c>
      <c r="BW162" s="290">
        <f t="shared" si="396"/>
        <v>6.7585893837637079E-2</v>
      </c>
      <c r="BX162" s="290">
        <f t="shared" si="396"/>
        <v>3.1383436153562205E-2</v>
      </c>
      <c r="BY162" s="290">
        <f t="shared" si="396"/>
        <v>4.1322412390213836E-2</v>
      </c>
      <c r="BZ162" s="290">
        <f t="shared" si="396"/>
        <v>9.0945312259302913E-3</v>
      </c>
      <c r="CA162" s="284"/>
      <c r="CB162" s="116">
        <f t="shared" ref="CB162" si="402">SUM(CB157:CB161)</f>
        <v>0</v>
      </c>
    </row>
    <row r="163" spans="1:80" ht="15" thickTop="1" x14ac:dyDescent="0.3">
      <c r="A163" s="147"/>
    </row>
    <row r="164" spans="1:80" x14ac:dyDescent="0.3">
      <c r="B164" s="1" t="s">
        <v>24</v>
      </c>
    </row>
    <row r="165" spans="1:80" x14ac:dyDescent="0.3">
      <c r="B165" s="31" t="s">
        <v>318</v>
      </c>
    </row>
    <row r="166" spans="1:80" x14ac:dyDescent="0.3">
      <c r="B166" s="2" t="s">
        <v>319</v>
      </c>
    </row>
    <row r="168" spans="1:80" x14ac:dyDescent="0.3">
      <c r="B168" s="32" t="s">
        <v>23</v>
      </c>
    </row>
    <row r="169" spans="1:80" x14ac:dyDescent="0.3">
      <c r="B169" s="2" t="s">
        <v>25</v>
      </c>
    </row>
    <row r="170" spans="1:80" x14ac:dyDescent="0.3">
      <c r="B170" s="2" t="s">
        <v>26</v>
      </c>
    </row>
    <row r="171" spans="1:80" x14ac:dyDescent="0.3">
      <c r="B171" s="2" t="s">
        <v>27</v>
      </c>
    </row>
    <row r="172" spans="1:80" x14ac:dyDescent="0.3">
      <c r="B172" s="2" t="s">
        <v>28</v>
      </c>
    </row>
    <row r="176" spans="1:80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6">
    <mergeCell ref="B1:AX1"/>
    <mergeCell ref="Y7:AJ7"/>
    <mergeCell ref="M7:X7"/>
    <mergeCell ref="C7:L7"/>
    <mergeCell ref="AK7:AV7"/>
    <mergeCell ref="AW7:BZ7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B172"/>
  <sheetViews>
    <sheetView workbookViewId="0">
      <pane xSplit="2" ySplit="8" topLeftCell="C9" activePane="bottomRight" state="frozen"/>
      <selection activeCell="B5" sqref="B5"/>
      <selection pane="topRight" activeCell="B5" sqref="B5"/>
      <selection pane="bottomLeft" activeCell="B5" sqref="B5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8" width="13.77734375" style="2" customWidth="1"/>
    <col min="79" max="79" width="3.88671875" style="282" hidden="1" customWidth="1"/>
    <col min="80" max="80" width="9.5546875" style="2" hidden="1" customWidth="1"/>
    <col min="81" max="16384" width="9.21875" style="2"/>
  </cols>
  <sheetData>
    <row r="1" spans="1:80" ht="15.6" thickTop="1" thickBot="1" x14ac:dyDescent="0.35">
      <c r="B1" s="361" t="s">
        <v>17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</row>
    <row r="2" spans="1:80" ht="27.6" customHeight="1" thickTop="1" x14ac:dyDescent="0.3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B2" s="8"/>
    </row>
    <row r="3" spans="1:80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B3" s="11"/>
    </row>
    <row r="4" spans="1:80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B4" s="11"/>
    </row>
    <row r="5" spans="1:80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B5" s="11"/>
    </row>
    <row r="6" spans="1:80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B6" s="23" t="s">
        <v>67</v>
      </c>
    </row>
    <row r="7" spans="1:80" s="3" customFormat="1" ht="15" thickBot="1" x14ac:dyDescent="0.35">
      <c r="A7" s="146"/>
      <c r="B7" s="26"/>
      <c r="C7" s="365">
        <v>2019</v>
      </c>
      <c r="D7" s="363"/>
      <c r="E7" s="363"/>
      <c r="F7" s="363"/>
      <c r="G7" s="363"/>
      <c r="H7" s="363"/>
      <c r="I7" s="363"/>
      <c r="J7" s="363"/>
      <c r="K7" s="363"/>
      <c r="L7" s="364"/>
      <c r="M7" s="365">
        <v>2020</v>
      </c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4"/>
      <c r="Y7" s="363">
        <v>2021</v>
      </c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4"/>
      <c r="AK7" s="365">
        <v>2022</v>
      </c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4"/>
      <c r="AW7" s="365" t="s">
        <v>347</v>
      </c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4"/>
      <c r="CA7" s="330"/>
      <c r="CB7" s="280" t="s">
        <v>97</v>
      </c>
    </row>
    <row r="8" spans="1:80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306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50" t="s">
        <v>673</v>
      </c>
      <c r="BW8" s="350" t="s">
        <v>672</v>
      </c>
      <c r="BX8" s="350" t="s">
        <v>674</v>
      </c>
      <c r="BY8" s="350" t="s">
        <v>675</v>
      </c>
      <c r="BZ8" s="349" t="s">
        <v>677</v>
      </c>
      <c r="CA8" s="351"/>
      <c r="CB8" s="286">
        <v>44800</v>
      </c>
    </row>
    <row r="9" spans="1:80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352"/>
      <c r="CB9" s="78"/>
    </row>
    <row r="10" spans="1:80" s="59" customFormat="1" x14ac:dyDescent="0.3">
      <c r="A10" s="147"/>
      <c r="B10" s="60" t="s">
        <v>37</v>
      </c>
      <c r="C10" s="61">
        <v>180592</v>
      </c>
      <c r="D10" s="62">
        <v>180815</v>
      </c>
      <c r="E10" s="62">
        <v>180931</v>
      </c>
      <c r="F10" s="62">
        <v>181130</v>
      </c>
      <c r="G10" s="62">
        <v>181355</v>
      </c>
      <c r="H10" s="62">
        <v>181376</v>
      </c>
      <c r="I10" s="62">
        <v>181768</v>
      </c>
      <c r="J10" s="62">
        <v>182255</v>
      </c>
      <c r="K10" s="62">
        <v>182930</v>
      </c>
      <c r="L10" s="63">
        <v>183208</v>
      </c>
      <c r="M10" s="62">
        <v>183471</v>
      </c>
      <c r="N10" s="62">
        <v>183540</v>
      </c>
      <c r="O10" s="62">
        <v>183552</v>
      </c>
      <c r="P10" s="62">
        <v>183557</v>
      </c>
      <c r="Q10" s="62">
        <v>183735</v>
      </c>
      <c r="R10" s="62">
        <v>183926</v>
      </c>
      <c r="S10" s="62">
        <v>183442</v>
      </c>
      <c r="T10" s="62">
        <v>183648</v>
      </c>
      <c r="U10" s="198">
        <v>183630</v>
      </c>
      <c r="V10" s="198">
        <v>183905</v>
      </c>
      <c r="W10" s="198">
        <v>183586</v>
      </c>
      <c r="X10" s="63">
        <v>183797</v>
      </c>
      <c r="Y10" s="198">
        <v>183901</v>
      </c>
      <c r="Z10" s="198">
        <v>183912</v>
      </c>
      <c r="AA10" s="198">
        <v>183889</v>
      </c>
      <c r="AB10" s="198">
        <v>183947</v>
      </c>
      <c r="AC10" s="198">
        <v>183853</v>
      </c>
      <c r="AD10" s="198">
        <v>183936</v>
      </c>
      <c r="AE10" s="198">
        <v>183871</v>
      </c>
      <c r="AF10" s="198">
        <v>183759</v>
      </c>
      <c r="AG10" s="198">
        <v>183881</v>
      </c>
      <c r="AH10" s="198">
        <v>184239</v>
      </c>
      <c r="AI10" s="198">
        <v>184499</v>
      </c>
      <c r="AJ10" s="63">
        <v>184733</v>
      </c>
      <c r="AK10" s="211">
        <v>184917</v>
      </c>
      <c r="AL10" s="211">
        <v>184804</v>
      </c>
      <c r="AM10" s="211">
        <v>184822</v>
      </c>
      <c r="AN10" s="211">
        <v>184853</v>
      </c>
      <c r="AO10" s="211">
        <v>184727</v>
      </c>
      <c r="AP10" s="211">
        <v>184706</v>
      </c>
      <c r="AQ10" s="64">
        <v>184657</v>
      </c>
      <c r="AR10" s="211">
        <v>184571</v>
      </c>
      <c r="AS10" s="211"/>
      <c r="AT10" s="211"/>
      <c r="AU10" s="211"/>
      <c r="AV10" s="107"/>
      <c r="AW10" s="64">
        <f t="shared" ref="AW10:BF14" si="0">O10-C10</f>
        <v>2960</v>
      </c>
      <c r="AX10" s="65">
        <f t="shared" si="0"/>
        <v>2742</v>
      </c>
      <c r="AY10" s="65">
        <f t="shared" si="0"/>
        <v>2804</v>
      </c>
      <c r="AZ10" s="65">
        <f t="shared" si="0"/>
        <v>2796</v>
      </c>
      <c r="BA10" s="65">
        <f t="shared" si="0"/>
        <v>2087</v>
      </c>
      <c r="BB10" s="65">
        <f t="shared" si="0"/>
        <v>2272</v>
      </c>
      <c r="BC10" s="65">
        <f t="shared" si="0"/>
        <v>1862</v>
      </c>
      <c r="BD10" s="65">
        <f t="shared" si="0"/>
        <v>1650</v>
      </c>
      <c r="BE10" s="65">
        <f t="shared" si="0"/>
        <v>656</v>
      </c>
      <c r="BF10" s="65">
        <f t="shared" si="0"/>
        <v>589</v>
      </c>
      <c r="BG10" s="65">
        <f t="shared" ref="BG10:BP14" si="1">Y10-M10</f>
        <v>430</v>
      </c>
      <c r="BH10" s="65">
        <f t="shared" si="1"/>
        <v>372</v>
      </c>
      <c r="BI10" s="65">
        <f t="shared" si="1"/>
        <v>337</v>
      </c>
      <c r="BJ10" s="65">
        <f t="shared" si="1"/>
        <v>390</v>
      </c>
      <c r="BK10" s="65">
        <f t="shared" si="1"/>
        <v>118</v>
      </c>
      <c r="BL10" s="241">
        <f t="shared" si="1"/>
        <v>10</v>
      </c>
      <c r="BM10" s="241">
        <f t="shared" si="1"/>
        <v>429</v>
      </c>
      <c r="BN10" s="241">
        <f t="shared" si="1"/>
        <v>111</v>
      </c>
      <c r="BO10" s="241">
        <f t="shared" si="1"/>
        <v>251</v>
      </c>
      <c r="BP10" s="241">
        <f t="shared" si="1"/>
        <v>334</v>
      </c>
      <c r="BQ10" s="241">
        <f t="shared" ref="BQ10:BZ14" si="2">AI10-W10</f>
        <v>913</v>
      </c>
      <c r="BR10" s="241">
        <f t="shared" si="2"/>
        <v>936</v>
      </c>
      <c r="BS10" s="241">
        <f t="shared" si="2"/>
        <v>1016</v>
      </c>
      <c r="BT10" s="241">
        <f t="shared" si="2"/>
        <v>892</v>
      </c>
      <c r="BU10" s="241">
        <f t="shared" si="2"/>
        <v>933</v>
      </c>
      <c r="BV10" s="241">
        <f t="shared" si="2"/>
        <v>906</v>
      </c>
      <c r="BW10" s="241">
        <f t="shared" si="2"/>
        <v>874</v>
      </c>
      <c r="BX10" s="241">
        <f t="shared" si="2"/>
        <v>770</v>
      </c>
      <c r="BY10" s="241">
        <f t="shared" si="2"/>
        <v>786</v>
      </c>
      <c r="BZ10" s="241">
        <f t="shared" si="2"/>
        <v>812</v>
      </c>
      <c r="CA10" s="352"/>
      <c r="CB10" s="64">
        <f>IF(ISERROR(GETPIVOTDATA("VALUE",'CRS WK pvt'!$I$2,"DT_FILE",CB$8,"CD_CO",CB$6,"TRIM_CAT",TRIM(B10),"TRIM_LINE",A9))=TRUE,0,GETPIVOTDATA("VALUE",'CRS WK pvt'!$I$2,"DT_FILE",CB$8,"CD_CO",CB$6,"TRIM_CAT",TRIM(B10),"TRIM_LINE",A9))</f>
        <v>184571</v>
      </c>
    </row>
    <row r="11" spans="1:80" s="59" customFormat="1" x14ac:dyDescent="0.3">
      <c r="A11" s="147"/>
      <c r="B11" s="60" t="s">
        <v>38</v>
      </c>
      <c r="C11" s="61">
        <v>11201</v>
      </c>
      <c r="D11" s="62">
        <v>11217</v>
      </c>
      <c r="E11" s="62">
        <v>11206</v>
      </c>
      <c r="F11" s="62">
        <v>11190</v>
      </c>
      <c r="G11" s="62">
        <v>11185</v>
      </c>
      <c r="H11" s="62">
        <v>11161</v>
      </c>
      <c r="I11" s="62">
        <v>11162</v>
      </c>
      <c r="J11" s="62">
        <v>11174</v>
      </c>
      <c r="K11" s="62">
        <v>11212</v>
      </c>
      <c r="L11" s="63">
        <v>11211</v>
      </c>
      <c r="M11" s="62">
        <v>11215</v>
      </c>
      <c r="N11" s="62">
        <v>11211</v>
      </c>
      <c r="O11" s="62">
        <v>11184</v>
      </c>
      <c r="P11" s="62">
        <v>11176</v>
      </c>
      <c r="Q11" s="62">
        <v>11167</v>
      </c>
      <c r="R11" s="62">
        <v>11100</v>
      </c>
      <c r="S11" s="62">
        <v>11745</v>
      </c>
      <c r="T11" s="62">
        <v>11678</v>
      </c>
      <c r="U11" s="198">
        <v>11846</v>
      </c>
      <c r="V11" s="198">
        <v>11934</v>
      </c>
      <c r="W11" s="198">
        <v>12661</v>
      </c>
      <c r="X11" s="63">
        <v>12803</v>
      </c>
      <c r="Y11" s="198">
        <v>12962</v>
      </c>
      <c r="Z11" s="198">
        <v>13171</v>
      </c>
      <c r="AA11" s="198">
        <v>13293</v>
      </c>
      <c r="AB11" s="198">
        <v>13358</v>
      </c>
      <c r="AC11" s="198">
        <v>13453</v>
      </c>
      <c r="AD11" s="198">
        <v>13519</v>
      </c>
      <c r="AE11" s="198">
        <v>13520</v>
      </c>
      <c r="AF11" s="198">
        <v>13605</v>
      </c>
      <c r="AG11" s="198">
        <v>13621</v>
      </c>
      <c r="AH11" s="198">
        <v>13660</v>
      </c>
      <c r="AI11" s="198">
        <v>13924</v>
      </c>
      <c r="AJ11" s="63">
        <v>14059</v>
      </c>
      <c r="AK11" s="211">
        <v>14204</v>
      </c>
      <c r="AL11" s="211">
        <v>14337</v>
      </c>
      <c r="AM11" s="211">
        <v>14397</v>
      </c>
      <c r="AN11" s="211">
        <v>14395</v>
      </c>
      <c r="AO11" s="211">
        <v>14460</v>
      </c>
      <c r="AP11" s="211">
        <v>14471</v>
      </c>
      <c r="AQ11" s="64">
        <v>14496</v>
      </c>
      <c r="AR11" s="211">
        <v>14684</v>
      </c>
      <c r="AS11" s="211"/>
      <c r="AT11" s="211"/>
      <c r="AU11" s="211"/>
      <c r="AV11" s="107"/>
      <c r="AW11" s="64">
        <f t="shared" si="0"/>
        <v>-17</v>
      </c>
      <c r="AX11" s="65">
        <f t="shared" si="0"/>
        <v>-41</v>
      </c>
      <c r="AY11" s="65">
        <f t="shared" si="0"/>
        <v>-39</v>
      </c>
      <c r="AZ11" s="65">
        <f t="shared" si="0"/>
        <v>-90</v>
      </c>
      <c r="BA11" s="65">
        <f t="shared" si="0"/>
        <v>560</v>
      </c>
      <c r="BB11" s="65">
        <f t="shared" si="0"/>
        <v>517</v>
      </c>
      <c r="BC11" s="65">
        <f t="shared" si="0"/>
        <v>684</v>
      </c>
      <c r="BD11" s="65">
        <f t="shared" si="0"/>
        <v>760</v>
      </c>
      <c r="BE11" s="65">
        <f t="shared" si="0"/>
        <v>1449</v>
      </c>
      <c r="BF11" s="65">
        <f t="shared" si="0"/>
        <v>1592</v>
      </c>
      <c r="BG11" s="65">
        <f t="shared" si="1"/>
        <v>1747</v>
      </c>
      <c r="BH11" s="65">
        <f t="shared" si="1"/>
        <v>1960</v>
      </c>
      <c r="BI11" s="65">
        <f t="shared" si="1"/>
        <v>2109</v>
      </c>
      <c r="BJ11" s="65">
        <f t="shared" si="1"/>
        <v>2182</v>
      </c>
      <c r="BK11" s="65">
        <f t="shared" si="1"/>
        <v>2286</v>
      </c>
      <c r="BL11" s="241">
        <f t="shared" si="1"/>
        <v>2419</v>
      </c>
      <c r="BM11" s="241">
        <f t="shared" si="1"/>
        <v>1775</v>
      </c>
      <c r="BN11" s="241">
        <f t="shared" si="1"/>
        <v>1927</v>
      </c>
      <c r="BO11" s="241">
        <f t="shared" si="1"/>
        <v>1775</v>
      </c>
      <c r="BP11" s="241">
        <f t="shared" si="1"/>
        <v>1726</v>
      </c>
      <c r="BQ11" s="241">
        <f t="shared" si="2"/>
        <v>1263</v>
      </c>
      <c r="BR11" s="241">
        <f t="shared" si="2"/>
        <v>1256</v>
      </c>
      <c r="BS11" s="241">
        <f t="shared" si="2"/>
        <v>1242</v>
      </c>
      <c r="BT11" s="241">
        <f t="shared" si="2"/>
        <v>1166</v>
      </c>
      <c r="BU11" s="241">
        <f t="shared" si="2"/>
        <v>1104</v>
      </c>
      <c r="BV11" s="241">
        <f t="shared" si="2"/>
        <v>1037</v>
      </c>
      <c r="BW11" s="241">
        <f t="shared" si="2"/>
        <v>1007</v>
      </c>
      <c r="BX11" s="241">
        <f t="shared" si="2"/>
        <v>952</v>
      </c>
      <c r="BY11" s="241">
        <f t="shared" si="2"/>
        <v>976</v>
      </c>
      <c r="BZ11" s="241">
        <f t="shared" si="2"/>
        <v>1079</v>
      </c>
      <c r="CA11" s="352"/>
      <c r="CB11" s="64">
        <f>IF(ISERROR(GETPIVOTDATA("VALUE",'CRS WK pvt'!$I$2,"DT_FILE",CB$8,"CD_CO",CB$6,"TRIM_CAT",TRIM(B11),"TRIM_LINE",A9))=TRUE,0,GETPIVOTDATA("VALUE",'CRS WK pvt'!$I$2,"DT_FILE",CB$8,"CD_CO",CB$6,"TRIM_CAT",TRIM(B11),"TRIM_LINE",A9))</f>
        <v>14684</v>
      </c>
    </row>
    <row r="12" spans="1:80" s="59" customFormat="1" x14ac:dyDescent="0.3">
      <c r="A12" s="147"/>
      <c r="B12" s="60" t="s">
        <v>39</v>
      </c>
      <c r="C12" s="61">
        <v>18379</v>
      </c>
      <c r="D12" s="62">
        <v>18336</v>
      </c>
      <c r="E12" s="62">
        <v>18263</v>
      </c>
      <c r="F12" s="62">
        <v>18187</v>
      </c>
      <c r="G12" s="62">
        <v>18118</v>
      </c>
      <c r="H12" s="62">
        <v>18033</v>
      </c>
      <c r="I12" s="62">
        <v>18050</v>
      </c>
      <c r="J12" s="62">
        <v>18150</v>
      </c>
      <c r="K12" s="62">
        <v>18338</v>
      </c>
      <c r="L12" s="63">
        <v>18396</v>
      </c>
      <c r="M12" s="62">
        <v>18450</v>
      </c>
      <c r="N12" s="62">
        <v>18451</v>
      </c>
      <c r="O12" s="62">
        <v>18428</v>
      </c>
      <c r="P12" s="62">
        <v>18370</v>
      </c>
      <c r="Q12" s="62">
        <v>18353</v>
      </c>
      <c r="R12" s="62">
        <v>18347</v>
      </c>
      <c r="S12" s="62">
        <v>18307</v>
      </c>
      <c r="T12" s="62">
        <v>18395</v>
      </c>
      <c r="U12" s="198">
        <v>18400</v>
      </c>
      <c r="V12" s="198">
        <v>18451</v>
      </c>
      <c r="W12" s="198">
        <v>18521</v>
      </c>
      <c r="X12" s="63">
        <v>18593</v>
      </c>
      <c r="Y12" s="198">
        <v>18637</v>
      </c>
      <c r="Z12" s="198">
        <v>18673</v>
      </c>
      <c r="AA12" s="198">
        <v>18651</v>
      </c>
      <c r="AB12" s="198">
        <v>18603</v>
      </c>
      <c r="AC12" s="198">
        <v>18571</v>
      </c>
      <c r="AD12" s="198">
        <v>18523</v>
      </c>
      <c r="AE12" s="198">
        <v>18488</v>
      </c>
      <c r="AF12" s="198">
        <v>18475</v>
      </c>
      <c r="AG12" s="198">
        <v>18438</v>
      </c>
      <c r="AH12" s="198">
        <v>18453</v>
      </c>
      <c r="AI12" s="198">
        <v>18542</v>
      </c>
      <c r="AJ12" s="63">
        <v>18655</v>
      </c>
      <c r="AK12" s="211">
        <v>18727</v>
      </c>
      <c r="AL12" s="211">
        <v>18730</v>
      </c>
      <c r="AM12" s="211">
        <v>18728</v>
      </c>
      <c r="AN12" s="211">
        <v>18672</v>
      </c>
      <c r="AO12" s="211">
        <v>18645</v>
      </c>
      <c r="AP12" s="211">
        <v>18610</v>
      </c>
      <c r="AQ12" s="64">
        <v>18573</v>
      </c>
      <c r="AR12" s="211">
        <v>18533</v>
      </c>
      <c r="AS12" s="211"/>
      <c r="AT12" s="211"/>
      <c r="AU12" s="211"/>
      <c r="AV12" s="107"/>
      <c r="AW12" s="64">
        <f t="shared" si="0"/>
        <v>49</v>
      </c>
      <c r="AX12" s="65">
        <f t="shared" si="0"/>
        <v>34</v>
      </c>
      <c r="AY12" s="65">
        <f t="shared" si="0"/>
        <v>90</v>
      </c>
      <c r="AZ12" s="65">
        <f t="shared" si="0"/>
        <v>160</v>
      </c>
      <c r="BA12" s="65">
        <f t="shared" si="0"/>
        <v>189</v>
      </c>
      <c r="BB12" s="65">
        <f t="shared" si="0"/>
        <v>362</v>
      </c>
      <c r="BC12" s="65">
        <f t="shared" si="0"/>
        <v>350</v>
      </c>
      <c r="BD12" s="65">
        <f t="shared" si="0"/>
        <v>301</v>
      </c>
      <c r="BE12" s="65">
        <f t="shared" si="0"/>
        <v>183</v>
      </c>
      <c r="BF12" s="65">
        <f t="shared" si="0"/>
        <v>197</v>
      </c>
      <c r="BG12" s="65">
        <f t="shared" si="1"/>
        <v>187</v>
      </c>
      <c r="BH12" s="65">
        <f t="shared" si="1"/>
        <v>222</v>
      </c>
      <c r="BI12" s="65">
        <f t="shared" si="1"/>
        <v>223</v>
      </c>
      <c r="BJ12" s="65">
        <f t="shared" si="1"/>
        <v>233</v>
      </c>
      <c r="BK12" s="65">
        <f t="shared" si="1"/>
        <v>218</v>
      </c>
      <c r="BL12" s="241">
        <f t="shared" si="1"/>
        <v>176</v>
      </c>
      <c r="BM12" s="241">
        <f t="shared" si="1"/>
        <v>181</v>
      </c>
      <c r="BN12" s="241">
        <f t="shared" si="1"/>
        <v>80</v>
      </c>
      <c r="BO12" s="241">
        <f t="shared" si="1"/>
        <v>38</v>
      </c>
      <c r="BP12" s="241">
        <f t="shared" si="1"/>
        <v>2</v>
      </c>
      <c r="BQ12" s="241">
        <f t="shared" si="2"/>
        <v>21</v>
      </c>
      <c r="BR12" s="241">
        <f t="shared" si="2"/>
        <v>62</v>
      </c>
      <c r="BS12" s="241">
        <f t="shared" si="2"/>
        <v>90</v>
      </c>
      <c r="BT12" s="241">
        <f t="shared" si="2"/>
        <v>57</v>
      </c>
      <c r="BU12" s="241">
        <f t="shared" si="2"/>
        <v>77</v>
      </c>
      <c r="BV12" s="241">
        <f t="shared" si="2"/>
        <v>69</v>
      </c>
      <c r="BW12" s="241">
        <f t="shared" si="2"/>
        <v>74</v>
      </c>
      <c r="BX12" s="241">
        <f t="shared" si="2"/>
        <v>87</v>
      </c>
      <c r="BY12" s="241">
        <f t="shared" si="2"/>
        <v>85</v>
      </c>
      <c r="BZ12" s="241">
        <f t="shared" si="2"/>
        <v>58</v>
      </c>
      <c r="CA12" s="352"/>
      <c r="CB12" s="64">
        <f>IF(ISERROR(GETPIVOTDATA("VALUE",'CRS WK pvt'!$I$2,"DT_FILE",CB$8,"CD_CO",CB$6,"TRIM_CAT",TRIM(B12),"TRIM_LINE",A9))=TRUE,0,GETPIVOTDATA("VALUE",'CRS WK pvt'!$I$2,"DT_FILE",CB$8,"CD_CO",CB$6,"TRIM_CAT",TRIM(B12),"TRIM_LINE",A9))</f>
        <v>18533</v>
      </c>
    </row>
    <row r="13" spans="1:80" s="59" customFormat="1" x14ac:dyDescent="0.3">
      <c r="A13" s="147"/>
      <c r="B13" s="60" t="s">
        <v>40</v>
      </c>
      <c r="C13" s="61">
        <v>671</v>
      </c>
      <c r="D13" s="62">
        <v>670</v>
      </c>
      <c r="E13" s="62">
        <v>669</v>
      </c>
      <c r="F13" s="62">
        <v>666</v>
      </c>
      <c r="G13" s="62">
        <v>666</v>
      </c>
      <c r="H13" s="62">
        <v>670</v>
      </c>
      <c r="I13" s="62">
        <v>670</v>
      </c>
      <c r="J13" s="62">
        <v>673</v>
      </c>
      <c r="K13" s="62">
        <v>677</v>
      </c>
      <c r="L13" s="63">
        <v>677</v>
      </c>
      <c r="M13" s="62">
        <v>678</v>
      </c>
      <c r="N13" s="62">
        <v>680</v>
      </c>
      <c r="O13" s="62">
        <v>679</v>
      </c>
      <c r="P13" s="62">
        <v>680</v>
      </c>
      <c r="Q13" s="62">
        <v>680</v>
      </c>
      <c r="R13" s="62">
        <v>678</v>
      </c>
      <c r="S13" s="62">
        <v>677</v>
      </c>
      <c r="T13" s="62">
        <v>602</v>
      </c>
      <c r="U13" s="198">
        <v>590</v>
      </c>
      <c r="V13" s="198">
        <v>591</v>
      </c>
      <c r="W13" s="198">
        <v>592</v>
      </c>
      <c r="X13" s="63">
        <v>594</v>
      </c>
      <c r="Y13" s="198">
        <v>594</v>
      </c>
      <c r="Z13" s="198">
        <v>598</v>
      </c>
      <c r="AA13" s="198">
        <v>598</v>
      </c>
      <c r="AB13" s="198">
        <v>598</v>
      </c>
      <c r="AC13" s="198">
        <v>598</v>
      </c>
      <c r="AD13" s="198">
        <v>600</v>
      </c>
      <c r="AE13" s="198">
        <v>600</v>
      </c>
      <c r="AF13" s="198">
        <v>582</v>
      </c>
      <c r="AG13" s="198">
        <v>578</v>
      </c>
      <c r="AH13" s="198">
        <v>581</v>
      </c>
      <c r="AI13" s="198">
        <v>583</v>
      </c>
      <c r="AJ13" s="63">
        <v>583</v>
      </c>
      <c r="AK13" s="211">
        <v>584</v>
      </c>
      <c r="AL13" s="211">
        <v>583</v>
      </c>
      <c r="AM13" s="211">
        <v>583</v>
      </c>
      <c r="AN13" s="211">
        <v>583</v>
      </c>
      <c r="AO13" s="211">
        <v>585</v>
      </c>
      <c r="AP13" s="211">
        <v>586</v>
      </c>
      <c r="AQ13" s="64">
        <v>585</v>
      </c>
      <c r="AR13" s="211">
        <v>593</v>
      </c>
      <c r="AS13" s="211"/>
      <c r="AT13" s="211"/>
      <c r="AU13" s="211"/>
      <c r="AV13" s="107"/>
      <c r="AW13" s="64">
        <f t="shared" si="0"/>
        <v>8</v>
      </c>
      <c r="AX13" s="65">
        <f t="shared" si="0"/>
        <v>10</v>
      </c>
      <c r="AY13" s="65">
        <f t="shared" si="0"/>
        <v>11</v>
      </c>
      <c r="AZ13" s="65">
        <f t="shared" si="0"/>
        <v>12</v>
      </c>
      <c r="BA13" s="65">
        <f t="shared" si="0"/>
        <v>11</v>
      </c>
      <c r="BB13" s="65">
        <f t="shared" si="0"/>
        <v>-68</v>
      </c>
      <c r="BC13" s="65">
        <f t="shared" si="0"/>
        <v>-80</v>
      </c>
      <c r="BD13" s="65">
        <f t="shared" si="0"/>
        <v>-82</v>
      </c>
      <c r="BE13" s="65">
        <f t="shared" si="0"/>
        <v>-85</v>
      </c>
      <c r="BF13" s="65">
        <f t="shared" si="0"/>
        <v>-83</v>
      </c>
      <c r="BG13" s="65">
        <f t="shared" si="1"/>
        <v>-84</v>
      </c>
      <c r="BH13" s="65">
        <f t="shared" si="1"/>
        <v>-82</v>
      </c>
      <c r="BI13" s="65">
        <f t="shared" si="1"/>
        <v>-81</v>
      </c>
      <c r="BJ13" s="65">
        <f t="shared" si="1"/>
        <v>-82</v>
      </c>
      <c r="BK13" s="65">
        <f t="shared" si="1"/>
        <v>-82</v>
      </c>
      <c r="BL13" s="241">
        <f t="shared" si="1"/>
        <v>-78</v>
      </c>
      <c r="BM13" s="241">
        <f t="shared" si="1"/>
        <v>-77</v>
      </c>
      <c r="BN13" s="241">
        <f t="shared" si="1"/>
        <v>-20</v>
      </c>
      <c r="BO13" s="241">
        <f t="shared" si="1"/>
        <v>-12</v>
      </c>
      <c r="BP13" s="241">
        <f t="shared" si="1"/>
        <v>-10</v>
      </c>
      <c r="BQ13" s="241">
        <f t="shared" si="2"/>
        <v>-9</v>
      </c>
      <c r="BR13" s="241">
        <f t="shared" si="2"/>
        <v>-11</v>
      </c>
      <c r="BS13" s="241">
        <f t="shared" si="2"/>
        <v>-10</v>
      </c>
      <c r="BT13" s="241">
        <f t="shared" si="2"/>
        <v>-15</v>
      </c>
      <c r="BU13" s="241">
        <f t="shared" si="2"/>
        <v>-15</v>
      </c>
      <c r="BV13" s="241">
        <f t="shared" si="2"/>
        <v>-15</v>
      </c>
      <c r="BW13" s="241">
        <f t="shared" si="2"/>
        <v>-13</v>
      </c>
      <c r="BX13" s="241">
        <f t="shared" si="2"/>
        <v>-14</v>
      </c>
      <c r="BY13" s="241">
        <f t="shared" si="2"/>
        <v>-15</v>
      </c>
      <c r="BZ13" s="241">
        <f t="shared" si="2"/>
        <v>11</v>
      </c>
      <c r="CA13" s="352"/>
      <c r="CB13" s="64">
        <f>IF(ISERROR(GETPIVOTDATA("VALUE",'CRS WK pvt'!$I$2,"DT_FILE",CB$8,"CD_CO",CB$6,"TRIM_CAT",TRIM(B13),"TRIM_LINE",A9))=TRUE,0,GETPIVOTDATA("VALUE",'CRS WK pvt'!$I$2,"DT_FILE",CB$8,"CD_CO",CB$6,"TRIM_CAT",TRIM(B13),"TRIM_LINE",A9))</f>
        <v>593</v>
      </c>
    </row>
    <row r="14" spans="1:80" s="59" customFormat="1" x14ac:dyDescent="0.3">
      <c r="A14" s="147"/>
      <c r="B14" s="60" t="s">
        <v>41</v>
      </c>
      <c r="C14" s="61">
        <v>146</v>
      </c>
      <c r="D14" s="62">
        <v>146</v>
      </c>
      <c r="E14" s="62">
        <v>147</v>
      </c>
      <c r="F14" s="62">
        <v>147</v>
      </c>
      <c r="G14" s="62">
        <v>147</v>
      </c>
      <c r="H14" s="62">
        <v>146</v>
      </c>
      <c r="I14" s="62">
        <v>147</v>
      </c>
      <c r="J14" s="62">
        <v>147</v>
      </c>
      <c r="K14" s="62">
        <v>146</v>
      </c>
      <c r="L14" s="63">
        <v>146</v>
      </c>
      <c r="M14" s="62">
        <v>146</v>
      </c>
      <c r="N14" s="62">
        <v>146</v>
      </c>
      <c r="O14" s="62">
        <v>146</v>
      </c>
      <c r="P14" s="62">
        <v>145</v>
      </c>
      <c r="Q14" s="62">
        <v>150</v>
      </c>
      <c r="R14" s="62">
        <v>153</v>
      </c>
      <c r="S14" s="62">
        <v>153</v>
      </c>
      <c r="T14" s="62">
        <v>122</v>
      </c>
      <c r="U14" s="198">
        <v>122</v>
      </c>
      <c r="V14" s="198">
        <v>122</v>
      </c>
      <c r="W14" s="198">
        <v>124</v>
      </c>
      <c r="X14" s="63">
        <v>124</v>
      </c>
      <c r="Y14" s="198">
        <v>124</v>
      </c>
      <c r="Z14" s="198">
        <v>124</v>
      </c>
      <c r="AA14" s="198">
        <v>124</v>
      </c>
      <c r="AB14" s="198">
        <v>124</v>
      </c>
      <c r="AC14" s="198">
        <v>125</v>
      </c>
      <c r="AD14" s="198">
        <v>125</v>
      </c>
      <c r="AE14" s="198">
        <v>125</v>
      </c>
      <c r="AF14" s="198">
        <v>121</v>
      </c>
      <c r="AG14" s="198">
        <v>123</v>
      </c>
      <c r="AH14" s="198">
        <v>124</v>
      </c>
      <c r="AI14" s="198">
        <v>125</v>
      </c>
      <c r="AJ14" s="63">
        <v>125</v>
      </c>
      <c r="AK14" s="211">
        <v>124</v>
      </c>
      <c r="AL14" s="211">
        <v>124</v>
      </c>
      <c r="AM14" s="211">
        <v>123</v>
      </c>
      <c r="AN14" s="211">
        <v>124</v>
      </c>
      <c r="AO14" s="211">
        <v>124</v>
      </c>
      <c r="AP14" s="211">
        <v>126</v>
      </c>
      <c r="AQ14" s="64">
        <v>127</v>
      </c>
      <c r="AR14" s="211">
        <v>126</v>
      </c>
      <c r="AS14" s="211"/>
      <c r="AT14" s="211"/>
      <c r="AU14" s="211"/>
      <c r="AV14" s="107"/>
      <c r="AW14" s="64">
        <f t="shared" si="0"/>
        <v>0</v>
      </c>
      <c r="AX14" s="65">
        <f t="shared" si="0"/>
        <v>-1</v>
      </c>
      <c r="AY14" s="65">
        <f t="shared" si="0"/>
        <v>3</v>
      </c>
      <c r="AZ14" s="65">
        <f t="shared" si="0"/>
        <v>6</v>
      </c>
      <c r="BA14" s="65">
        <f t="shared" si="0"/>
        <v>6</v>
      </c>
      <c r="BB14" s="65">
        <f t="shared" si="0"/>
        <v>-24</v>
      </c>
      <c r="BC14" s="65">
        <f t="shared" si="0"/>
        <v>-25</v>
      </c>
      <c r="BD14" s="65">
        <f t="shared" si="0"/>
        <v>-25</v>
      </c>
      <c r="BE14" s="65">
        <f t="shared" si="0"/>
        <v>-22</v>
      </c>
      <c r="BF14" s="65">
        <f t="shared" si="0"/>
        <v>-22</v>
      </c>
      <c r="BG14" s="65">
        <f t="shared" si="1"/>
        <v>-22</v>
      </c>
      <c r="BH14" s="65">
        <f t="shared" si="1"/>
        <v>-22</v>
      </c>
      <c r="BI14" s="65">
        <f t="shared" si="1"/>
        <v>-22</v>
      </c>
      <c r="BJ14" s="65">
        <f t="shared" si="1"/>
        <v>-21</v>
      </c>
      <c r="BK14" s="65">
        <f t="shared" si="1"/>
        <v>-25</v>
      </c>
      <c r="BL14" s="241">
        <f t="shared" si="1"/>
        <v>-28</v>
      </c>
      <c r="BM14" s="241">
        <f t="shared" si="1"/>
        <v>-28</v>
      </c>
      <c r="BN14" s="241">
        <f t="shared" si="1"/>
        <v>-1</v>
      </c>
      <c r="BO14" s="241">
        <f t="shared" si="1"/>
        <v>1</v>
      </c>
      <c r="BP14" s="241">
        <f t="shared" si="1"/>
        <v>2</v>
      </c>
      <c r="BQ14" s="241">
        <f t="shared" si="2"/>
        <v>1</v>
      </c>
      <c r="BR14" s="241">
        <f t="shared" si="2"/>
        <v>1</v>
      </c>
      <c r="BS14" s="241">
        <f t="shared" si="2"/>
        <v>0</v>
      </c>
      <c r="BT14" s="241">
        <f t="shared" si="2"/>
        <v>0</v>
      </c>
      <c r="BU14" s="241">
        <f t="shared" si="2"/>
        <v>-1</v>
      </c>
      <c r="BV14" s="241">
        <f t="shared" si="2"/>
        <v>0</v>
      </c>
      <c r="BW14" s="241">
        <f t="shared" si="2"/>
        <v>-1</v>
      </c>
      <c r="BX14" s="241">
        <f t="shared" si="2"/>
        <v>1</v>
      </c>
      <c r="BY14" s="241">
        <f t="shared" si="2"/>
        <v>2</v>
      </c>
      <c r="BZ14" s="241">
        <f t="shared" si="2"/>
        <v>5</v>
      </c>
      <c r="CA14" s="352"/>
      <c r="CB14" s="64">
        <f>IF(ISERROR(GETPIVOTDATA("VALUE",'CRS WK pvt'!$I$2,"DT_FILE",CB$8,"CD_CO",CB$6,"TRIM_CAT",TRIM(B14),"TRIM_LINE",A9))=TRUE,0,GETPIVOTDATA("VALUE",'CRS WK pvt'!$I$2,"DT_FILE",CB$8,"CD_CO",CB$6,"TRIM_CAT",TRIM(B14),"TRIM_LINE",A9))</f>
        <v>126</v>
      </c>
    </row>
    <row r="15" spans="1:80" s="73" customFormat="1" ht="15" thickBot="1" x14ac:dyDescent="0.35">
      <c r="A15" s="148"/>
      <c r="B15" s="67" t="s">
        <v>42</v>
      </c>
      <c r="C15" s="68">
        <f t="shared" ref="C15:V15" si="3">SUM(C10:C14)</f>
        <v>210989</v>
      </c>
      <c r="D15" s="69">
        <f t="shared" si="3"/>
        <v>211184</v>
      </c>
      <c r="E15" s="69">
        <f t="shared" si="3"/>
        <v>211216</v>
      </c>
      <c r="F15" s="69">
        <f t="shared" si="3"/>
        <v>211320</v>
      </c>
      <c r="G15" s="69">
        <f t="shared" si="3"/>
        <v>211471</v>
      </c>
      <c r="H15" s="69">
        <f t="shared" si="3"/>
        <v>211386</v>
      </c>
      <c r="I15" s="69">
        <f t="shared" si="3"/>
        <v>211797</v>
      </c>
      <c r="J15" s="69">
        <f t="shared" si="3"/>
        <v>212399</v>
      </c>
      <c r="K15" s="69">
        <f t="shared" si="3"/>
        <v>213303</v>
      </c>
      <c r="L15" s="70">
        <f t="shared" si="3"/>
        <v>213638</v>
      </c>
      <c r="M15" s="69">
        <f t="shared" si="3"/>
        <v>213960</v>
      </c>
      <c r="N15" s="69">
        <f t="shared" si="3"/>
        <v>214028</v>
      </c>
      <c r="O15" s="69">
        <f t="shared" si="3"/>
        <v>213989</v>
      </c>
      <c r="P15" s="69">
        <f t="shared" si="3"/>
        <v>213928</v>
      </c>
      <c r="Q15" s="69">
        <f t="shared" si="3"/>
        <v>214085</v>
      </c>
      <c r="R15" s="69">
        <f t="shared" si="3"/>
        <v>214204</v>
      </c>
      <c r="S15" s="69">
        <f t="shared" si="3"/>
        <v>214324</v>
      </c>
      <c r="T15" s="69">
        <f t="shared" si="3"/>
        <v>214445</v>
      </c>
      <c r="U15" s="69">
        <f t="shared" si="3"/>
        <v>214588</v>
      </c>
      <c r="V15" s="69">
        <f t="shared" si="3"/>
        <v>215003</v>
      </c>
      <c r="W15" s="69">
        <f>SUM(W10+W11+W12+W13+W14)</f>
        <v>215484</v>
      </c>
      <c r="X15" s="70">
        <f>SUM(X10+X11+X12+X13+X14)</f>
        <v>215911</v>
      </c>
      <c r="Y15" s="199">
        <v>216218</v>
      </c>
      <c r="Z15" s="199">
        <v>216478</v>
      </c>
      <c r="AA15" s="199">
        <v>216555</v>
      </c>
      <c r="AB15" s="199">
        <v>216630</v>
      </c>
      <c r="AC15" s="199">
        <v>216600</v>
      </c>
      <c r="AD15" s="199">
        <v>216703</v>
      </c>
      <c r="AE15" s="199">
        <v>216604</v>
      </c>
      <c r="AF15" s="199">
        <v>216542</v>
      </c>
      <c r="AG15" s="199">
        <v>216641</v>
      </c>
      <c r="AH15" s="199">
        <v>217057</v>
      </c>
      <c r="AI15" s="199">
        <v>217673</v>
      </c>
      <c r="AJ15" s="70">
        <v>218155</v>
      </c>
      <c r="AK15" s="292">
        <v>218556</v>
      </c>
      <c r="AL15" s="292">
        <v>218578</v>
      </c>
      <c r="AM15" s="292">
        <v>218653</v>
      </c>
      <c r="AN15" s="292">
        <v>218627</v>
      </c>
      <c r="AO15" s="292">
        <v>218541</v>
      </c>
      <c r="AP15" s="292">
        <v>218499</v>
      </c>
      <c r="AQ15" s="71">
        <v>218438</v>
      </c>
      <c r="AR15" s="292">
        <v>218507</v>
      </c>
      <c r="AS15" s="292"/>
      <c r="AT15" s="292"/>
      <c r="AU15" s="292"/>
      <c r="AV15" s="309"/>
      <c r="AW15" s="71">
        <f t="shared" ref="AW15:BA15" si="4">SUM(AW10:AW14)</f>
        <v>3000</v>
      </c>
      <c r="AX15" s="72">
        <f t="shared" si="4"/>
        <v>2744</v>
      </c>
      <c r="AY15" s="72">
        <f t="shared" si="4"/>
        <v>2869</v>
      </c>
      <c r="AZ15" s="72">
        <f t="shared" si="4"/>
        <v>2884</v>
      </c>
      <c r="BA15" s="72">
        <f t="shared" si="4"/>
        <v>2853</v>
      </c>
      <c r="BB15" s="72">
        <f t="shared" ref="BB15:BJ15" si="5">SUM(BB10:BB14)</f>
        <v>3059</v>
      </c>
      <c r="BC15" s="72">
        <f t="shared" si="5"/>
        <v>2791</v>
      </c>
      <c r="BD15" s="72">
        <f t="shared" si="5"/>
        <v>2604</v>
      </c>
      <c r="BE15" s="72">
        <f t="shared" si="5"/>
        <v>2181</v>
      </c>
      <c r="BF15" s="72">
        <f t="shared" si="5"/>
        <v>2273</v>
      </c>
      <c r="BG15" s="72">
        <f t="shared" si="5"/>
        <v>2258</v>
      </c>
      <c r="BH15" s="72">
        <f t="shared" si="5"/>
        <v>2450</v>
      </c>
      <c r="BI15" s="72">
        <f t="shared" si="5"/>
        <v>2566</v>
      </c>
      <c r="BJ15" s="72">
        <f t="shared" si="5"/>
        <v>2702</v>
      </c>
      <c r="BK15" s="72">
        <f t="shared" ref="BK15:BL15" si="6">SUM(BK10:BK14)</f>
        <v>2515</v>
      </c>
      <c r="BL15" s="242">
        <f t="shared" si="6"/>
        <v>2499</v>
      </c>
      <c r="BM15" s="242">
        <f t="shared" ref="BM15:BN15" si="7">SUM(BM10:BM14)</f>
        <v>2280</v>
      </c>
      <c r="BN15" s="242">
        <f t="shared" si="7"/>
        <v>2097</v>
      </c>
      <c r="BO15" s="242">
        <f t="shared" ref="BO15" si="8">SUM(BO10:BO14)</f>
        <v>2053</v>
      </c>
      <c r="BP15" s="242">
        <f t="shared" ref="BP15:BQ15" si="9">SUM(BP10:BP14)</f>
        <v>2054</v>
      </c>
      <c r="BQ15" s="242">
        <f t="shared" si="9"/>
        <v>2189</v>
      </c>
      <c r="BR15" s="242">
        <f t="shared" ref="BR15:BS15" si="10">SUM(BR10:BR14)</f>
        <v>2244</v>
      </c>
      <c r="BS15" s="242">
        <f t="shared" si="10"/>
        <v>2338</v>
      </c>
      <c r="BT15" s="242">
        <f t="shared" ref="BT15" si="11">SUM(BT10:BT14)</f>
        <v>2100</v>
      </c>
      <c r="BU15" s="242">
        <f t="shared" ref="BU15" si="12">SUM(BU10:BU14)</f>
        <v>2098</v>
      </c>
      <c r="BV15" s="242">
        <f t="shared" ref="BV15" si="13">SUM(BV10:BV14)</f>
        <v>1997</v>
      </c>
      <c r="BW15" s="242">
        <f t="shared" ref="BW15" si="14">SUM(BW10:BW14)</f>
        <v>1941</v>
      </c>
      <c r="BX15" s="242">
        <f t="shared" ref="BX15" si="15">SUM(BX10:BX14)</f>
        <v>1796</v>
      </c>
      <c r="BY15" s="242">
        <f t="shared" ref="BY15:BZ15" si="16">SUM(BY10:BY14)</f>
        <v>1834</v>
      </c>
      <c r="BZ15" s="242">
        <f t="shared" si="16"/>
        <v>1965</v>
      </c>
      <c r="CA15" s="353"/>
      <c r="CB15" s="85">
        <f>SUM(CB10:CB14)</f>
        <v>218507</v>
      </c>
    </row>
    <row r="16" spans="1:80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352"/>
      <c r="CB16" s="78"/>
    </row>
    <row r="17" spans="1:80" s="59" customFormat="1" x14ac:dyDescent="0.3">
      <c r="A17" s="147"/>
      <c r="B17" s="60" t="s">
        <v>37</v>
      </c>
      <c r="C17" s="80">
        <v>25021</v>
      </c>
      <c r="D17" s="81">
        <v>26677</v>
      </c>
      <c r="E17" s="81">
        <v>26583</v>
      </c>
      <c r="F17" s="81">
        <v>24956</v>
      </c>
      <c r="G17" s="81">
        <v>25682</v>
      </c>
      <c r="H17" s="81">
        <v>23877</v>
      </c>
      <c r="I17" s="81">
        <v>23553</v>
      </c>
      <c r="J17" s="81">
        <v>23172</v>
      </c>
      <c r="K17" s="81">
        <v>23002</v>
      </c>
      <c r="L17" s="82">
        <v>23693</v>
      </c>
      <c r="M17" s="81">
        <v>21757</v>
      </c>
      <c r="N17" s="81">
        <v>23756</v>
      </c>
      <c r="O17" s="81">
        <v>26000</v>
      </c>
      <c r="P17" s="81">
        <v>26467</v>
      </c>
      <c r="Q17" s="81">
        <v>25724</v>
      </c>
      <c r="R17" s="81">
        <v>25967</v>
      </c>
      <c r="S17" s="81">
        <v>24263</v>
      </c>
      <c r="T17" s="81">
        <v>24150</v>
      </c>
      <c r="U17" s="201">
        <v>24475</v>
      </c>
      <c r="V17" s="201">
        <v>24736</v>
      </c>
      <c r="W17" s="201">
        <v>23827</v>
      </c>
      <c r="X17" s="82">
        <v>24434</v>
      </c>
      <c r="Y17" s="201">
        <v>21905</v>
      </c>
      <c r="Z17" s="201">
        <v>23238</v>
      </c>
      <c r="AA17" s="201">
        <v>23855</v>
      </c>
      <c r="AB17" s="201">
        <v>23581</v>
      </c>
      <c r="AC17" s="201">
        <v>23639</v>
      </c>
      <c r="AD17" s="201">
        <v>23738</v>
      </c>
      <c r="AE17" s="201">
        <v>21773</v>
      </c>
      <c r="AF17" s="201">
        <v>21795</v>
      </c>
      <c r="AG17" s="201">
        <v>22709</v>
      </c>
      <c r="AH17" s="201">
        <v>23576</v>
      </c>
      <c r="AI17" s="201">
        <v>23366</v>
      </c>
      <c r="AJ17" s="82">
        <v>22005</v>
      </c>
      <c r="AK17" s="294">
        <v>22386</v>
      </c>
      <c r="AL17" s="294">
        <v>22880</v>
      </c>
      <c r="AM17" s="294">
        <v>23566</v>
      </c>
      <c r="AN17" s="294">
        <v>23044</v>
      </c>
      <c r="AO17" s="294">
        <v>23139</v>
      </c>
      <c r="AP17" s="294">
        <v>23343</v>
      </c>
      <c r="AQ17" s="64">
        <v>22123</v>
      </c>
      <c r="AR17" s="294">
        <v>21276</v>
      </c>
      <c r="AS17" s="294"/>
      <c r="AT17" s="294"/>
      <c r="AU17" s="294"/>
      <c r="AV17" s="311"/>
      <c r="AW17" s="83">
        <f t="shared" ref="AW17:BF21" si="17">O17-C17</f>
        <v>979</v>
      </c>
      <c r="AX17" s="84">
        <f t="shared" si="17"/>
        <v>-210</v>
      </c>
      <c r="AY17" s="84">
        <f t="shared" si="17"/>
        <v>-859</v>
      </c>
      <c r="AZ17" s="84">
        <f t="shared" si="17"/>
        <v>1011</v>
      </c>
      <c r="BA17" s="84">
        <f t="shared" si="17"/>
        <v>-1419</v>
      </c>
      <c r="BB17" s="84">
        <f t="shared" si="17"/>
        <v>273</v>
      </c>
      <c r="BC17" s="84">
        <f t="shared" si="17"/>
        <v>922</v>
      </c>
      <c r="BD17" s="84">
        <f t="shared" si="17"/>
        <v>1564</v>
      </c>
      <c r="BE17" s="84">
        <f t="shared" si="17"/>
        <v>825</v>
      </c>
      <c r="BF17" s="84">
        <f t="shared" si="17"/>
        <v>741</v>
      </c>
      <c r="BG17" s="84">
        <f t="shared" ref="BG17:BP21" si="18">Y17-M17</f>
        <v>148</v>
      </c>
      <c r="BH17" s="84">
        <f t="shared" si="18"/>
        <v>-518</v>
      </c>
      <c r="BI17" s="84">
        <f t="shared" si="18"/>
        <v>-2145</v>
      </c>
      <c r="BJ17" s="84">
        <f t="shared" si="18"/>
        <v>-2886</v>
      </c>
      <c r="BK17" s="84">
        <f t="shared" si="18"/>
        <v>-2085</v>
      </c>
      <c r="BL17" s="244">
        <f t="shared" si="18"/>
        <v>-2229</v>
      </c>
      <c r="BM17" s="244">
        <f t="shared" si="18"/>
        <v>-2490</v>
      </c>
      <c r="BN17" s="244">
        <f t="shared" si="18"/>
        <v>-2355</v>
      </c>
      <c r="BO17" s="244">
        <f t="shared" si="18"/>
        <v>-1766</v>
      </c>
      <c r="BP17" s="244">
        <f t="shared" si="18"/>
        <v>-1160</v>
      </c>
      <c r="BQ17" s="244">
        <f t="shared" ref="BQ17:BZ21" si="19">AI17-W17</f>
        <v>-461</v>
      </c>
      <c r="BR17" s="244">
        <f t="shared" si="19"/>
        <v>-2429</v>
      </c>
      <c r="BS17" s="244">
        <f t="shared" si="19"/>
        <v>481</v>
      </c>
      <c r="BT17" s="244">
        <f t="shared" si="19"/>
        <v>-358</v>
      </c>
      <c r="BU17" s="244">
        <f t="shared" si="19"/>
        <v>-289</v>
      </c>
      <c r="BV17" s="244">
        <f t="shared" si="19"/>
        <v>-537</v>
      </c>
      <c r="BW17" s="244">
        <f t="shared" si="19"/>
        <v>-500</v>
      </c>
      <c r="BX17" s="244">
        <f t="shared" si="19"/>
        <v>-395</v>
      </c>
      <c r="BY17" s="244">
        <f t="shared" si="19"/>
        <v>350</v>
      </c>
      <c r="BZ17" s="244">
        <f t="shared" si="19"/>
        <v>-519</v>
      </c>
      <c r="CA17" s="352"/>
      <c r="CB17" s="64">
        <f>IF(ISERROR(GETPIVOTDATA("VALUE",'CRS WK pvt'!$I$2,"DT_FILE",CB$8,"CD_CO",CB$6,"TRIM_CAT",TRIM(B17),"TRIM_LINE",A16))=TRUE,0,GETPIVOTDATA("VALUE",'CRS WK pvt'!$I$2,"DT_FILE",CB$8,"CD_CO",CB$6,"TRIM_CAT",TRIM(B17),"TRIM_LINE",A16))</f>
        <v>21276</v>
      </c>
    </row>
    <row r="18" spans="1:80" s="59" customFormat="1" x14ac:dyDescent="0.3">
      <c r="A18" s="147"/>
      <c r="B18" s="60" t="s">
        <v>38</v>
      </c>
      <c r="C18" s="80">
        <v>4378</v>
      </c>
      <c r="D18" s="81">
        <v>4507</v>
      </c>
      <c r="E18" s="81">
        <v>5063</v>
      </c>
      <c r="F18" s="81">
        <v>4930</v>
      </c>
      <c r="G18" s="81">
        <v>5049</v>
      </c>
      <c r="H18" s="81">
        <v>4982</v>
      </c>
      <c r="I18" s="81">
        <v>4891</v>
      </c>
      <c r="J18" s="81">
        <v>4885</v>
      </c>
      <c r="K18" s="81">
        <v>5018</v>
      </c>
      <c r="L18" s="82">
        <v>5061</v>
      </c>
      <c r="M18" s="81">
        <v>4351</v>
      </c>
      <c r="N18" s="81">
        <v>4363</v>
      </c>
      <c r="O18" s="81">
        <v>4473</v>
      </c>
      <c r="P18" s="81">
        <v>4519</v>
      </c>
      <c r="Q18" s="81">
        <v>4707</v>
      </c>
      <c r="R18" s="81">
        <v>4760</v>
      </c>
      <c r="S18" s="81">
        <v>5110</v>
      </c>
      <c r="T18" s="81">
        <v>5058</v>
      </c>
      <c r="U18" s="201">
        <v>5203</v>
      </c>
      <c r="V18" s="201">
        <v>5263</v>
      </c>
      <c r="W18" s="201">
        <v>5699</v>
      </c>
      <c r="X18" s="82">
        <v>5787</v>
      </c>
      <c r="Y18" s="201">
        <v>5015</v>
      </c>
      <c r="Z18" s="201">
        <v>5026</v>
      </c>
      <c r="AA18" s="201">
        <v>5201</v>
      </c>
      <c r="AB18" s="201">
        <v>5426</v>
      </c>
      <c r="AC18" s="201">
        <v>5402</v>
      </c>
      <c r="AD18" s="201">
        <v>5801</v>
      </c>
      <c r="AE18" s="201">
        <v>5394</v>
      </c>
      <c r="AF18" s="201">
        <v>5392</v>
      </c>
      <c r="AG18" s="201">
        <v>5417</v>
      </c>
      <c r="AH18" s="201">
        <v>5588</v>
      </c>
      <c r="AI18" s="201">
        <v>4589</v>
      </c>
      <c r="AJ18" s="82">
        <v>4632</v>
      </c>
      <c r="AK18" s="294">
        <v>4902</v>
      </c>
      <c r="AL18" s="294">
        <v>5142</v>
      </c>
      <c r="AM18" s="294">
        <v>5323</v>
      </c>
      <c r="AN18" s="294">
        <v>5282</v>
      </c>
      <c r="AO18" s="294">
        <v>5298</v>
      </c>
      <c r="AP18" s="294">
        <v>5379</v>
      </c>
      <c r="AQ18" s="64">
        <v>5257</v>
      </c>
      <c r="AR18" s="294">
        <v>5258</v>
      </c>
      <c r="AS18" s="294"/>
      <c r="AT18" s="294"/>
      <c r="AU18" s="294"/>
      <c r="AV18" s="311"/>
      <c r="AW18" s="83">
        <f t="shared" si="17"/>
        <v>95</v>
      </c>
      <c r="AX18" s="84">
        <f t="shared" si="17"/>
        <v>12</v>
      </c>
      <c r="AY18" s="84">
        <f t="shared" si="17"/>
        <v>-356</v>
      </c>
      <c r="AZ18" s="84">
        <f t="shared" si="17"/>
        <v>-170</v>
      </c>
      <c r="BA18" s="84">
        <f t="shared" si="17"/>
        <v>61</v>
      </c>
      <c r="BB18" s="84">
        <f t="shared" si="17"/>
        <v>76</v>
      </c>
      <c r="BC18" s="84">
        <f t="shared" si="17"/>
        <v>312</v>
      </c>
      <c r="BD18" s="84">
        <f t="shared" si="17"/>
        <v>378</v>
      </c>
      <c r="BE18" s="84">
        <f t="shared" si="17"/>
        <v>681</v>
      </c>
      <c r="BF18" s="84">
        <f t="shared" si="17"/>
        <v>726</v>
      </c>
      <c r="BG18" s="84">
        <f t="shared" si="18"/>
        <v>664</v>
      </c>
      <c r="BH18" s="84">
        <f t="shared" si="18"/>
        <v>663</v>
      </c>
      <c r="BI18" s="84">
        <f t="shared" si="18"/>
        <v>728</v>
      </c>
      <c r="BJ18" s="84">
        <f t="shared" si="18"/>
        <v>907</v>
      </c>
      <c r="BK18" s="84">
        <f t="shared" si="18"/>
        <v>695</v>
      </c>
      <c r="BL18" s="244">
        <f t="shared" si="18"/>
        <v>1041</v>
      </c>
      <c r="BM18" s="244">
        <f t="shared" si="18"/>
        <v>284</v>
      </c>
      <c r="BN18" s="244">
        <f t="shared" si="18"/>
        <v>334</v>
      </c>
      <c r="BO18" s="244">
        <f t="shared" si="18"/>
        <v>214</v>
      </c>
      <c r="BP18" s="244">
        <f t="shared" si="18"/>
        <v>325</v>
      </c>
      <c r="BQ18" s="244">
        <f t="shared" si="19"/>
        <v>-1110</v>
      </c>
      <c r="BR18" s="244">
        <f t="shared" si="19"/>
        <v>-1155</v>
      </c>
      <c r="BS18" s="244">
        <f t="shared" si="19"/>
        <v>-113</v>
      </c>
      <c r="BT18" s="244">
        <f t="shared" si="19"/>
        <v>116</v>
      </c>
      <c r="BU18" s="244">
        <f t="shared" si="19"/>
        <v>122</v>
      </c>
      <c r="BV18" s="244">
        <f t="shared" si="19"/>
        <v>-144</v>
      </c>
      <c r="BW18" s="244">
        <f t="shared" si="19"/>
        <v>-104</v>
      </c>
      <c r="BX18" s="244">
        <f t="shared" si="19"/>
        <v>-422</v>
      </c>
      <c r="BY18" s="244">
        <f t="shared" si="19"/>
        <v>-137</v>
      </c>
      <c r="BZ18" s="244">
        <f t="shared" si="19"/>
        <v>-134</v>
      </c>
      <c r="CA18" s="352"/>
      <c r="CB18" s="64">
        <f>IF(ISERROR(GETPIVOTDATA("VALUE",'CRS WK pvt'!$I$2,"DT_FILE",CB$8,"CD_CO",CB$6,"TRIM_CAT",TRIM(B18),"TRIM_LINE",A16))=TRUE,0,GETPIVOTDATA("VALUE",'CRS WK pvt'!$I$2,"DT_FILE",CB$8,"CD_CO",CB$6,"TRIM_CAT",TRIM(B18),"TRIM_LINE",A16))</f>
        <v>5258</v>
      </c>
    </row>
    <row r="19" spans="1:80" s="59" customFormat="1" x14ac:dyDescent="0.3">
      <c r="A19" s="147"/>
      <c r="B19" s="60" t="s">
        <v>39</v>
      </c>
      <c r="C19" s="80">
        <v>3011</v>
      </c>
      <c r="D19" s="81">
        <v>3185</v>
      </c>
      <c r="E19" s="81">
        <v>2868</v>
      </c>
      <c r="F19" s="81">
        <v>2558</v>
      </c>
      <c r="G19" s="81">
        <v>2681</v>
      </c>
      <c r="H19" s="81">
        <v>2280</v>
      </c>
      <c r="I19" s="81">
        <v>2218</v>
      </c>
      <c r="J19" s="81">
        <v>2289</v>
      </c>
      <c r="K19" s="81">
        <v>2581</v>
      </c>
      <c r="L19" s="82">
        <v>3049</v>
      </c>
      <c r="M19" s="81">
        <v>2583</v>
      </c>
      <c r="N19" s="81">
        <v>3028</v>
      </c>
      <c r="O19" s="81">
        <v>3090</v>
      </c>
      <c r="P19" s="81">
        <v>4069</v>
      </c>
      <c r="Q19" s="81">
        <v>3624</v>
      </c>
      <c r="R19" s="81">
        <v>3403</v>
      </c>
      <c r="S19" s="81">
        <v>2874</v>
      </c>
      <c r="T19" s="81">
        <v>2860</v>
      </c>
      <c r="U19" s="201">
        <v>2655</v>
      </c>
      <c r="V19" s="201">
        <v>2856</v>
      </c>
      <c r="W19" s="201">
        <v>2974</v>
      </c>
      <c r="X19" s="82">
        <v>3059</v>
      </c>
      <c r="Y19" s="201">
        <v>3264</v>
      </c>
      <c r="Z19" s="201">
        <v>3119</v>
      </c>
      <c r="AA19" s="201">
        <v>2729</v>
      </c>
      <c r="AB19" s="201">
        <v>2564</v>
      </c>
      <c r="AC19" s="201">
        <v>2488</v>
      </c>
      <c r="AD19" s="201">
        <v>2747</v>
      </c>
      <c r="AE19" s="201">
        <v>2661</v>
      </c>
      <c r="AF19" s="201">
        <v>2418</v>
      </c>
      <c r="AG19" s="201">
        <v>2516</v>
      </c>
      <c r="AH19" s="201">
        <v>3438</v>
      </c>
      <c r="AI19" s="201">
        <v>3686</v>
      </c>
      <c r="AJ19" s="82">
        <v>3532</v>
      </c>
      <c r="AK19" s="294">
        <v>4430</v>
      </c>
      <c r="AL19" s="294">
        <v>3927</v>
      </c>
      <c r="AM19" s="294">
        <v>3809</v>
      </c>
      <c r="AN19" s="294">
        <v>3274</v>
      </c>
      <c r="AO19" s="294">
        <v>3088</v>
      </c>
      <c r="AP19" s="294">
        <v>3285</v>
      </c>
      <c r="AQ19" s="64">
        <v>2928</v>
      </c>
      <c r="AR19" s="294">
        <v>2802</v>
      </c>
      <c r="AS19" s="294"/>
      <c r="AT19" s="294"/>
      <c r="AU19" s="294"/>
      <c r="AV19" s="311"/>
      <c r="AW19" s="83">
        <f t="shared" si="17"/>
        <v>79</v>
      </c>
      <c r="AX19" s="84">
        <f t="shared" si="17"/>
        <v>884</v>
      </c>
      <c r="AY19" s="84">
        <f t="shared" si="17"/>
        <v>756</v>
      </c>
      <c r="AZ19" s="84">
        <f t="shared" si="17"/>
        <v>845</v>
      </c>
      <c r="BA19" s="84">
        <f t="shared" si="17"/>
        <v>193</v>
      </c>
      <c r="BB19" s="84">
        <f t="shared" si="17"/>
        <v>580</v>
      </c>
      <c r="BC19" s="84">
        <f t="shared" si="17"/>
        <v>437</v>
      </c>
      <c r="BD19" s="84">
        <f t="shared" si="17"/>
        <v>567</v>
      </c>
      <c r="BE19" s="84">
        <f t="shared" si="17"/>
        <v>393</v>
      </c>
      <c r="BF19" s="84">
        <f t="shared" si="17"/>
        <v>10</v>
      </c>
      <c r="BG19" s="84">
        <f t="shared" si="18"/>
        <v>681</v>
      </c>
      <c r="BH19" s="84">
        <f t="shared" si="18"/>
        <v>91</v>
      </c>
      <c r="BI19" s="84">
        <f t="shared" si="18"/>
        <v>-361</v>
      </c>
      <c r="BJ19" s="84">
        <f t="shared" si="18"/>
        <v>-1505</v>
      </c>
      <c r="BK19" s="84">
        <f t="shared" si="18"/>
        <v>-1136</v>
      </c>
      <c r="BL19" s="244">
        <f t="shared" si="18"/>
        <v>-656</v>
      </c>
      <c r="BM19" s="244">
        <f t="shared" si="18"/>
        <v>-213</v>
      </c>
      <c r="BN19" s="244">
        <f t="shared" si="18"/>
        <v>-442</v>
      </c>
      <c r="BO19" s="244">
        <f t="shared" si="18"/>
        <v>-139</v>
      </c>
      <c r="BP19" s="244">
        <f t="shared" si="18"/>
        <v>582</v>
      </c>
      <c r="BQ19" s="244">
        <f t="shared" si="19"/>
        <v>712</v>
      </c>
      <c r="BR19" s="244">
        <f t="shared" si="19"/>
        <v>473</v>
      </c>
      <c r="BS19" s="244">
        <f t="shared" si="19"/>
        <v>1166</v>
      </c>
      <c r="BT19" s="244">
        <f t="shared" si="19"/>
        <v>808</v>
      </c>
      <c r="BU19" s="244">
        <f t="shared" si="19"/>
        <v>1080</v>
      </c>
      <c r="BV19" s="244">
        <f t="shared" si="19"/>
        <v>710</v>
      </c>
      <c r="BW19" s="244">
        <f t="shared" si="19"/>
        <v>600</v>
      </c>
      <c r="BX19" s="244">
        <f t="shared" si="19"/>
        <v>538</v>
      </c>
      <c r="BY19" s="244">
        <f t="shared" si="19"/>
        <v>267</v>
      </c>
      <c r="BZ19" s="244">
        <f t="shared" si="19"/>
        <v>384</v>
      </c>
      <c r="CA19" s="352"/>
      <c r="CB19" s="64">
        <f>IF(ISERROR(GETPIVOTDATA("VALUE",'CRS WK pvt'!$I$2,"DT_FILE",CB$8,"CD_CO",CB$6,"TRIM_CAT",TRIM(B19),"TRIM_LINE",A16))=TRUE,0,GETPIVOTDATA("VALUE",'CRS WK pvt'!$I$2,"DT_FILE",CB$8,"CD_CO",CB$6,"TRIM_CAT",TRIM(B19),"TRIM_LINE",A16))</f>
        <v>2802</v>
      </c>
    </row>
    <row r="20" spans="1:80" s="59" customFormat="1" x14ac:dyDescent="0.3">
      <c r="A20" s="147"/>
      <c r="B20" s="60" t="s">
        <v>40</v>
      </c>
      <c r="C20" s="80">
        <v>126</v>
      </c>
      <c r="D20" s="81">
        <v>143</v>
      </c>
      <c r="E20" s="81">
        <v>115</v>
      </c>
      <c r="F20" s="81">
        <v>103</v>
      </c>
      <c r="G20" s="81">
        <v>114</v>
      </c>
      <c r="H20" s="81">
        <v>84</v>
      </c>
      <c r="I20" s="81">
        <v>86</v>
      </c>
      <c r="J20" s="81">
        <v>80</v>
      </c>
      <c r="K20" s="81">
        <v>101</v>
      </c>
      <c r="L20" s="82">
        <v>144</v>
      </c>
      <c r="M20" s="81">
        <v>105</v>
      </c>
      <c r="N20" s="81">
        <v>128</v>
      </c>
      <c r="O20" s="81">
        <v>142</v>
      </c>
      <c r="P20" s="81">
        <v>169</v>
      </c>
      <c r="Q20" s="81">
        <v>162</v>
      </c>
      <c r="R20" s="81">
        <v>148</v>
      </c>
      <c r="S20" s="81">
        <v>130</v>
      </c>
      <c r="T20" s="81">
        <v>119</v>
      </c>
      <c r="U20" s="201">
        <v>100</v>
      </c>
      <c r="V20" s="201">
        <v>92</v>
      </c>
      <c r="W20" s="201">
        <v>124</v>
      </c>
      <c r="X20" s="82">
        <v>112</v>
      </c>
      <c r="Y20" s="201">
        <v>131</v>
      </c>
      <c r="Z20" s="201">
        <v>118</v>
      </c>
      <c r="AA20" s="201">
        <v>104</v>
      </c>
      <c r="AB20" s="201">
        <v>84</v>
      </c>
      <c r="AC20" s="201">
        <v>86</v>
      </c>
      <c r="AD20" s="201">
        <v>104</v>
      </c>
      <c r="AE20" s="201">
        <v>91</v>
      </c>
      <c r="AF20" s="201">
        <v>74</v>
      </c>
      <c r="AG20" s="201">
        <v>114</v>
      </c>
      <c r="AH20" s="201">
        <v>141</v>
      </c>
      <c r="AI20" s="201">
        <v>168</v>
      </c>
      <c r="AJ20" s="82">
        <v>177</v>
      </c>
      <c r="AK20" s="294">
        <v>194</v>
      </c>
      <c r="AL20" s="294">
        <v>174</v>
      </c>
      <c r="AM20" s="294">
        <v>153</v>
      </c>
      <c r="AN20" s="294">
        <v>128</v>
      </c>
      <c r="AO20" s="294">
        <v>126</v>
      </c>
      <c r="AP20" s="294">
        <v>151</v>
      </c>
      <c r="AQ20" s="64">
        <v>116</v>
      </c>
      <c r="AR20" s="294">
        <v>119</v>
      </c>
      <c r="AS20" s="294"/>
      <c r="AT20" s="294"/>
      <c r="AU20" s="294"/>
      <c r="AV20" s="311"/>
      <c r="AW20" s="83">
        <f t="shared" si="17"/>
        <v>16</v>
      </c>
      <c r="AX20" s="84">
        <f t="shared" si="17"/>
        <v>26</v>
      </c>
      <c r="AY20" s="84">
        <f t="shared" si="17"/>
        <v>47</v>
      </c>
      <c r="AZ20" s="84">
        <f t="shared" si="17"/>
        <v>45</v>
      </c>
      <c r="BA20" s="84">
        <f t="shared" si="17"/>
        <v>16</v>
      </c>
      <c r="BB20" s="84">
        <f t="shared" si="17"/>
        <v>35</v>
      </c>
      <c r="BC20" s="84">
        <f t="shared" si="17"/>
        <v>14</v>
      </c>
      <c r="BD20" s="84">
        <f t="shared" si="17"/>
        <v>12</v>
      </c>
      <c r="BE20" s="84">
        <f t="shared" si="17"/>
        <v>23</v>
      </c>
      <c r="BF20" s="84">
        <f t="shared" si="17"/>
        <v>-32</v>
      </c>
      <c r="BG20" s="84">
        <f t="shared" si="18"/>
        <v>26</v>
      </c>
      <c r="BH20" s="84">
        <f t="shared" si="18"/>
        <v>-10</v>
      </c>
      <c r="BI20" s="84">
        <f t="shared" si="18"/>
        <v>-38</v>
      </c>
      <c r="BJ20" s="84">
        <f t="shared" si="18"/>
        <v>-85</v>
      </c>
      <c r="BK20" s="84">
        <f t="shared" si="18"/>
        <v>-76</v>
      </c>
      <c r="BL20" s="244">
        <f t="shared" si="18"/>
        <v>-44</v>
      </c>
      <c r="BM20" s="244">
        <f t="shared" si="18"/>
        <v>-39</v>
      </c>
      <c r="BN20" s="244">
        <f t="shared" si="18"/>
        <v>-45</v>
      </c>
      <c r="BO20" s="244">
        <f t="shared" si="18"/>
        <v>14</v>
      </c>
      <c r="BP20" s="244">
        <f t="shared" si="18"/>
        <v>49</v>
      </c>
      <c r="BQ20" s="244">
        <f t="shared" si="19"/>
        <v>44</v>
      </c>
      <c r="BR20" s="244">
        <f t="shared" si="19"/>
        <v>65</v>
      </c>
      <c r="BS20" s="244">
        <f t="shared" si="19"/>
        <v>63</v>
      </c>
      <c r="BT20" s="244">
        <f t="shared" si="19"/>
        <v>56</v>
      </c>
      <c r="BU20" s="244">
        <f t="shared" si="19"/>
        <v>49</v>
      </c>
      <c r="BV20" s="244">
        <f t="shared" si="19"/>
        <v>44</v>
      </c>
      <c r="BW20" s="244">
        <f t="shared" si="19"/>
        <v>40</v>
      </c>
      <c r="BX20" s="244">
        <f t="shared" si="19"/>
        <v>47</v>
      </c>
      <c r="BY20" s="244">
        <f t="shared" si="19"/>
        <v>25</v>
      </c>
      <c r="BZ20" s="244">
        <f t="shared" si="19"/>
        <v>45</v>
      </c>
      <c r="CA20" s="352"/>
      <c r="CB20" s="64">
        <f>IF(ISERROR(GETPIVOTDATA("VALUE",'CRS WK pvt'!$I$2,"DT_FILE",CB$8,"CD_CO",CB$6,"TRIM_CAT",TRIM(B20),"TRIM_LINE",A16))=TRUE,0,GETPIVOTDATA("VALUE",'CRS WK pvt'!$I$2,"DT_FILE",CB$8,"CD_CO",CB$6,"TRIM_CAT",TRIM(B20),"TRIM_LINE",A16))</f>
        <v>119</v>
      </c>
    </row>
    <row r="21" spans="1:80" s="59" customFormat="1" x14ac:dyDescent="0.3">
      <c r="A21" s="147"/>
      <c r="B21" s="60" t="s">
        <v>41</v>
      </c>
      <c r="C21" s="80">
        <v>17</v>
      </c>
      <c r="D21" s="81">
        <v>23</v>
      </c>
      <c r="E21" s="81">
        <v>30</v>
      </c>
      <c r="F21" s="81">
        <v>12</v>
      </c>
      <c r="G21" s="81">
        <v>17</v>
      </c>
      <c r="H21" s="81">
        <v>8</v>
      </c>
      <c r="I21" s="81">
        <v>11</v>
      </c>
      <c r="J21" s="81">
        <v>10</v>
      </c>
      <c r="K21" s="81">
        <v>14</v>
      </c>
      <c r="L21" s="82">
        <v>20</v>
      </c>
      <c r="M21" s="81">
        <v>15</v>
      </c>
      <c r="N21" s="81">
        <v>19</v>
      </c>
      <c r="O21" s="81">
        <v>23</v>
      </c>
      <c r="P21" s="81">
        <v>28</v>
      </c>
      <c r="Q21" s="81">
        <v>21</v>
      </c>
      <c r="R21" s="81">
        <v>19</v>
      </c>
      <c r="S21" s="81">
        <v>37</v>
      </c>
      <c r="T21" s="81">
        <v>18</v>
      </c>
      <c r="U21" s="201">
        <v>18</v>
      </c>
      <c r="V21" s="201">
        <v>21</v>
      </c>
      <c r="W21" s="201">
        <v>21</v>
      </c>
      <c r="X21" s="82">
        <v>15</v>
      </c>
      <c r="Y21" s="201">
        <v>17</v>
      </c>
      <c r="Z21" s="201">
        <v>15</v>
      </c>
      <c r="AA21" s="201">
        <v>13</v>
      </c>
      <c r="AB21" s="201">
        <v>13</v>
      </c>
      <c r="AC21" s="201">
        <v>15</v>
      </c>
      <c r="AD21" s="201">
        <v>21</v>
      </c>
      <c r="AE21" s="201">
        <v>18</v>
      </c>
      <c r="AF21" s="201">
        <v>16</v>
      </c>
      <c r="AG21" s="201">
        <v>17</v>
      </c>
      <c r="AH21" s="201">
        <v>25</v>
      </c>
      <c r="AI21" s="201">
        <v>27</v>
      </c>
      <c r="AJ21" s="82">
        <v>29</v>
      </c>
      <c r="AK21" s="294">
        <v>33</v>
      </c>
      <c r="AL21" s="294">
        <v>22</v>
      </c>
      <c r="AM21" s="294">
        <v>27</v>
      </c>
      <c r="AN21" s="294">
        <v>18</v>
      </c>
      <c r="AO21" s="294">
        <v>24</v>
      </c>
      <c r="AP21" s="294">
        <v>27</v>
      </c>
      <c r="AQ21" s="64">
        <v>22</v>
      </c>
      <c r="AR21" s="294">
        <v>17</v>
      </c>
      <c r="AS21" s="294"/>
      <c r="AT21" s="294"/>
      <c r="AU21" s="294"/>
      <c r="AV21" s="311"/>
      <c r="AW21" s="83">
        <f t="shared" si="17"/>
        <v>6</v>
      </c>
      <c r="AX21" s="84">
        <f t="shared" si="17"/>
        <v>5</v>
      </c>
      <c r="AY21" s="84">
        <f t="shared" si="17"/>
        <v>-9</v>
      </c>
      <c r="AZ21" s="84">
        <f t="shared" si="17"/>
        <v>7</v>
      </c>
      <c r="BA21" s="84">
        <f t="shared" si="17"/>
        <v>20</v>
      </c>
      <c r="BB21" s="84">
        <f t="shared" si="17"/>
        <v>10</v>
      </c>
      <c r="BC21" s="84">
        <f t="shared" si="17"/>
        <v>7</v>
      </c>
      <c r="BD21" s="84">
        <f t="shared" si="17"/>
        <v>11</v>
      </c>
      <c r="BE21" s="84">
        <f t="shared" si="17"/>
        <v>7</v>
      </c>
      <c r="BF21" s="84">
        <f t="shared" si="17"/>
        <v>-5</v>
      </c>
      <c r="BG21" s="84">
        <f t="shared" si="18"/>
        <v>2</v>
      </c>
      <c r="BH21" s="84">
        <f t="shared" si="18"/>
        <v>-4</v>
      </c>
      <c r="BI21" s="84">
        <f t="shared" si="18"/>
        <v>-10</v>
      </c>
      <c r="BJ21" s="84">
        <f t="shared" si="18"/>
        <v>-15</v>
      </c>
      <c r="BK21" s="84">
        <f t="shared" si="18"/>
        <v>-6</v>
      </c>
      <c r="BL21" s="244">
        <f t="shared" si="18"/>
        <v>2</v>
      </c>
      <c r="BM21" s="244">
        <f t="shared" si="18"/>
        <v>-19</v>
      </c>
      <c r="BN21" s="244">
        <f t="shared" si="18"/>
        <v>-2</v>
      </c>
      <c r="BO21" s="244">
        <f t="shared" si="18"/>
        <v>-1</v>
      </c>
      <c r="BP21" s="244">
        <f t="shared" si="18"/>
        <v>4</v>
      </c>
      <c r="BQ21" s="244">
        <f t="shared" si="19"/>
        <v>6</v>
      </c>
      <c r="BR21" s="244">
        <f t="shared" si="19"/>
        <v>14</v>
      </c>
      <c r="BS21" s="244">
        <f t="shared" si="19"/>
        <v>16</v>
      </c>
      <c r="BT21" s="244">
        <f t="shared" si="19"/>
        <v>7</v>
      </c>
      <c r="BU21" s="244">
        <f t="shared" si="19"/>
        <v>14</v>
      </c>
      <c r="BV21" s="244">
        <f t="shared" si="19"/>
        <v>5</v>
      </c>
      <c r="BW21" s="244">
        <f t="shared" si="19"/>
        <v>9</v>
      </c>
      <c r="BX21" s="244">
        <f t="shared" si="19"/>
        <v>6</v>
      </c>
      <c r="BY21" s="244">
        <f t="shared" si="19"/>
        <v>4</v>
      </c>
      <c r="BZ21" s="244">
        <f t="shared" si="19"/>
        <v>1</v>
      </c>
      <c r="CA21" s="352"/>
      <c r="CB21" s="64">
        <f>IF(ISERROR(GETPIVOTDATA("VALUE",'CRS WK pvt'!$I$2,"DT_FILE",CB$8,"CD_CO",CB$6,"TRIM_CAT",TRIM(B21),"TRIM_LINE",A16))=TRUE,0,GETPIVOTDATA("VALUE",'CRS WK pvt'!$I$2,"DT_FILE",CB$8,"CD_CO",CB$6,"TRIM_CAT",TRIM(B21),"TRIM_LINE",A16))</f>
        <v>17</v>
      </c>
    </row>
    <row r="22" spans="1:80" s="73" customFormat="1" x14ac:dyDescent="0.3">
      <c r="A22" s="149"/>
      <c r="B22" s="60" t="s">
        <v>42</v>
      </c>
      <c r="C22" s="137">
        <f t="shared" ref="C22:V22" si="20">SUM(C17:C21)</f>
        <v>32553</v>
      </c>
      <c r="D22" s="138">
        <f t="shared" si="20"/>
        <v>34535</v>
      </c>
      <c r="E22" s="138">
        <f t="shared" si="20"/>
        <v>34659</v>
      </c>
      <c r="F22" s="138">
        <f t="shared" si="20"/>
        <v>32559</v>
      </c>
      <c r="G22" s="138">
        <f t="shared" si="20"/>
        <v>33543</v>
      </c>
      <c r="H22" s="138">
        <f t="shared" si="20"/>
        <v>31231</v>
      </c>
      <c r="I22" s="138">
        <f t="shared" si="20"/>
        <v>30759</v>
      </c>
      <c r="J22" s="138">
        <f t="shared" si="20"/>
        <v>30436</v>
      </c>
      <c r="K22" s="138">
        <f t="shared" si="20"/>
        <v>30716</v>
      </c>
      <c r="L22" s="139">
        <f t="shared" si="20"/>
        <v>31967</v>
      </c>
      <c r="M22" s="138">
        <f t="shared" si="20"/>
        <v>28811</v>
      </c>
      <c r="N22" s="138">
        <f t="shared" si="20"/>
        <v>31294</v>
      </c>
      <c r="O22" s="138">
        <f t="shared" si="20"/>
        <v>33728</v>
      </c>
      <c r="P22" s="138">
        <f t="shared" si="20"/>
        <v>35252</v>
      </c>
      <c r="Q22" s="138">
        <f t="shared" si="20"/>
        <v>34238</v>
      </c>
      <c r="R22" s="138">
        <f t="shared" si="20"/>
        <v>34297</v>
      </c>
      <c r="S22" s="138">
        <f t="shared" si="20"/>
        <v>32414</v>
      </c>
      <c r="T22" s="138">
        <f t="shared" si="20"/>
        <v>32205</v>
      </c>
      <c r="U22" s="138">
        <f t="shared" si="20"/>
        <v>32451</v>
      </c>
      <c r="V22" s="138">
        <f t="shared" si="20"/>
        <v>32968</v>
      </c>
      <c r="W22" s="138">
        <f>SUM(W17+W18+W19+W20+W21)</f>
        <v>32645</v>
      </c>
      <c r="X22" s="139">
        <f>SUM(X17+X18+X19+X20+X21)</f>
        <v>33407</v>
      </c>
      <c r="Y22" s="202">
        <v>30332</v>
      </c>
      <c r="Z22" s="202">
        <v>31516</v>
      </c>
      <c r="AA22" s="202">
        <v>31902</v>
      </c>
      <c r="AB22" s="202">
        <v>31668</v>
      </c>
      <c r="AC22" s="202">
        <v>31630</v>
      </c>
      <c r="AD22" s="202">
        <v>32411</v>
      </c>
      <c r="AE22" s="202">
        <v>29937</v>
      </c>
      <c r="AF22" s="202">
        <v>29695</v>
      </c>
      <c r="AG22" s="202">
        <v>30773</v>
      </c>
      <c r="AH22" s="202">
        <v>32768</v>
      </c>
      <c r="AI22" s="202">
        <v>31836</v>
      </c>
      <c r="AJ22" s="139">
        <v>30375</v>
      </c>
      <c r="AK22" s="295">
        <v>31945</v>
      </c>
      <c r="AL22" s="295">
        <v>32145</v>
      </c>
      <c r="AM22" s="295">
        <v>32878</v>
      </c>
      <c r="AN22" s="295">
        <v>31746</v>
      </c>
      <c r="AO22" s="295">
        <v>31675</v>
      </c>
      <c r="AP22" s="295">
        <v>32185</v>
      </c>
      <c r="AQ22" s="85">
        <v>30446</v>
      </c>
      <c r="AR22" s="295">
        <v>29472</v>
      </c>
      <c r="AS22" s="295"/>
      <c r="AT22" s="295"/>
      <c r="AU22" s="295"/>
      <c r="AV22" s="312"/>
      <c r="AW22" s="85">
        <f t="shared" ref="AW22:BA22" si="21">SUM(AW17:AW21)</f>
        <v>1175</v>
      </c>
      <c r="AX22" s="140">
        <f t="shared" si="21"/>
        <v>717</v>
      </c>
      <c r="AY22" s="140">
        <f t="shared" si="21"/>
        <v>-421</v>
      </c>
      <c r="AZ22" s="140">
        <f t="shared" si="21"/>
        <v>1738</v>
      </c>
      <c r="BA22" s="140">
        <f t="shared" si="21"/>
        <v>-1129</v>
      </c>
      <c r="BB22" s="140">
        <f t="shared" ref="BB22:BJ22" si="22">SUM(BB17:BB21)</f>
        <v>974</v>
      </c>
      <c r="BC22" s="140">
        <f t="shared" si="22"/>
        <v>1692</v>
      </c>
      <c r="BD22" s="140">
        <f t="shared" si="22"/>
        <v>2532</v>
      </c>
      <c r="BE22" s="140">
        <f t="shared" si="22"/>
        <v>1929</v>
      </c>
      <c r="BF22" s="140">
        <f t="shared" si="22"/>
        <v>1440</v>
      </c>
      <c r="BG22" s="140">
        <f t="shared" si="22"/>
        <v>1521</v>
      </c>
      <c r="BH22" s="140">
        <f t="shared" si="22"/>
        <v>222</v>
      </c>
      <c r="BI22" s="140">
        <f t="shared" si="22"/>
        <v>-1826</v>
      </c>
      <c r="BJ22" s="140">
        <f t="shared" si="22"/>
        <v>-3584</v>
      </c>
      <c r="BK22" s="140">
        <f t="shared" ref="BK22:BL22" si="23">SUM(BK17:BK21)</f>
        <v>-2608</v>
      </c>
      <c r="BL22" s="245">
        <f t="shared" si="23"/>
        <v>-1886</v>
      </c>
      <c r="BM22" s="245">
        <f t="shared" ref="BM22:BN22" si="24">SUM(BM17:BM21)</f>
        <v>-2477</v>
      </c>
      <c r="BN22" s="245">
        <f t="shared" si="24"/>
        <v>-2510</v>
      </c>
      <c r="BO22" s="245">
        <f t="shared" ref="BO22" si="25">SUM(BO17:BO21)</f>
        <v>-1678</v>
      </c>
      <c r="BP22" s="245">
        <f t="shared" ref="BP22:BQ22" si="26">SUM(BP17:BP21)</f>
        <v>-200</v>
      </c>
      <c r="BQ22" s="245">
        <f t="shared" si="26"/>
        <v>-809</v>
      </c>
      <c r="BR22" s="245">
        <f t="shared" ref="BR22:BS22" si="27">SUM(BR17:BR21)</f>
        <v>-3032</v>
      </c>
      <c r="BS22" s="245">
        <f t="shared" si="27"/>
        <v>1613</v>
      </c>
      <c r="BT22" s="245">
        <f t="shared" ref="BT22" si="28">SUM(BT17:BT21)</f>
        <v>629</v>
      </c>
      <c r="BU22" s="245">
        <f t="shared" ref="BU22" si="29">SUM(BU17:BU21)</f>
        <v>976</v>
      </c>
      <c r="BV22" s="245">
        <f t="shared" ref="BV22" si="30">SUM(BV17:BV21)</f>
        <v>78</v>
      </c>
      <c r="BW22" s="245">
        <f t="shared" ref="BW22" si="31">SUM(BW17:BW21)</f>
        <v>45</v>
      </c>
      <c r="BX22" s="245">
        <f t="shared" ref="BX22" si="32">SUM(BX17:BX21)</f>
        <v>-226</v>
      </c>
      <c r="BY22" s="245">
        <f t="shared" ref="BY22:BZ22" si="33">SUM(BY17:BY21)</f>
        <v>509</v>
      </c>
      <c r="BZ22" s="245">
        <f t="shared" si="33"/>
        <v>-223</v>
      </c>
      <c r="CA22" s="353"/>
      <c r="CB22" s="85">
        <f>SUM(CB17:CB21)</f>
        <v>29472</v>
      </c>
    </row>
    <row r="23" spans="1:80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352"/>
      <c r="CB23" s="90"/>
    </row>
    <row r="24" spans="1:80" s="59" customFormat="1" x14ac:dyDescent="0.3">
      <c r="A24" s="145"/>
      <c r="B24" s="60" t="s">
        <v>37</v>
      </c>
      <c r="C24" s="80">
        <v>11148</v>
      </c>
      <c r="D24" s="81">
        <v>11246</v>
      </c>
      <c r="E24" s="81">
        <v>10662</v>
      </c>
      <c r="F24" s="81">
        <v>9120</v>
      </c>
      <c r="G24" s="81">
        <v>9737</v>
      </c>
      <c r="H24" s="81">
        <v>8122</v>
      </c>
      <c r="I24" s="81">
        <v>8717</v>
      </c>
      <c r="J24" s="81">
        <v>9066</v>
      </c>
      <c r="K24" s="81">
        <v>9582</v>
      </c>
      <c r="L24" s="82">
        <v>9847</v>
      </c>
      <c r="M24" s="81">
        <v>9064</v>
      </c>
      <c r="N24" s="81">
        <v>10946</v>
      </c>
      <c r="O24" s="81">
        <v>11380</v>
      </c>
      <c r="P24" s="81">
        <v>9795</v>
      </c>
      <c r="Q24" s="81">
        <v>9006</v>
      </c>
      <c r="R24" s="81">
        <v>8883</v>
      </c>
      <c r="S24" s="81">
        <v>6999</v>
      </c>
      <c r="T24" s="81">
        <v>7434</v>
      </c>
      <c r="U24" s="201">
        <v>7909</v>
      </c>
      <c r="V24" s="201">
        <v>8521</v>
      </c>
      <c r="W24" s="201">
        <v>8016</v>
      </c>
      <c r="X24" s="82">
        <v>8865</v>
      </c>
      <c r="Y24" s="201">
        <v>7938</v>
      </c>
      <c r="Z24" s="201">
        <v>9398</v>
      </c>
      <c r="AA24" s="201">
        <v>9751</v>
      </c>
      <c r="AB24" s="201">
        <v>8755</v>
      </c>
      <c r="AC24" s="201">
        <v>8568</v>
      </c>
      <c r="AD24" s="201">
        <v>8394</v>
      </c>
      <c r="AE24" s="201">
        <v>7802</v>
      </c>
      <c r="AF24" s="201">
        <v>8051</v>
      </c>
      <c r="AG24" s="201">
        <v>8897</v>
      </c>
      <c r="AH24" s="201">
        <v>9525</v>
      </c>
      <c r="AI24" s="201">
        <v>9257</v>
      </c>
      <c r="AJ24" s="82">
        <v>9173</v>
      </c>
      <c r="AK24" s="294">
        <v>10401</v>
      </c>
      <c r="AL24" s="294">
        <v>10563</v>
      </c>
      <c r="AM24" s="294">
        <v>10606</v>
      </c>
      <c r="AN24" s="294">
        <v>9120</v>
      </c>
      <c r="AO24" s="294">
        <v>8984</v>
      </c>
      <c r="AP24" s="294">
        <v>8857</v>
      </c>
      <c r="AQ24" s="64">
        <v>8362</v>
      </c>
      <c r="AR24" s="294">
        <v>7659</v>
      </c>
      <c r="AS24" s="294"/>
      <c r="AT24" s="294"/>
      <c r="AU24" s="294"/>
      <c r="AV24" s="311"/>
      <c r="AW24" s="83">
        <f t="shared" ref="AW24:BF28" si="34">O24-C24</f>
        <v>232</v>
      </c>
      <c r="AX24" s="84">
        <f t="shared" si="34"/>
        <v>-1451</v>
      </c>
      <c r="AY24" s="84">
        <f t="shared" si="34"/>
        <v>-1656</v>
      </c>
      <c r="AZ24" s="84">
        <f t="shared" si="34"/>
        <v>-237</v>
      </c>
      <c r="BA24" s="84">
        <f t="shared" si="34"/>
        <v>-2738</v>
      </c>
      <c r="BB24" s="84">
        <f t="shared" si="34"/>
        <v>-688</v>
      </c>
      <c r="BC24" s="84">
        <f t="shared" si="34"/>
        <v>-808</v>
      </c>
      <c r="BD24" s="84">
        <f t="shared" si="34"/>
        <v>-545</v>
      </c>
      <c r="BE24" s="84">
        <f t="shared" si="34"/>
        <v>-1566</v>
      </c>
      <c r="BF24" s="84">
        <f t="shared" si="34"/>
        <v>-982</v>
      </c>
      <c r="BG24" s="84">
        <f t="shared" ref="BG24:BP28" si="35">Y24-M24</f>
        <v>-1126</v>
      </c>
      <c r="BH24" s="84">
        <f t="shared" si="35"/>
        <v>-1548</v>
      </c>
      <c r="BI24" s="84">
        <f t="shared" si="35"/>
        <v>-1629</v>
      </c>
      <c r="BJ24" s="84">
        <f t="shared" si="35"/>
        <v>-1040</v>
      </c>
      <c r="BK24" s="84">
        <f t="shared" si="35"/>
        <v>-438</v>
      </c>
      <c r="BL24" s="244">
        <f t="shared" si="35"/>
        <v>-489</v>
      </c>
      <c r="BM24" s="244">
        <f t="shared" si="35"/>
        <v>803</v>
      </c>
      <c r="BN24" s="244">
        <f t="shared" si="35"/>
        <v>617</v>
      </c>
      <c r="BO24" s="244">
        <f t="shared" si="35"/>
        <v>988</v>
      </c>
      <c r="BP24" s="244">
        <f t="shared" si="35"/>
        <v>1004</v>
      </c>
      <c r="BQ24" s="244">
        <f t="shared" ref="BQ24:BZ28" si="36">AI24-W24</f>
        <v>1241</v>
      </c>
      <c r="BR24" s="244">
        <f t="shared" si="36"/>
        <v>308</v>
      </c>
      <c r="BS24" s="244">
        <f t="shared" si="36"/>
        <v>2463</v>
      </c>
      <c r="BT24" s="244">
        <f t="shared" si="36"/>
        <v>1165</v>
      </c>
      <c r="BU24" s="244">
        <f t="shared" si="36"/>
        <v>855</v>
      </c>
      <c r="BV24" s="244">
        <f t="shared" si="36"/>
        <v>365</v>
      </c>
      <c r="BW24" s="244">
        <f t="shared" si="36"/>
        <v>416</v>
      </c>
      <c r="BX24" s="244">
        <f t="shared" si="36"/>
        <v>463</v>
      </c>
      <c r="BY24" s="244">
        <f t="shared" si="36"/>
        <v>560</v>
      </c>
      <c r="BZ24" s="244">
        <f t="shared" si="36"/>
        <v>-392</v>
      </c>
      <c r="CA24" s="352"/>
      <c r="CB24" s="64">
        <f>IF(ISERROR(GETPIVOTDATA("VALUE",'CRS WK pvt'!$I$2,"DT_FILE",CB$8,"CD_CO",CB$6,"TRIM_CAT",TRIM(B24),"TRIM_LINE",A23))=TRUE,0,GETPIVOTDATA("VALUE",'CRS WK pvt'!$I$2,"DT_FILE",CB$8,"CD_CO",CB$6,"TRIM_CAT",TRIM(B24),"TRIM_LINE",A23))</f>
        <v>7659</v>
      </c>
    </row>
    <row r="25" spans="1:80" s="59" customFormat="1" x14ac:dyDescent="0.3">
      <c r="A25" s="145"/>
      <c r="B25" s="60" t="s">
        <v>38</v>
      </c>
      <c r="C25" s="80">
        <v>1009</v>
      </c>
      <c r="D25" s="81">
        <v>1013</v>
      </c>
      <c r="E25" s="81">
        <v>1472</v>
      </c>
      <c r="F25" s="81">
        <v>1224</v>
      </c>
      <c r="G25" s="81">
        <v>957</v>
      </c>
      <c r="H25" s="81">
        <v>758</v>
      </c>
      <c r="I25" s="81">
        <v>771</v>
      </c>
      <c r="J25" s="81">
        <v>806</v>
      </c>
      <c r="K25" s="81">
        <v>990</v>
      </c>
      <c r="L25" s="82">
        <v>894</v>
      </c>
      <c r="M25" s="81">
        <v>890</v>
      </c>
      <c r="N25" s="81">
        <v>946</v>
      </c>
      <c r="O25" s="81">
        <v>970</v>
      </c>
      <c r="P25" s="81">
        <v>811</v>
      </c>
      <c r="Q25" s="81">
        <v>1104</v>
      </c>
      <c r="R25" s="81">
        <v>1134</v>
      </c>
      <c r="S25" s="81">
        <v>759</v>
      </c>
      <c r="T25" s="81">
        <v>655</v>
      </c>
      <c r="U25" s="201">
        <v>722</v>
      </c>
      <c r="V25" s="201">
        <v>762</v>
      </c>
      <c r="W25" s="201">
        <v>843</v>
      </c>
      <c r="X25" s="82">
        <v>868</v>
      </c>
      <c r="Y25" s="201">
        <v>820</v>
      </c>
      <c r="Z25" s="201">
        <v>896</v>
      </c>
      <c r="AA25" s="201">
        <v>1081</v>
      </c>
      <c r="AB25" s="201">
        <v>1239</v>
      </c>
      <c r="AC25" s="201">
        <v>1178</v>
      </c>
      <c r="AD25" s="201">
        <v>1258</v>
      </c>
      <c r="AE25" s="201">
        <v>941</v>
      </c>
      <c r="AF25" s="201">
        <v>878</v>
      </c>
      <c r="AG25" s="201">
        <v>900</v>
      </c>
      <c r="AH25" s="201">
        <v>1017</v>
      </c>
      <c r="AI25" s="201">
        <v>824</v>
      </c>
      <c r="AJ25" s="82">
        <v>899</v>
      </c>
      <c r="AK25" s="294">
        <v>1168</v>
      </c>
      <c r="AL25" s="294">
        <v>1180</v>
      </c>
      <c r="AM25" s="294">
        <v>1239</v>
      </c>
      <c r="AN25" s="294">
        <v>1038</v>
      </c>
      <c r="AO25" s="294">
        <v>991</v>
      </c>
      <c r="AP25" s="294">
        <v>946</v>
      </c>
      <c r="AQ25" s="64">
        <v>891</v>
      </c>
      <c r="AR25" s="294">
        <v>828</v>
      </c>
      <c r="AS25" s="294"/>
      <c r="AT25" s="294"/>
      <c r="AU25" s="294"/>
      <c r="AV25" s="311"/>
      <c r="AW25" s="83">
        <f t="shared" si="34"/>
        <v>-39</v>
      </c>
      <c r="AX25" s="84">
        <f t="shared" si="34"/>
        <v>-202</v>
      </c>
      <c r="AY25" s="84">
        <f t="shared" si="34"/>
        <v>-368</v>
      </c>
      <c r="AZ25" s="84">
        <f t="shared" si="34"/>
        <v>-90</v>
      </c>
      <c r="BA25" s="84">
        <f t="shared" si="34"/>
        <v>-198</v>
      </c>
      <c r="BB25" s="84">
        <f t="shared" si="34"/>
        <v>-103</v>
      </c>
      <c r="BC25" s="84">
        <f t="shared" si="34"/>
        <v>-49</v>
      </c>
      <c r="BD25" s="84">
        <f t="shared" si="34"/>
        <v>-44</v>
      </c>
      <c r="BE25" s="84">
        <f t="shared" si="34"/>
        <v>-147</v>
      </c>
      <c r="BF25" s="84">
        <f t="shared" si="34"/>
        <v>-26</v>
      </c>
      <c r="BG25" s="84">
        <f t="shared" si="35"/>
        <v>-70</v>
      </c>
      <c r="BH25" s="84">
        <f t="shared" si="35"/>
        <v>-50</v>
      </c>
      <c r="BI25" s="84">
        <f t="shared" si="35"/>
        <v>111</v>
      </c>
      <c r="BJ25" s="84">
        <f t="shared" si="35"/>
        <v>428</v>
      </c>
      <c r="BK25" s="84">
        <f t="shared" si="35"/>
        <v>74</v>
      </c>
      <c r="BL25" s="244">
        <f t="shared" si="35"/>
        <v>124</v>
      </c>
      <c r="BM25" s="244">
        <f t="shared" si="35"/>
        <v>182</v>
      </c>
      <c r="BN25" s="244">
        <f t="shared" si="35"/>
        <v>223</v>
      </c>
      <c r="BO25" s="244">
        <f t="shared" si="35"/>
        <v>178</v>
      </c>
      <c r="BP25" s="244">
        <f t="shared" si="35"/>
        <v>255</v>
      </c>
      <c r="BQ25" s="244">
        <f t="shared" si="36"/>
        <v>-19</v>
      </c>
      <c r="BR25" s="244">
        <f t="shared" si="36"/>
        <v>31</v>
      </c>
      <c r="BS25" s="244">
        <f t="shared" si="36"/>
        <v>348</v>
      </c>
      <c r="BT25" s="244">
        <f t="shared" si="36"/>
        <v>284</v>
      </c>
      <c r="BU25" s="244">
        <f t="shared" si="36"/>
        <v>158</v>
      </c>
      <c r="BV25" s="244">
        <f t="shared" si="36"/>
        <v>-201</v>
      </c>
      <c r="BW25" s="244">
        <f t="shared" si="36"/>
        <v>-187</v>
      </c>
      <c r="BX25" s="244">
        <f t="shared" si="36"/>
        <v>-312</v>
      </c>
      <c r="BY25" s="244">
        <f t="shared" si="36"/>
        <v>-50</v>
      </c>
      <c r="BZ25" s="244">
        <f t="shared" si="36"/>
        <v>-50</v>
      </c>
      <c r="CA25" s="352"/>
      <c r="CB25" s="64">
        <f>IF(ISERROR(GETPIVOTDATA("VALUE",'CRS WK pvt'!$I$2,"DT_FILE",CB$8,"CD_CO",CB$6,"TRIM_CAT",TRIM(B25),"TRIM_LINE",A23))=TRUE,0,GETPIVOTDATA("VALUE",'CRS WK pvt'!$I$2,"DT_FILE",CB$8,"CD_CO",CB$6,"TRIM_CAT",TRIM(B25),"TRIM_LINE",A23))</f>
        <v>828</v>
      </c>
    </row>
    <row r="26" spans="1:80" s="59" customFormat="1" x14ac:dyDescent="0.3">
      <c r="A26" s="145"/>
      <c r="B26" s="60" t="s">
        <v>39</v>
      </c>
      <c r="C26" s="80">
        <v>1748</v>
      </c>
      <c r="D26" s="81">
        <v>1804</v>
      </c>
      <c r="E26" s="81">
        <v>1374</v>
      </c>
      <c r="F26" s="81">
        <v>1136</v>
      </c>
      <c r="G26" s="81">
        <v>1377</v>
      </c>
      <c r="H26" s="81">
        <v>954</v>
      </c>
      <c r="I26" s="81">
        <v>990</v>
      </c>
      <c r="J26" s="81">
        <v>1143</v>
      </c>
      <c r="K26" s="81">
        <v>1378</v>
      </c>
      <c r="L26" s="82">
        <v>1739</v>
      </c>
      <c r="M26" s="81">
        <v>1531</v>
      </c>
      <c r="N26" s="81">
        <v>1781</v>
      </c>
      <c r="O26" s="81">
        <v>1623</v>
      </c>
      <c r="P26" s="81">
        <v>2073</v>
      </c>
      <c r="Q26" s="81">
        <v>1522</v>
      </c>
      <c r="R26" s="81">
        <v>1343</v>
      </c>
      <c r="S26" s="81">
        <v>1069</v>
      </c>
      <c r="T26" s="81">
        <v>1100</v>
      </c>
      <c r="U26" s="201">
        <v>979</v>
      </c>
      <c r="V26" s="201">
        <v>1240</v>
      </c>
      <c r="W26" s="201">
        <v>1377</v>
      </c>
      <c r="X26" s="82">
        <v>1535</v>
      </c>
      <c r="Y26" s="201">
        <v>1819</v>
      </c>
      <c r="Z26" s="201">
        <v>1710</v>
      </c>
      <c r="AA26" s="201">
        <v>1434</v>
      </c>
      <c r="AB26" s="201">
        <v>1268</v>
      </c>
      <c r="AC26" s="201">
        <v>1127</v>
      </c>
      <c r="AD26" s="201">
        <v>1260</v>
      </c>
      <c r="AE26" s="201">
        <v>1191</v>
      </c>
      <c r="AF26" s="201">
        <v>1015</v>
      </c>
      <c r="AG26" s="201">
        <v>1116</v>
      </c>
      <c r="AH26" s="201">
        <v>1927</v>
      </c>
      <c r="AI26" s="201">
        <v>1933</v>
      </c>
      <c r="AJ26" s="82">
        <v>2011</v>
      </c>
      <c r="AK26" s="294">
        <v>2642</v>
      </c>
      <c r="AL26" s="294">
        <v>2321</v>
      </c>
      <c r="AM26" s="294">
        <v>2053</v>
      </c>
      <c r="AN26" s="294">
        <v>1705</v>
      </c>
      <c r="AO26" s="294">
        <v>1464</v>
      </c>
      <c r="AP26" s="294">
        <v>1611</v>
      </c>
      <c r="AQ26" s="64">
        <v>1326</v>
      </c>
      <c r="AR26" s="294">
        <v>1240</v>
      </c>
      <c r="AS26" s="294"/>
      <c r="AT26" s="294"/>
      <c r="AU26" s="294"/>
      <c r="AV26" s="311"/>
      <c r="AW26" s="83">
        <f t="shared" si="34"/>
        <v>-125</v>
      </c>
      <c r="AX26" s="84">
        <f t="shared" si="34"/>
        <v>269</v>
      </c>
      <c r="AY26" s="84">
        <f t="shared" si="34"/>
        <v>148</v>
      </c>
      <c r="AZ26" s="84">
        <f t="shared" si="34"/>
        <v>207</v>
      </c>
      <c r="BA26" s="84">
        <f t="shared" si="34"/>
        <v>-308</v>
      </c>
      <c r="BB26" s="84">
        <f t="shared" si="34"/>
        <v>146</v>
      </c>
      <c r="BC26" s="84">
        <f t="shared" si="34"/>
        <v>-11</v>
      </c>
      <c r="BD26" s="84">
        <f t="shared" si="34"/>
        <v>97</v>
      </c>
      <c r="BE26" s="84">
        <f t="shared" si="34"/>
        <v>-1</v>
      </c>
      <c r="BF26" s="84">
        <f t="shared" si="34"/>
        <v>-204</v>
      </c>
      <c r="BG26" s="84">
        <f t="shared" si="35"/>
        <v>288</v>
      </c>
      <c r="BH26" s="84">
        <f t="shared" si="35"/>
        <v>-71</v>
      </c>
      <c r="BI26" s="84">
        <f t="shared" si="35"/>
        <v>-189</v>
      </c>
      <c r="BJ26" s="84">
        <f t="shared" si="35"/>
        <v>-805</v>
      </c>
      <c r="BK26" s="84">
        <f t="shared" si="35"/>
        <v>-395</v>
      </c>
      <c r="BL26" s="244">
        <f t="shared" si="35"/>
        <v>-83</v>
      </c>
      <c r="BM26" s="244">
        <f t="shared" si="35"/>
        <v>122</v>
      </c>
      <c r="BN26" s="244">
        <f t="shared" si="35"/>
        <v>-85</v>
      </c>
      <c r="BO26" s="244">
        <f t="shared" si="35"/>
        <v>137</v>
      </c>
      <c r="BP26" s="244">
        <f t="shared" si="35"/>
        <v>687</v>
      </c>
      <c r="BQ26" s="244">
        <f t="shared" si="36"/>
        <v>556</v>
      </c>
      <c r="BR26" s="244">
        <f t="shared" si="36"/>
        <v>476</v>
      </c>
      <c r="BS26" s="244">
        <f t="shared" si="36"/>
        <v>823</v>
      </c>
      <c r="BT26" s="244">
        <f t="shared" si="36"/>
        <v>611</v>
      </c>
      <c r="BU26" s="244">
        <f t="shared" si="36"/>
        <v>619</v>
      </c>
      <c r="BV26" s="244">
        <f t="shared" si="36"/>
        <v>437</v>
      </c>
      <c r="BW26" s="244">
        <f t="shared" si="36"/>
        <v>337</v>
      </c>
      <c r="BX26" s="244">
        <f t="shared" si="36"/>
        <v>351</v>
      </c>
      <c r="BY26" s="244">
        <f t="shared" si="36"/>
        <v>135</v>
      </c>
      <c r="BZ26" s="244">
        <f t="shared" si="36"/>
        <v>225</v>
      </c>
      <c r="CA26" s="352"/>
      <c r="CB26" s="64">
        <f>IF(ISERROR(GETPIVOTDATA("VALUE",'CRS WK pvt'!$I$2,"DT_FILE",CB$8,"CD_CO",CB$6,"TRIM_CAT",TRIM(B26),"TRIM_LINE",A23))=TRUE,0,GETPIVOTDATA("VALUE",'CRS WK pvt'!$I$2,"DT_FILE",CB$8,"CD_CO",CB$6,"TRIM_CAT",TRIM(B26),"TRIM_LINE",A23))</f>
        <v>1240</v>
      </c>
    </row>
    <row r="27" spans="1:80" s="59" customFormat="1" x14ac:dyDescent="0.3">
      <c r="A27" s="145"/>
      <c r="B27" s="60" t="s">
        <v>40</v>
      </c>
      <c r="C27" s="80">
        <v>73</v>
      </c>
      <c r="D27" s="81">
        <v>87</v>
      </c>
      <c r="E27" s="81">
        <v>45</v>
      </c>
      <c r="F27" s="81">
        <v>39</v>
      </c>
      <c r="G27" s="81">
        <v>65</v>
      </c>
      <c r="H27" s="81">
        <v>29</v>
      </c>
      <c r="I27" s="81">
        <v>36</v>
      </c>
      <c r="J27" s="81">
        <v>44</v>
      </c>
      <c r="K27" s="81">
        <v>69</v>
      </c>
      <c r="L27" s="82">
        <v>102</v>
      </c>
      <c r="M27" s="81">
        <v>71</v>
      </c>
      <c r="N27" s="81">
        <v>88</v>
      </c>
      <c r="O27" s="81">
        <v>86</v>
      </c>
      <c r="P27" s="81">
        <v>103</v>
      </c>
      <c r="Q27" s="81">
        <v>82</v>
      </c>
      <c r="R27" s="81">
        <v>69</v>
      </c>
      <c r="S27" s="81">
        <v>54</v>
      </c>
      <c r="T27" s="81">
        <v>54</v>
      </c>
      <c r="U27" s="201">
        <v>42</v>
      </c>
      <c r="V27" s="201">
        <v>40</v>
      </c>
      <c r="W27" s="201">
        <v>74</v>
      </c>
      <c r="X27" s="82">
        <v>73</v>
      </c>
      <c r="Y27" s="201">
        <v>90</v>
      </c>
      <c r="Z27" s="201">
        <v>80</v>
      </c>
      <c r="AA27" s="201">
        <v>69</v>
      </c>
      <c r="AB27" s="201">
        <v>56</v>
      </c>
      <c r="AC27" s="201">
        <v>40</v>
      </c>
      <c r="AD27" s="201">
        <v>43</v>
      </c>
      <c r="AE27" s="201">
        <v>45</v>
      </c>
      <c r="AF27" s="201">
        <v>30</v>
      </c>
      <c r="AG27" s="201">
        <v>59</v>
      </c>
      <c r="AH27" s="201">
        <v>90</v>
      </c>
      <c r="AI27" s="201">
        <v>104</v>
      </c>
      <c r="AJ27" s="82">
        <v>125</v>
      </c>
      <c r="AK27" s="294">
        <v>126</v>
      </c>
      <c r="AL27" s="294">
        <v>115</v>
      </c>
      <c r="AM27" s="294">
        <v>100</v>
      </c>
      <c r="AN27" s="294">
        <v>89</v>
      </c>
      <c r="AO27" s="294">
        <v>72</v>
      </c>
      <c r="AP27" s="294">
        <v>89</v>
      </c>
      <c r="AQ27" s="64">
        <v>61</v>
      </c>
      <c r="AR27" s="294">
        <v>61</v>
      </c>
      <c r="AS27" s="294"/>
      <c r="AT27" s="294"/>
      <c r="AU27" s="294"/>
      <c r="AV27" s="311"/>
      <c r="AW27" s="83">
        <f t="shared" si="34"/>
        <v>13</v>
      </c>
      <c r="AX27" s="84">
        <f t="shared" si="34"/>
        <v>16</v>
      </c>
      <c r="AY27" s="84">
        <f t="shared" si="34"/>
        <v>37</v>
      </c>
      <c r="AZ27" s="84">
        <f t="shared" si="34"/>
        <v>30</v>
      </c>
      <c r="BA27" s="84">
        <f t="shared" si="34"/>
        <v>-11</v>
      </c>
      <c r="BB27" s="84">
        <f t="shared" si="34"/>
        <v>25</v>
      </c>
      <c r="BC27" s="84">
        <f t="shared" si="34"/>
        <v>6</v>
      </c>
      <c r="BD27" s="84">
        <f t="shared" si="34"/>
        <v>-4</v>
      </c>
      <c r="BE27" s="84">
        <f t="shared" si="34"/>
        <v>5</v>
      </c>
      <c r="BF27" s="84">
        <f t="shared" si="34"/>
        <v>-29</v>
      </c>
      <c r="BG27" s="84">
        <f t="shared" si="35"/>
        <v>19</v>
      </c>
      <c r="BH27" s="84">
        <f t="shared" si="35"/>
        <v>-8</v>
      </c>
      <c r="BI27" s="84">
        <f t="shared" si="35"/>
        <v>-17</v>
      </c>
      <c r="BJ27" s="84">
        <f t="shared" si="35"/>
        <v>-47</v>
      </c>
      <c r="BK27" s="84">
        <f t="shared" si="35"/>
        <v>-42</v>
      </c>
      <c r="BL27" s="244">
        <f t="shared" si="35"/>
        <v>-26</v>
      </c>
      <c r="BM27" s="244">
        <f t="shared" si="35"/>
        <v>-9</v>
      </c>
      <c r="BN27" s="244">
        <f t="shared" si="35"/>
        <v>-24</v>
      </c>
      <c r="BO27" s="244">
        <f t="shared" si="35"/>
        <v>17</v>
      </c>
      <c r="BP27" s="244">
        <f t="shared" si="35"/>
        <v>50</v>
      </c>
      <c r="BQ27" s="244">
        <f t="shared" si="36"/>
        <v>30</v>
      </c>
      <c r="BR27" s="244">
        <f t="shared" si="36"/>
        <v>52</v>
      </c>
      <c r="BS27" s="244">
        <f t="shared" si="36"/>
        <v>36</v>
      </c>
      <c r="BT27" s="244">
        <f t="shared" si="36"/>
        <v>35</v>
      </c>
      <c r="BU27" s="244">
        <f t="shared" si="36"/>
        <v>31</v>
      </c>
      <c r="BV27" s="244">
        <f t="shared" si="36"/>
        <v>33</v>
      </c>
      <c r="BW27" s="244">
        <f t="shared" si="36"/>
        <v>32</v>
      </c>
      <c r="BX27" s="244">
        <f t="shared" si="36"/>
        <v>46</v>
      </c>
      <c r="BY27" s="244">
        <f t="shared" si="36"/>
        <v>16</v>
      </c>
      <c r="BZ27" s="244">
        <f t="shared" si="36"/>
        <v>31</v>
      </c>
      <c r="CA27" s="352"/>
      <c r="CB27" s="64">
        <f>IF(ISERROR(GETPIVOTDATA("VALUE",'CRS WK pvt'!$I$2,"DT_FILE",CB$8,"CD_CO",CB$6,"TRIM_CAT",TRIM(B27),"TRIM_LINE",A23))=TRUE,0,GETPIVOTDATA("VALUE",'CRS WK pvt'!$I$2,"DT_FILE",CB$8,"CD_CO",CB$6,"TRIM_CAT",TRIM(B27),"TRIM_LINE",A23))</f>
        <v>61</v>
      </c>
    </row>
    <row r="28" spans="1:80" s="59" customFormat="1" x14ac:dyDescent="0.3">
      <c r="A28" s="145"/>
      <c r="B28" s="60" t="s">
        <v>41</v>
      </c>
      <c r="C28" s="80">
        <v>14</v>
      </c>
      <c r="D28" s="81">
        <v>17</v>
      </c>
      <c r="E28" s="81">
        <v>22</v>
      </c>
      <c r="F28" s="81">
        <v>6</v>
      </c>
      <c r="G28" s="81">
        <v>11</v>
      </c>
      <c r="H28" s="81">
        <v>3</v>
      </c>
      <c r="I28" s="81">
        <v>9</v>
      </c>
      <c r="J28" s="81">
        <v>8</v>
      </c>
      <c r="K28" s="81">
        <v>12</v>
      </c>
      <c r="L28" s="82">
        <v>16</v>
      </c>
      <c r="M28" s="81">
        <v>7</v>
      </c>
      <c r="N28" s="81">
        <v>13</v>
      </c>
      <c r="O28" s="81">
        <v>13</v>
      </c>
      <c r="P28" s="81">
        <v>15</v>
      </c>
      <c r="Q28" s="81">
        <v>9</v>
      </c>
      <c r="R28" s="81">
        <v>8</v>
      </c>
      <c r="S28" s="81">
        <v>27</v>
      </c>
      <c r="T28" s="81">
        <v>6</v>
      </c>
      <c r="U28" s="201">
        <v>11</v>
      </c>
      <c r="V28" s="201">
        <v>12</v>
      </c>
      <c r="W28" s="201">
        <v>13</v>
      </c>
      <c r="X28" s="82">
        <v>10</v>
      </c>
      <c r="Y28" s="201">
        <v>14</v>
      </c>
      <c r="Z28" s="201">
        <v>11</v>
      </c>
      <c r="AA28" s="201">
        <v>9</v>
      </c>
      <c r="AB28" s="201">
        <v>6</v>
      </c>
      <c r="AC28" s="201">
        <v>9</v>
      </c>
      <c r="AD28" s="201">
        <v>9</v>
      </c>
      <c r="AE28" s="201">
        <v>5</v>
      </c>
      <c r="AF28" s="201">
        <v>5</v>
      </c>
      <c r="AG28" s="201">
        <v>6</v>
      </c>
      <c r="AH28" s="201">
        <v>15</v>
      </c>
      <c r="AI28" s="201">
        <v>15</v>
      </c>
      <c r="AJ28" s="82">
        <v>20</v>
      </c>
      <c r="AK28" s="294">
        <v>21</v>
      </c>
      <c r="AL28" s="294">
        <v>12</v>
      </c>
      <c r="AM28" s="294">
        <v>18</v>
      </c>
      <c r="AN28" s="294">
        <v>11</v>
      </c>
      <c r="AO28" s="294">
        <v>14</v>
      </c>
      <c r="AP28" s="294">
        <v>15</v>
      </c>
      <c r="AQ28" s="64">
        <v>13</v>
      </c>
      <c r="AR28" s="294">
        <v>11</v>
      </c>
      <c r="AS28" s="294"/>
      <c r="AT28" s="294"/>
      <c r="AU28" s="294"/>
      <c r="AV28" s="311"/>
      <c r="AW28" s="83">
        <f t="shared" si="34"/>
        <v>-1</v>
      </c>
      <c r="AX28" s="84">
        <f t="shared" si="34"/>
        <v>-2</v>
      </c>
      <c r="AY28" s="84">
        <f t="shared" si="34"/>
        <v>-13</v>
      </c>
      <c r="AZ28" s="84">
        <f t="shared" si="34"/>
        <v>2</v>
      </c>
      <c r="BA28" s="84">
        <f t="shared" si="34"/>
        <v>16</v>
      </c>
      <c r="BB28" s="84">
        <f t="shared" si="34"/>
        <v>3</v>
      </c>
      <c r="BC28" s="84">
        <f t="shared" si="34"/>
        <v>2</v>
      </c>
      <c r="BD28" s="84">
        <f t="shared" si="34"/>
        <v>4</v>
      </c>
      <c r="BE28" s="84">
        <f t="shared" si="34"/>
        <v>1</v>
      </c>
      <c r="BF28" s="84">
        <f t="shared" si="34"/>
        <v>-6</v>
      </c>
      <c r="BG28" s="84">
        <f t="shared" si="35"/>
        <v>7</v>
      </c>
      <c r="BH28" s="84">
        <f t="shared" si="35"/>
        <v>-2</v>
      </c>
      <c r="BI28" s="84">
        <f t="shared" si="35"/>
        <v>-4</v>
      </c>
      <c r="BJ28" s="84">
        <f t="shared" si="35"/>
        <v>-9</v>
      </c>
      <c r="BK28" s="84">
        <f t="shared" si="35"/>
        <v>0</v>
      </c>
      <c r="BL28" s="244">
        <f t="shared" si="35"/>
        <v>1</v>
      </c>
      <c r="BM28" s="244">
        <f t="shared" si="35"/>
        <v>-22</v>
      </c>
      <c r="BN28" s="244">
        <f t="shared" si="35"/>
        <v>-1</v>
      </c>
      <c r="BO28" s="244">
        <f t="shared" si="35"/>
        <v>-5</v>
      </c>
      <c r="BP28" s="244">
        <f t="shared" si="35"/>
        <v>3</v>
      </c>
      <c r="BQ28" s="244">
        <f t="shared" si="36"/>
        <v>2</v>
      </c>
      <c r="BR28" s="244">
        <f t="shared" si="36"/>
        <v>10</v>
      </c>
      <c r="BS28" s="244">
        <f t="shared" si="36"/>
        <v>7</v>
      </c>
      <c r="BT28" s="244">
        <f t="shared" si="36"/>
        <v>1</v>
      </c>
      <c r="BU28" s="244">
        <f t="shared" si="36"/>
        <v>9</v>
      </c>
      <c r="BV28" s="244">
        <f t="shared" si="36"/>
        <v>5</v>
      </c>
      <c r="BW28" s="244">
        <f t="shared" si="36"/>
        <v>5</v>
      </c>
      <c r="BX28" s="244">
        <f t="shared" si="36"/>
        <v>6</v>
      </c>
      <c r="BY28" s="244">
        <f t="shared" si="36"/>
        <v>8</v>
      </c>
      <c r="BZ28" s="244">
        <f t="shared" si="36"/>
        <v>6</v>
      </c>
      <c r="CA28" s="352"/>
      <c r="CB28" s="64">
        <f>IF(ISERROR(GETPIVOTDATA("VALUE",'CRS WK pvt'!$I$2,"DT_FILE",CB$8,"CD_CO",CB$6,"TRIM_CAT",TRIM(B28),"TRIM_LINE",A23))=TRUE,0,GETPIVOTDATA("VALUE",'CRS WK pvt'!$I$2,"DT_FILE",CB$8,"CD_CO",CB$6,"TRIM_CAT",TRIM(B28),"TRIM_LINE",A23))</f>
        <v>11</v>
      </c>
    </row>
    <row r="29" spans="1:80" s="73" customFormat="1" x14ac:dyDescent="0.3">
      <c r="A29" s="149"/>
      <c r="B29" s="60" t="s">
        <v>42</v>
      </c>
      <c r="C29" s="137">
        <f t="shared" ref="C29:V29" si="37">SUM(C24:C28)</f>
        <v>13992</v>
      </c>
      <c r="D29" s="138">
        <f t="shared" si="37"/>
        <v>14167</v>
      </c>
      <c r="E29" s="138">
        <f t="shared" si="37"/>
        <v>13575</v>
      </c>
      <c r="F29" s="138">
        <f t="shared" si="37"/>
        <v>11525</v>
      </c>
      <c r="G29" s="138">
        <f t="shared" si="37"/>
        <v>12147</v>
      </c>
      <c r="H29" s="138">
        <f t="shared" si="37"/>
        <v>9866</v>
      </c>
      <c r="I29" s="138">
        <f t="shared" si="37"/>
        <v>10523</v>
      </c>
      <c r="J29" s="138">
        <f t="shared" si="37"/>
        <v>11067</v>
      </c>
      <c r="K29" s="138">
        <f t="shared" si="37"/>
        <v>12031</v>
      </c>
      <c r="L29" s="139">
        <f t="shared" si="37"/>
        <v>12598</v>
      </c>
      <c r="M29" s="138">
        <f t="shared" si="37"/>
        <v>11563</v>
      </c>
      <c r="N29" s="138">
        <f t="shared" si="37"/>
        <v>13774</v>
      </c>
      <c r="O29" s="138">
        <f t="shared" si="37"/>
        <v>14072</v>
      </c>
      <c r="P29" s="138">
        <f t="shared" si="37"/>
        <v>12797</v>
      </c>
      <c r="Q29" s="138">
        <f t="shared" si="37"/>
        <v>11723</v>
      </c>
      <c r="R29" s="138">
        <f t="shared" si="37"/>
        <v>11437</v>
      </c>
      <c r="S29" s="138">
        <f t="shared" si="37"/>
        <v>8908</v>
      </c>
      <c r="T29" s="138">
        <f t="shared" si="37"/>
        <v>9249</v>
      </c>
      <c r="U29" s="138">
        <f t="shared" si="37"/>
        <v>9663</v>
      </c>
      <c r="V29" s="138">
        <f t="shared" si="37"/>
        <v>10575</v>
      </c>
      <c r="W29" s="138">
        <f>SUM(W24+W25+W26+W27+W28)</f>
        <v>10323</v>
      </c>
      <c r="X29" s="139">
        <f>SUM(X24+X25+X26+X27+X28)</f>
        <v>11351</v>
      </c>
      <c r="Y29" s="202">
        <v>10681</v>
      </c>
      <c r="Z29" s="202">
        <v>12095</v>
      </c>
      <c r="AA29" s="202">
        <v>12344</v>
      </c>
      <c r="AB29" s="202">
        <v>11324</v>
      </c>
      <c r="AC29" s="202">
        <v>10922</v>
      </c>
      <c r="AD29" s="202">
        <v>10964</v>
      </c>
      <c r="AE29" s="202">
        <v>9984</v>
      </c>
      <c r="AF29" s="202">
        <v>9979</v>
      </c>
      <c r="AG29" s="202">
        <v>10978</v>
      </c>
      <c r="AH29" s="202">
        <v>12574</v>
      </c>
      <c r="AI29" s="202">
        <v>12133</v>
      </c>
      <c r="AJ29" s="139">
        <v>12228</v>
      </c>
      <c r="AK29" s="295">
        <v>14358</v>
      </c>
      <c r="AL29" s="295">
        <v>14191</v>
      </c>
      <c r="AM29" s="295">
        <v>14016</v>
      </c>
      <c r="AN29" s="295">
        <v>11963</v>
      </c>
      <c r="AO29" s="295">
        <v>11525</v>
      </c>
      <c r="AP29" s="295">
        <v>11518</v>
      </c>
      <c r="AQ29" s="85">
        <v>10653</v>
      </c>
      <c r="AR29" s="295">
        <v>9799</v>
      </c>
      <c r="AS29" s="295"/>
      <c r="AT29" s="295"/>
      <c r="AU29" s="295"/>
      <c r="AV29" s="312"/>
      <c r="AW29" s="85">
        <f t="shared" ref="AW29:BA29" si="38">SUM(AW24:AW28)</f>
        <v>80</v>
      </c>
      <c r="AX29" s="140">
        <f t="shared" si="38"/>
        <v>-1370</v>
      </c>
      <c r="AY29" s="140">
        <f t="shared" si="38"/>
        <v>-1852</v>
      </c>
      <c r="AZ29" s="140">
        <f t="shared" si="38"/>
        <v>-88</v>
      </c>
      <c r="BA29" s="140">
        <f t="shared" si="38"/>
        <v>-3239</v>
      </c>
      <c r="BB29" s="140">
        <f t="shared" ref="BB29:BJ29" si="39">SUM(BB24:BB28)</f>
        <v>-617</v>
      </c>
      <c r="BC29" s="140">
        <f t="shared" si="39"/>
        <v>-860</v>
      </c>
      <c r="BD29" s="140">
        <f t="shared" si="39"/>
        <v>-492</v>
      </c>
      <c r="BE29" s="140">
        <f t="shared" si="39"/>
        <v>-1708</v>
      </c>
      <c r="BF29" s="140">
        <f t="shared" si="39"/>
        <v>-1247</v>
      </c>
      <c r="BG29" s="140">
        <f t="shared" si="39"/>
        <v>-882</v>
      </c>
      <c r="BH29" s="140">
        <f t="shared" si="39"/>
        <v>-1679</v>
      </c>
      <c r="BI29" s="140">
        <f t="shared" si="39"/>
        <v>-1728</v>
      </c>
      <c r="BJ29" s="140">
        <f t="shared" si="39"/>
        <v>-1473</v>
      </c>
      <c r="BK29" s="140">
        <f t="shared" ref="BK29:BL29" si="40">SUM(BK24:BK28)</f>
        <v>-801</v>
      </c>
      <c r="BL29" s="245">
        <f t="shared" si="40"/>
        <v>-473</v>
      </c>
      <c r="BM29" s="245">
        <f t="shared" ref="BM29:BN29" si="41">SUM(BM24:BM28)</f>
        <v>1076</v>
      </c>
      <c r="BN29" s="245">
        <f t="shared" si="41"/>
        <v>730</v>
      </c>
      <c r="BO29" s="245">
        <f t="shared" ref="BO29" si="42">SUM(BO24:BO28)</f>
        <v>1315</v>
      </c>
      <c r="BP29" s="245">
        <f t="shared" ref="BP29:BQ29" si="43">SUM(BP24:BP28)</f>
        <v>1999</v>
      </c>
      <c r="BQ29" s="245">
        <f t="shared" si="43"/>
        <v>1810</v>
      </c>
      <c r="BR29" s="245">
        <f t="shared" ref="BR29:BS29" si="44">SUM(BR24:BR28)</f>
        <v>877</v>
      </c>
      <c r="BS29" s="245">
        <f t="shared" si="44"/>
        <v>3677</v>
      </c>
      <c r="BT29" s="245">
        <f t="shared" ref="BT29" si="45">SUM(BT24:BT28)</f>
        <v>2096</v>
      </c>
      <c r="BU29" s="245">
        <f t="shared" ref="BU29" si="46">SUM(BU24:BU28)</f>
        <v>1672</v>
      </c>
      <c r="BV29" s="245">
        <f t="shared" ref="BV29" si="47">SUM(BV24:BV28)</f>
        <v>639</v>
      </c>
      <c r="BW29" s="245">
        <f t="shared" ref="BW29" si="48">SUM(BW24:BW28)</f>
        <v>603</v>
      </c>
      <c r="BX29" s="245">
        <f t="shared" ref="BX29" si="49">SUM(BX24:BX28)</f>
        <v>554</v>
      </c>
      <c r="BY29" s="245">
        <f t="shared" ref="BY29:BZ29" si="50">SUM(BY24:BY28)</f>
        <v>669</v>
      </c>
      <c r="BZ29" s="245">
        <f t="shared" si="50"/>
        <v>-180</v>
      </c>
      <c r="CA29" s="353"/>
      <c r="CB29" s="85">
        <f>SUM(CB24:CB28)</f>
        <v>9799</v>
      </c>
    </row>
    <row r="30" spans="1:80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352"/>
      <c r="CB30" s="90"/>
    </row>
    <row r="31" spans="1:80" s="59" customFormat="1" x14ac:dyDescent="0.3">
      <c r="A31" s="147"/>
      <c r="B31" s="60" t="s">
        <v>37</v>
      </c>
      <c r="C31" s="80">
        <v>4619</v>
      </c>
      <c r="D31" s="81">
        <v>5689</v>
      </c>
      <c r="E31" s="81">
        <v>5686</v>
      </c>
      <c r="F31" s="81">
        <v>4793</v>
      </c>
      <c r="G31" s="81">
        <v>4489</v>
      </c>
      <c r="H31" s="81">
        <v>4291</v>
      </c>
      <c r="I31" s="81">
        <v>3626</v>
      </c>
      <c r="J31" s="81">
        <v>3492</v>
      </c>
      <c r="K31" s="81">
        <v>3416</v>
      </c>
      <c r="L31" s="82">
        <v>3629</v>
      </c>
      <c r="M31" s="81">
        <v>3510</v>
      </c>
      <c r="N31" s="81">
        <v>4065</v>
      </c>
      <c r="O31" s="81">
        <v>5168</v>
      </c>
      <c r="P31" s="81">
        <v>5677</v>
      </c>
      <c r="Q31" s="81">
        <v>4366</v>
      </c>
      <c r="R31" s="81">
        <v>4101</v>
      </c>
      <c r="S31" s="81">
        <v>3979</v>
      </c>
      <c r="T31" s="81">
        <v>2947</v>
      </c>
      <c r="U31" s="201">
        <v>3046</v>
      </c>
      <c r="V31" s="201">
        <v>3098</v>
      </c>
      <c r="W31" s="201">
        <v>3095</v>
      </c>
      <c r="X31" s="82">
        <v>2972</v>
      </c>
      <c r="Y31" s="201">
        <v>2569</v>
      </c>
      <c r="Z31" s="201">
        <v>3091</v>
      </c>
      <c r="AA31" s="201">
        <v>3613</v>
      </c>
      <c r="AB31" s="201">
        <v>4092</v>
      </c>
      <c r="AC31" s="201">
        <v>3704</v>
      </c>
      <c r="AD31" s="201">
        <v>3849</v>
      </c>
      <c r="AE31" s="201">
        <v>3332</v>
      </c>
      <c r="AF31" s="201">
        <v>3234</v>
      </c>
      <c r="AG31" s="201">
        <v>3500</v>
      </c>
      <c r="AH31" s="201">
        <v>3652</v>
      </c>
      <c r="AI31" s="201">
        <v>4080</v>
      </c>
      <c r="AJ31" s="82">
        <v>3046</v>
      </c>
      <c r="AK31" s="294">
        <v>2879</v>
      </c>
      <c r="AL31" s="294">
        <v>3485</v>
      </c>
      <c r="AM31" s="294">
        <v>4055</v>
      </c>
      <c r="AN31" s="294">
        <v>4406</v>
      </c>
      <c r="AO31" s="294">
        <v>4291</v>
      </c>
      <c r="AP31" s="294">
        <v>4210</v>
      </c>
      <c r="AQ31" s="64">
        <v>3317</v>
      </c>
      <c r="AR31" s="294">
        <v>3366</v>
      </c>
      <c r="AS31" s="294"/>
      <c r="AT31" s="294"/>
      <c r="AU31" s="294"/>
      <c r="AV31" s="311"/>
      <c r="AW31" s="83">
        <f t="shared" ref="AW31:BF35" si="51">O31-C31</f>
        <v>549</v>
      </c>
      <c r="AX31" s="84">
        <f t="shared" si="51"/>
        <v>-12</v>
      </c>
      <c r="AY31" s="84">
        <f t="shared" si="51"/>
        <v>-1320</v>
      </c>
      <c r="AZ31" s="84">
        <f t="shared" si="51"/>
        <v>-692</v>
      </c>
      <c r="BA31" s="84">
        <f t="shared" si="51"/>
        <v>-510</v>
      </c>
      <c r="BB31" s="84">
        <f t="shared" si="51"/>
        <v>-1344</v>
      </c>
      <c r="BC31" s="84">
        <f t="shared" si="51"/>
        <v>-580</v>
      </c>
      <c r="BD31" s="84">
        <f t="shared" si="51"/>
        <v>-394</v>
      </c>
      <c r="BE31" s="84">
        <f t="shared" si="51"/>
        <v>-321</v>
      </c>
      <c r="BF31" s="84">
        <f t="shared" si="51"/>
        <v>-657</v>
      </c>
      <c r="BG31" s="84">
        <f t="shared" ref="BG31:BP35" si="52">Y31-M31</f>
        <v>-941</v>
      </c>
      <c r="BH31" s="84">
        <f t="shared" si="52"/>
        <v>-974</v>
      </c>
      <c r="BI31" s="84">
        <f t="shared" si="52"/>
        <v>-1555</v>
      </c>
      <c r="BJ31" s="84">
        <f t="shared" si="52"/>
        <v>-1585</v>
      </c>
      <c r="BK31" s="84">
        <f t="shared" si="52"/>
        <v>-662</v>
      </c>
      <c r="BL31" s="244">
        <f t="shared" si="52"/>
        <v>-252</v>
      </c>
      <c r="BM31" s="244">
        <f t="shared" si="52"/>
        <v>-647</v>
      </c>
      <c r="BN31" s="244">
        <f t="shared" si="52"/>
        <v>287</v>
      </c>
      <c r="BO31" s="244">
        <f t="shared" si="52"/>
        <v>454</v>
      </c>
      <c r="BP31" s="244">
        <f t="shared" si="52"/>
        <v>554</v>
      </c>
      <c r="BQ31" s="244">
        <f t="shared" ref="BQ31:BZ35" si="53">AI31-W31</f>
        <v>985</v>
      </c>
      <c r="BR31" s="244">
        <f t="shared" si="53"/>
        <v>74</v>
      </c>
      <c r="BS31" s="244">
        <f t="shared" si="53"/>
        <v>310</v>
      </c>
      <c r="BT31" s="244">
        <f t="shared" si="53"/>
        <v>394</v>
      </c>
      <c r="BU31" s="244">
        <f t="shared" si="53"/>
        <v>442</v>
      </c>
      <c r="BV31" s="244">
        <f t="shared" si="53"/>
        <v>314</v>
      </c>
      <c r="BW31" s="244">
        <f t="shared" si="53"/>
        <v>587</v>
      </c>
      <c r="BX31" s="244">
        <f t="shared" si="53"/>
        <v>361</v>
      </c>
      <c r="BY31" s="244">
        <f t="shared" si="53"/>
        <v>-15</v>
      </c>
      <c r="BZ31" s="244">
        <f t="shared" si="53"/>
        <v>132</v>
      </c>
      <c r="CA31" s="352"/>
      <c r="CB31" s="64">
        <f>IF(ISERROR(GETPIVOTDATA("VALUE",'CRS WK pvt'!$I$2,"DT_FILE",CB$8,"CD_CO",CB$6,"TRIM_CAT",TRIM(B31),"TRIM_LINE",A30))=TRUE,0,GETPIVOTDATA("VALUE",'CRS WK pvt'!$I$2,"DT_FILE",CB$8,"CD_CO",CB$6,"TRIM_CAT",TRIM(B31),"TRIM_LINE",A30))</f>
        <v>3366</v>
      </c>
    </row>
    <row r="32" spans="1:80" s="59" customFormat="1" x14ac:dyDescent="0.3">
      <c r="A32" s="147"/>
      <c r="B32" s="60" t="s">
        <v>38</v>
      </c>
      <c r="C32" s="80">
        <v>560</v>
      </c>
      <c r="D32" s="81">
        <v>710</v>
      </c>
      <c r="E32" s="81">
        <v>751</v>
      </c>
      <c r="F32" s="81">
        <v>754</v>
      </c>
      <c r="G32" s="81">
        <v>980</v>
      </c>
      <c r="H32" s="81">
        <v>570</v>
      </c>
      <c r="I32" s="81">
        <v>435</v>
      </c>
      <c r="J32" s="81">
        <v>473</v>
      </c>
      <c r="K32" s="81">
        <v>414</v>
      </c>
      <c r="L32" s="82">
        <v>592</v>
      </c>
      <c r="M32" s="81">
        <v>433</v>
      </c>
      <c r="N32" s="81">
        <v>550</v>
      </c>
      <c r="O32" s="81">
        <v>589</v>
      </c>
      <c r="P32" s="81">
        <v>691</v>
      </c>
      <c r="Q32" s="81">
        <v>494</v>
      </c>
      <c r="R32" s="81">
        <v>446</v>
      </c>
      <c r="S32" s="81">
        <v>850</v>
      </c>
      <c r="T32" s="81">
        <v>493</v>
      </c>
      <c r="U32" s="201">
        <v>386</v>
      </c>
      <c r="V32" s="201">
        <v>412</v>
      </c>
      <c r="W32" s="201">
        <v>445</v>
      </c>
      <c r="X32" s="82">
        <v>493</v>
      </c>
      <c r="Y32" s="201">
        <v>360</v>
      </c>
      <c r="Z32" s="201">
        <v>473</v>
      </c>
      <c r="AA32" s="201">
        <v>538</v>
      </c>
      <c r="AB32" s="201">
        <v>628</v>
      </c>
      <c r="AC32" s="201">
        <v>559</v>
      </c>
      <c r="AD32" s="201">
        <v>802</v>
      </c>
      <c r="AE32" s="201">
        <v>907</v>
      </c>
      <c r="AF32" s="201">
        <v>572</v>
      </c>
      <c r="AG32" s="201">
        <v>532</v>
      </c>
      <c r="AH32" s="201">
        <v>550</v>
      </c>
      <c r="AI32" s="201">
        <v>505</v>
      </c>
      <c r="AJ32" s="82">
        <v>414</v>
      </c>
      <c r="AK32" s="294">
        <v>473</v>
      </c>
      <c r="AL32" s="294">
        <v>679</v>
      </c>
      <c r="AM32" s="294">
        <v>686</v>
      </c>
      <c r="AN32" s="294">
        <v>776</v>
      </c>
      <c r="AO32" s="294">
        <v>695</v>
      </c>
      <c r="AP32" s="294">
        <v>703</v>
      </c>
      <c r="AQ32" s="64">
        <v>602</v>
      </c>
      <c r="AR32" s="294">
        <v>540</v>
      </c>
      <c r="AS32" s="294"/>
      <c r="AT32" s="294"/>
      <c r="AU32" s="294"/>
      <c r="AV32" s="311"/>
      <c r="AW32" s="83">
        <f t="shared" si="51"/>
        <v>29</v>
      </c>
      <c r="AX32" s="84">
        <f t="shared" si="51"/>
        <v>-19</v>
      </c>
      <c r="AY32" s="84">
        <f t="shared" si="51"/>
        <v>-257</v>
      </c>
      <c r="AZ32" s="84">
        <f t="shared" si="51"/>
        <v>-308</v>
      </c>
      <c r="BA32" s="84">
        <f t="shared" si="51"/>
        <v>-130</v>
      </c>
      <c r="BB32" s="84">
        <f t="shared" si="51"/>
        <v>-77</v>
      </c>
      <c r="BC32" s="84">
        <f t="shared" si="51"/>
        <v>-49</v>
      </c>
      <c r="BD32" s="84">
        <f t="shared" si="51"/>
        <v>-61</v>
      </c>
      <c r="BE32" s="84">
        <f t="shared" si="51"/>
        <v>31</v>
      </c>
      <c r="BF32" s="84">
        <f t="shared" si="51"/>
        <v>-99</v>
      </c>
      <c r="BG32" s="84">
        <f t="shared" si="52"/>
        <v>-73</v>
      </c>
      <c r="BH32" s="84">
        <f t="shared" si="52"/>
        <v>-77</v>
      </c>
      <c r="BI32" s="84">
        <f t="shared" si="52"/>
        <v>-51</v>
      </c>
      <c r="BJ32" s="84">
        <f t="shared" si="52"/>
        <v>-63</v>
      </c>
      <c r="BK32" s="84">
        <f t="shared" si="52"/>
        <v>65</v>
      </c>
      <c r="BL32" s="244">
        <f t="shared" si="52"/>
        <v>356</v>
      </c>
      <c r="BM32" s="244">
        <f t="shared" si="52"/>
        <v>57</v>
      </c>
      <c r="BN32" s="244">
        <f t="shared" si="52"/>
        <v>79</v>
      </c>
      <c r="BO32" s="244">
        <f t="shared" si="52"/>
        <v>146</v>
      </c>
      <c r="BP32" s="244">
        <f t="shared" si="52"/>
        <v>138</v>
      </c>
      <c r="BQ32" s="244">
        <f t="shared" si="53"/>
        <v>60</v>
      </c>
      <c r="BR32" s="244">
        <f t="shared" si="53"/>
        <v>-79</v>
      </c>
      <c r="BS32" s="244">
        <f t="shared" si="53"/>
        <v>113</v>
      </c>
      <c r="BT32" s="244">
        <f t="shared" si="53"/>
        <v>206</v>
      </c>
      <c r="BU32" s="244">
        <f t="shared" si="53"/>
        <v>148</v>
      </c>
      <c r="BV32" s="244">
        <f t="shared" si="53"/>
        <v>148</v>
      </c>
      <c r="BW32" s="244">
        <f t="shared" si="53"/>
        <v>136</v>
      </c>
      <c r="BX32" s="244">
        <f t="shared" si="53"/>
        <v>-99</v>
      </c>
      <c r="BY32" s="244">
        <f t="shared" si="53"/>
        <v>-305</v>
      </c>
      <c r="BZ32" s="244">
        <f t="shared" si="53"/>
        <v>-32</v>
      </c>
      <c r="CA32" s="352"/>
      <c r="CB32" s="64">
        <f>IF(ISERROR(GETPIVOTDATA("VALUE",'CRS WK pvt'!$I$2,"DT_FILE",CB$8,"CD_CO",CB$6,"TRIM_CAT",TRIM(B32),"TRIM_LINE",A30))=TRUE,0,GETPIVOTDATA("VALUE",'CRS WK pvt'!$I$2,"DT_FILE",CB$8,"CD_CO",CB$6,"TRIM_CAT",TRIM(B32),"TRIM_LINE",A30))</f>
        <v>540</v>
      </c>
    </row>
    <row r="33" spans="1:80" s="59" customFormat="1" x14ac:dyDescent="0.3">
      <c r="A33" s="147"/>
      <c r="B33" s="60" t="s">
        <v>39</v>
      </c>
      <c r="C33" s="80">
        <v>618</v>
      </c>
      <c r="D33" s="81">
        <v>706</v>
      </c>
      <c r="E33" s="81">
        <v>749</v>
      </c>
      <c r="F33" s="81">
        <v>574</v>
      </c>
      <c r="G33" s="81">
        <v>477</v>
      </c>
      <c r="H33" s="81">
        <v>532</v>
      </c>
      <c r="I33" s="81">
        <v>382</v>
      </c>
      <c r="J33" s="81">
        <v>355</v>
      </c>
      <c r="K33" s="81">
        <v>434</v>
      </c>
      <c r="L33" s="82">
        <v>557</v>
      </c>
      <c r="M33" s="81">
        <v>369</v>
      </c>
      <c r="N33" s="81">
        <v>636</v>
      </c>
      <c r="O33" s="81">
        <v>762</v>
      </c>
      <c r="P33" s="81">
        <v>891</v>
      </c>
      <c r="Q33" s="81">
        <v>737</v>
      </c>
      <c r="R33" s="81">
        <v>583</v>
      </c>
      <c r="S33" s="81">
        <v>404</v>
      </c>
      <c r="T33" s="81">
        <v>389</v>
      </c>
      <c r="U33" s="201">
        <v>370</v>
      </c>
      <c r="V33" s="201">
        <v>378</v>
      </c>
      <c r="W33" s="201">
        <v>406</v>
      </c>
      <c r="X33" s="82">
        <v>422</v>
      </c>
      <c r="Y33" s="201">
        <v>434</v>
      </c>
      <c r="Z33" s="201">
        <v>515</v>
      </c>
      <c r="AA33" s="201">
        <v>453</v>
      </c>
      <c r="AB33" s="201">
        <v>465</v>
      </c>
      <c r="AC33" s="201">
        <v>485</v>
      </c>
      <c r="AD33" s="201">
        <v>477</v>
      </c>
      <c r="AE33" s="201">
        <v>410</v>
      </c>
      <c r="AF33" s="201">
        <v>362</v>
      </c>
      <c r="AG33" s="201">
        <v>417</v>
      </c>
      <c r="AH33" s="201">
        <v>483</v>
      </c>
      <c r="AI33" s="201">
        <v>721</v>
      </c>
      <c r="AJ33" s="82">
        <v>515</v>
      </c>
      <c r="AK33" s="294">
        <v>805</v>
      </c>
      <c r="AL33" s="294">
        <v>683</v>
      </c>
      <c r="AM33" s="294">
        <v>830</v>
      </c>
      <c r="AN33" s="294">
        <v>684</v>
      </c>
      <c r="AO33" s="294">
        <v>700</v>
      </c>
      <c r="AP33" s="294">
        <v>667</v>
      </c>
      <c r="AQ33" s="64">
        <v>539</v>
      </c>
      <c r="AR33" s="294">
        <v>494</v>
      </c>
      <c r="AS33" s="294"/>
      <c r="AT33" s="294"/>
      <c r="AU33" s="294"/>
      <c r="AV33" s="311"/>
      <c r="AW33" s="83">
        <f t="shared" si="51"/>
        <v>144</v>
      </c>
      <c r="AX33" s="84">
        <f t="shared" si="51"/>
        <v>185</v>
      </c>
      <c r="AY33" s="84">
        <f t="shared" si="51"/>
        <v>-12</v>
      </c>
      <c r="AZ33" s="84">
        <f t="shared" si="51"/>
        <v>9</v>
      </c>
      <c r="BA33" s="84">
        <f t="shared" si="51"/>
        <v>-73</v>
      </c>
      <c r="BB33" s="84">
        <f t="shared" si="51"/>
        <v>-143</v>
      </c>
      <c r="BC33" s="84">
        <f t="shared" si="51"/>
        <v>-12</v>
      </c>
      <c r="BD33" s="84">
        <f t="shared" si="51"/>
        <v>23</v>
      </c>
      <c r="BE33" s="84">
        <f t="shared" si="51"/>
        <v>-28</v>
      </c>
      <c r="BF33" s="84">
        <f t="shared" si="51"/>
        <v>-135</v>
      </c>
      <c r="BG33" s="84">
        <f t="shared" si="52"/>
        <v>65</v>
      </c>
      <c r="BH33" s="84">
        <f t="shared" si="52"/>
        <v>-121</v>
      </c>
      <c r="BI33" s="84">
        <f t="shared" si="52"/>
        <v>-309</v>
      </c>
      <c r="BJ33" s="84">
        <f t="shared" si="52"/>
        <v>-426</v>
      </c>
      <c r="BK33" s="84">
        <f t="shared" si="52"/>
        <v>-252</v>
      </c>
      <c r="BL33" s="244">
        <f t="shared" si="52"/>
        <v>-106</v>
      </c>
      <c r="BM33" s="244">
        <f t="shared" si="52"/>
        <v>6</v>
      </c>
      <c r="BN33" s="244">
        <f t="shared" si="52"/>
        <v>-27</v>
      </c>
      <c r="BO33" s="244">
        <f t="shared" si="52"/>
        <v>47</v>
      </c>
      <c r="BP33" s="244">
        <f t="shared" si="52"/>
        <v>105</v>
      </c>
      <c r="BQ33" s="244">
        <f t="shared" si="53"/>
        <v>315</v>
      </c>
      <c r="BR33" s="244">
        <f t="shared" si="53"/>
        <v>93</v>
      </c>
      <c r="BS33" s="244">
        <f t="shared" si="53"/>
        <v>371</v>
      </c>
      <c r="BT33" s="244">
        <f t="shared" si="53"/>
        <v>168</v>
      </c>
      <c r="BU33" s="244">
        <f t="shared" si="53"/>
        <v>377</v>
      </c>
      <c r="BV33" s="244">
        <f t="shared" si="53"/>
        <v>219</v>
      </c>
      <c r="BW33" s="244">
        <f t="shared" si="53"/>
        <v>215</v>
      </c>
      <c r="BX33" s="244">
        <f t="shared" si="53"/>
        <v>190</v>
      </c>
      <c r="BY33" s="244">
        <f t="shared" si="53"/>
        <v>129</v>
      </c>
      <c r="BZ33" s="244">
        <f t="shared" si="53"/>
        <v>132</v>
      </c>
      <c r="CA33" s="352"/>
      <c r="CB33" s="64">
        <f>IF(ISERROR(GETPIVOTDATA("VALUE",'CRS WK pvt'!$I$2,"DT_FILE",CB$8,"CD_CO",CB$6,"TRIM_CAT",TRIM(B33),"TRIM_LINE",A30))=TRUE,0,GETPIVOTDATA("VALUE",'CRS WK pvt'!$I$2,"DT_FILE",CB$8,"CD_CO",CB$6,"TRIM_CAT",TRIM(B33),"TRIM_LINE",A30))</f>
        <v>494</v>
      </c>
    </row>
    <row r="34" spans="1:80" s="59" customFormat="1" x14ac:dyDescent="0.3">
      <c r="A34" s="147"/>
      <c r="B34" s="60" t="s">
        <v>40</v>
      </c>
      <c r="C34" s="80">
        <v>24</v>
      </c>
      <c r="D34" s="81">
        <v>40</v>
      </c>
      <c r="E34" s="81">
        <v>55</v>
      </c>
      <c r="F34" s="81">
        <v>21</v>
      </c>
      <c r="G34" s="81">
        <v>20</v>
      </c>
      <c r="H34" s="81">
        <v>23</v>
      </c>
      <c r="I34" s="81">
        <v>18</v>
      </c>
      <c r="J34" s="81">
        <v>12</v>
      </c>
      <c r="K34" s="81">
        <v>11</v>
      </c>
      <c r="L34" s="82">
        <v>21</v>
      </c>
      <c r="M34" s="81">
        <v>17</v>
      </c>
      <c r="N34" s="81">
        <v>25</v>
      </c>
      <c r="O34" s="81">
        <v>37</v>
      </c>
      <c r="P34" s="81">
        <v>37</v>
      </c>
      <c r="Q34" s="81">
        <v>43</v>
      </c>
      <c r="R34" s="81">
        <v>27</v>
      </c>
      <c r="S34" s="81">
        <v>24</v>
      </c>
      <c r="T34" s="81">
        <v>24</v>
      </c>
      <c r="U34" s="201">
        <v>9</v>
      </c>
      <c r="V34" s="201">
        <v>12</v>
      </c>
      <c r="W34" s="201">
        <v>11</v>
      </c>
      <c r="X34" s="82">
        <v>16</v>
      </c>
      <c r="Y34" s="201">
        <v>21</v>
      </c>
      <c r="Z34" s="201">
        <v>21</v>
      </c>
      <c r="AA34" s="201">
        <v>19</v>
      </c>
      <c r="AB34" s="201">
        <v>14</v>
      </c>
      <c r="AC34" s="201">
        <v>28</v>
      </c>
      <c r="AD34" s="201">
        <v>23</v>
      </c>
      <c r="AE34" s="201">
        <v>17</v>
      </c>
      <c r="AF34" s="201">
        <v>14</v>
      </c>
      <c r="AG34" s="201">
        <v>22</v>
      </c>
      <c r="AH34" s="201">
        <v>20</v>
      </c>
      <c r="AI34" s="201">
        <v>34</v>
      </c>
      <c r="AJ34" s="82">
        <v>28</v>
      </c>
      <c r="AK34" s="294">
        <v>37</v>
      </c>
      <c r="AL34" s="294">
        <v>38</v>
      </c>
      <c r="AM34" s="294">
        <v>30</v>
      </c>
      <c r="AN34" s="294">
        <v>22</v>
      </c>
      <c r="AO34" s="294">
        <v>34</v>
      </c>
      <c r="AP34" s="294">
        <v>41</v>
      </c>
      <c r="AQ34" s="64">
        <v>31</v>
      </c>
      <c r="AR34" s="294">
        <v>32</v>
      </c>
      <c r="AS34" s="294"/>
      <c r="AT34" s="294"/>
      <c r="AU34" s="294"/>
      <c r="AV34" s="311"/>
      <c r="AW34" s="83">
        <f t="shared" si="51"/>
        <v>13</v>
      </c>
      <c r="AX34" s="84">
        <f t="shared" si="51"/>
        <v>-3</v>
      </c>
      <c r="AY34" s="84">
        <f t="shared" si="51"/>
        <v>-12</v>
      </c>
      <c r="AZ34" s="84">
        <f t="shared" si="51"/>
        <v>6</v>
      </c>
      <c r="BA34" s="84">
        <f t="shared" si="51"/>
        <v>4</v>
      </c>
      <c r="BB34" s="84">
        <f t="shared" si="51"/>
        <v>1</v>
      </c>
      <c r="BC34" s="84">
        <f t="shared" si="51"/>
        <v>-9</v>
      </c>
      <c r="BD34" s="84">
        <f t="shared" si="51"/>
        <v>0</v>
      </c>
      <c r="BE34" s="84">
        <f t="shared" si="51"/>
        <v>0</v>
      </c>
      <c r="BF34" s="84">
        <f t="shared" si="51"/>
        <v>-5</v>
      </c>
      <c r="BG34" s="84">
        <f t="shared" si="52"/>
        <v>4</v>
      </c>
      <c r="BH34" s="84">
        <f t="shared" si="52"/>
        <v>-4</v>
      </c>
      <c r="BI34" s="84">
        <f t="shared" si="52"/>
        <v>-18</v>
      </c>
      <c r="BJ34" s="84">
        <f t="shared" si="52"/>
        <v>-23</v>
      </c>
      <c r="BK34" s="84">
        <f t="shared" si="52"/>
        <v>-15</v>
      </c>
      <c r="BL34" s="244">
        <f t="shared" si="52"/>
        <v>-4</v>
      </c>
      <c r="BM34" s="244">
        <f t="shared" si="52"/>
        <v>-7</v>
      </c>
      <c r="BN34" s="244">
        <f t="shared" si="52"/>
        <v>-10</v>
      </c>
      <c r="BO34" s="244">
        <f t="shared" si="52"/>
        <v>13</v>
      </c>
      <c r="BP34" s="244">
        <f t="shared" si="52"/>
        <v>8</v>
      </c>
      <c r="BQ34" s="244">
        <f t="shared" si="53"/>
        <v>23</v>
      </c>
      <c r="BR34" s="244">
        <f t="shared" si="53"/>
        <v>12</v>
      </c>
      <c r="BS34" s="244">
        <f t="shared" si="53"/>
        <v>16</v>
      </c>
      <c r="BT34" s="244">
        <f t="shared" si="53"/>
        <v>17</v>
      </c>
      <c r="BU34" s="244">
        <f t="shared" si="53"/>
        <v>11</v>
      </c>
      <c r="BV34" s="244">
        <f t="shared" si="53"/>
        <v>8</v>
      </c>
      <c r="BW34" s="244">
        <f t="shared" si="53"/>
        <v>6</v>
      </c>
      <c r="BX34" s="244">
        <f t="shared" si="53"/>
        <v>18</v>
      </c>
      <c r="BY34" s="244">
        <f t="shared" si="53"/>
        <v>14</v>
      </c>
      <c r="BZ34" s="244">
        <f t="shared" si="53"/>
        <v>18</v>
      </c>
      <c r="CA34" s="352"/>
      <c r="CB34" s="64">
        <f>IF(ISERROR(GETPIVOTDATA("VALUE",'CRS WK pvt'!$I$2,"DT_FILE",CB$8,"CD_CO",CB$6,"TRIM_CAT",TRIM(B34),"TRIM_LINE",A30))=TRUE,0,GETPIVOTDATA("VALUE",'CRS WK pvt'!$I$2,"DT_FILE",CB$8,"CD_CO",CB$6,"TRIM_CAT",TRIM(B34),"TRIM_LINE",A30))</f>
        <v>32</v>
      </c>
    </row>
    <row r="35" spans="1:80" s="59" customFormat="1" x14ac:dyDescent="0.3">
      <c r="A35" s="147"/>
      <c r="B35" s="60" t="s">
        <v>41</v>
      </c>
      <c r="C35" s="80">
        <v>1</v>
      </c>
      <c r="D35" s="81">
        <v>4</v>
      </c>
      <c r="E35" s="81">
        <v>5</v>
      </c>
      <c r="F35" s="81">
        <v>3</v>
      </c>
      <c r="G35" s="81">
        <v>3</v>
      </c>
      <c r="H35" s="81">
        <v>3</v>
      </c>
      <c r="I35" s="81"/>
      <c r="J35" s="81"/>
      <c r="K35" s="81"/>
      <c r="L35" s="82">
        <v>2</v>
      </c>
      <c r="M35" s="81">
        <v>4</v>
      </c>
      <c r="N35" s="81">
        <v>2</v>
      </c>
      <c r="O35" s="81">
        <v>5</v>
      </c>
      <c r="P35" s="81">
        <v>10</v>
      </c>
      <c r="Q35" s="81">
        <v>7</v>
      </c>
      <c r="R35" s="81">
        <v>5</v>
      </c>
      <c r="S35" s="81">
        <v>5</v>
      </c>
      <c r="T35" s="81">
        <v>7</v>
      </c>
      <c r="U35" s="201">
        <v>0</v>
      </c>
      <c r="V35" s="201">
        <v>4</v>
      </c>
      <c r="W35" s="201">
        <v>2</v>
      </c>
      <c r="X35" s="82">
        <v>1</v>
      </c>
      <c r="Y35" s="201">
        <v>0</v>
      </c>
      <c r="Z35" s="201">
        <v>3</v>
      </c>
      <c r="AA35" s="201">
        <v>3</v>
      </c>
      <c r="AB35" s="201">
        <v>6</v>
      </c>
      <c r="AC35" s="201">
        <v>4</v>
      </c>
      <c r="AD35" s="201">
        <v>8</v>
      </c>
      <c r="AE35" s="201">
        <v>6</v>
      </c>
      <c r="AF35" s="201">
        <v>2</v>
      </c>
      <c r="AG35" s="201">
        <v>3</v>
      </c>
      <c r="AH35" s="201">
        <v>2</v>
      </c>
      <c r="AI35" s="201">
        <v>3</v>
      </c>
      <c r="AJ35" s="82">
        <v>2</v>
      </c>
      <c r="AK35" s="294">
        <v>6</v>
      </c>
      <c r="AL35" s="294">
        <v>4</v>
      </c>
      <c r="AM35" s="294">
        <v>3</v>
      </c>
      <c r="AN35" s="294">
        <v>4</v>
      </c>
      <c r="AO35" s="294">
        <v>7</v>
      </c>
      <c r="AP35" s="294">
        <v>7</v>
      </c>
      <c r="AQ35" s="64">
        <v>6</v>
      </c>
      <c r="AR35" s="294">
        <v>0</v>
      </c>
      <c r="AS35" s="294"/>
      <c r="AT35" s="294"/>
      <c r="AU35" s="294"/>
      <c r="AV35" s="311"/>
      <c r="AW35" s="83">
        <f t="shared" si="51"/>
        <v>4</v>
      </c>
      <c r="AX35" s="84">
        <f t="shared" si="51"/>
        <v>6</v>
      </c>
      <c r="AY35" s="84">
        <f t="shared" si="51"/>
        <v>2</v>
      </c>
      <c r="AZ35" s="84">
        <f t="shared" si="51"/>
        <v>2</v>
      </c>
      <c r="BA35" s="84">
        <f t="shared" si="51"/>
        <v>2</v>
      </c>
      <c r="BB35" s="84">
        <f t="shared" si="51"/>
        <v>4</v>
      </c>
      <c r="BC35" s="84">
        <f t="shared" si="51"/>
        <v>0</v>
      </c>
      <c r="BD35" s="84">
        <f t="shared" si="51"/>
        <v>4</v>
      </c>
      <c r="BE35" s="84">
        <f t="shared" si="51"/>
        <v>2</v>
      </c>
      <c r="BF35" s="84">
        <f t="shared" si="51"/>
        <v>-1</v>
      </c>
      <c r="BG35" s="84">
        <f t="shared" si="52"/>
        <v>-4</v>
      </c>
      <c r="BH35" s="84">
        <f t="shared" si="52"/>
        <v>1</v>
      </c>
      <c r="BI35" s="84">
        <f t="shared" si="52"/>
        <v>-2</v>
      </c>
      <c r="BJ35" s="84">
        <f t="shared" si="52"/>
        <v>-4</v>
      </c>
      <c r="BK35" s="84">
        <f t="shared" si="52"/>
        <v>-3</v>
      </c>
      <c r="BL35" s="244">
        <f t="shared" si="52"/>
        <v>3</v>
      </c>
      <c r="BM35" s="244">
        <f t="shared" si="52"/>
        <v>1</v>
      </c>
      <c r="BN35" s="244">
        <f t="shared" si="52"/>
        <v>-5</v>
      </c>
      <c r="BO35" s="244">
        <f t="shared" si="52"/>
        <v>3</v>
      </c>
      <c r="BP35" s="244">
        <f t="shared" si="52"/>
        <v>-2</v>
      </c>
      <c r="BQ35" s="244">
        <f t="shared" si="53"/>
        <v>1</v>
      </c>
      <c r="BR35" s="244">
        <f t="shared" si="53"/>
        <v>1</v>
      </c>
      <c r="BS35" s="244">
        <f t="shared" si="53"/>
        <v>6</v>
      </c>
      <c r="BT35" s="244">
        <f t="shared" si="53"/>
        <v>1</v>
      </c>
      <c r="BU35" s="244">
        <f t="shared" si="53"/>
        <v>0</v>
      </c>
      <c r="BV35" s="244">
        <f t="shared" si="53"/>
        <v>-2</v>
      </c>
      <c r="BW35" s="244">
        <f t="shared" si="53"/>
        <v>3</v>
      </c>
      <c r="BX35" s="244">
        <f t="shared" si="53"/>
        <v>-1</v>
      </c>
      <c r="BY35" s="244">
        <f t="shared" si="53"/>
        <v>0</v>
      </c>
      <c r="BZ35" s="244">
        <f t="shared" si="53"/>
        <v>-2</v>
      </c>
      <c r="CA35" s="352"/>
      <c r="CB35" s="64">
        <f>IF(ISERROR(GETPIVOTDATA("VALUE",'CRS WK pvt'!$I$2,"DT_FILE",CB$8,"CD_CO",CB$6,"TRIM_CAT",TRIM(B35),"TRIM_LINE",A30))=TRUE,0,GETPIVOTDATA("VALUE",'CRS WK pvt'!$I$2,"DT_FILE",CB$8,"CD_CO",CB$6,"TRIM_CAT",TRIM(B35),"TRIM_LINE",A30))</f>
        <v>0</v>
      </c>
    </row>
    <row r="36" spans="1:80" s="73" customFormat="1" x14ac:dyDescent="0.3">
      <c r="A36" s="148"/>
      <c r="B36" s="60" t="s">
        <v>42</v>
      </c>
      <c r="C36" s="137">
        <f t="shared" ref="C36:V36" si="54">SUM(C31:C35)</f>
        <v>5822</v>
      </c>
      <c r="D36" s="138">
        <f t="shared" si="54"/>
        <v>7149</v>
      </c>
      <c r="E36" s="138">
        <f t="shared" si="54"/>
        <v>7246</v>
      </c>
      <c r="F36" s="138">
        <f t="shared" si="54"/>
        <v>6145</v>
      </c>
      <c r="G36" s="138">
        <f t="shared" si="54"/>
        <v>5969</v>
      </c>
      <c r="H36" s="138">
        <f t="shared" si="54"/>
        <v>5419</v>
      </c>
      <c r="I36" s="138">
        <f t="shared" si="54"/>
        <v>4461</v>
      </c>
      <c r="J36" s="138">
        <f t="shared" si="54"/>
        <v>4332</v>
      </c>
      <c r="K36" s="138">
        <f t="shared" si="54"/>
        <v>4275</v>
      </c>
      <c r="L36" s="139">
        <f t="shared" si="54"/>
        <v>4801</v>
      </c>
      <c r="M36" s="138">
        <f t="shared" si="54"/>
        <v>4333</v>
      </c>
      <c r="N36" s="138">
        <f t="shared" si="54"/>
        <v>5278</v>
      </c>
      <c r="O36" s="138">
        <f t="shared" si="54"/>
        <v>6561</v>
      </c>
      <c r="P36" s="138">
        <f t="shared" si="54"/>
        <v>7306</v>
      </c>
      <c r="Q36" s="138">
        <f t="shared" si="54"/>
        <v>5647</v>
      </c>
      <c r="R36" s="138">
        <f t="shared" si="54"/>
        <v>5162</v>
      </c>
      <c r="S36" s="138">
        <f t="shared" si="54"/>
        <v>5262</v>
      </c>
      <c r="T36" s="138">
        <f t="shared" si="54"/>
        <v>3860</v>
      </c>
      <c r="U36" s="138">
        <f t="shared" si="54"/>
        <v>3811</v>
      </c>
      <c r="V36" s="138">
        <f t="shared" si="54"/>
        <v>3904</v>
      </c>
      <c r="W36" s="138">
        <f>SUM(W31+W32+W33+W34+W35)</f>
        <v>3959</v>
      </c>
      <c r="X36" s="139">
        <f>SUM(X31+X32+X33+X34+X35)</f>
        <v>3904</v>
      </c>
      <c r="Y36" s="202">
        <v>3384</v>
      </c>
      <c r="Z36" s="202">
        <v>4103</v>
      </c>
      <c r="AA36" s="202">
        <v>4626</v>
      </c>
      <c r="AB36" s="202">
        <v>5205</v>
      </c>
      <c r="AC36" s="202">
        <v>4780</v>
      </c>
      <c r="AD36" s="202">
        <v>5159</v>
      </c>
      <c r="AE36" s="202">
        <v>4672</v>
      </c>
      <c r="AF36" s="202">
        <v>4184</v>
      </c>
      <c r="AG36" s="202">
        <v>4474</v>
      </c>
      <c r="AH36" s="202">
        <v>4707</v>
      </c>
      <c r="AI36" s="202">
        <v>5343</v>
      </c>
      <c r="AJ36" s="139">
        <v>4005</v>
      </c>
      <c r="AK36" s="295">
        <v>4200</v>
      </c>
      <c r="AL36" s="295">
        <v>4889</v>
      </c>
      <c r="AM36" s="295">
        <v>5604</v>
      </c>
      <c r="AN36" s="295">
        <v>5892</v>
      </c>
      <c r="AO36" s="295">
        <v>5727</v>
      </c>
      <c r="AP36" s="295">
        <v>5628</v>
      </c>
      <c r="AQ36" s="85">
        <v>4495</v>
      </c>
      <c r="AR36" s="295">
        <v>4432</v>
      </c>
      <c r="AS36" s="295"/>
      <c r="AT36" s="295"/>
      <c r="AU36" s="295"/>
      <c r="AV36" s="312"/>
      <c r="AW36" s="85">
        <f t="shared" ref="AW36:BA36" si="55">SUM(AW31:AW35)</f>
        <v>739</v>
      </c>
      <c r="AX36" s="140">
        <f t="shared" si="55"/>
        <v>157</v>
      </c>
      <c r="AY36" s="140">
        <f t="shared" si="55"/>
        <v>-1599</v>
      </c>
      <c r="AZ36" s="140">
        <f t="shared" si="55"/>
        <v>-983</v>
      </c>
      <c r="BA36" s="140">
        <f t="shared" si="55"/>
        <v>-707</v>
      </c>
      <c r="BB36" s="140">
        <f t="shared" ref="BB36:BJ36" si="56">SUM(BB31:BB35)</f>
        <v>-1559</v>
      </c>
      <c r="BC36" s="140">
        <f t="shared" si="56"/>
        <v>-650</v>
      </c>
      <c r="BD36" s="140">
        <f t="shared" si="56"/>
        <v>-428</v>
      </c>
      <c r="BE36" s="140">
        <f t="shared" si="56"/>
        <v>-316</v>
      </c>
      <c r="BF36" s="140">
        <f t="shared" si="56"/>
        <v>-897</v>
      </c>
      <c r="BG36" s="140">
        <f t="shared" si="56"/>
        <v>-949</v>
      </c>
      <c r="BH36" s="140">
        <f t="shared" si="56"/>
        <v>-1175</v>
      </c>
      <c r="BI36" s="140">
        <f t="shared" si="56"/>
        <v>-1935</v>
      </c>
      <c r="BJ36" s="140">
        <f t="shared" si="56"/>
        <v>-2101</v>
      </c>
      <c r="BK36" s="140">
        <f t="shared" ref="BK36:BL36" si="57">SUM(BK31:BK35)</f>
        <v>-867</v>
      </c>
      <c r="BL36" s="245">
        <f t="shared" si="57"/>
        <v>-3</v>
      </c>
      <c r="BM36" s="245">
        <f t="shared" ref="BM36:BN36" si="58">SUM(BM31:BM35)</f>
        <v>-590</v>
      </c>
      <c r="BN36" s="245">
        <f t="shared" si="58"/>
        <v>324</v>
      </c>
      <c r="BO36" s="245">
        <f t="shared" ref="BO36" si="59">SUM(BO31:BO35)</f>
        <v>663</v>
      </c>
      <c r="BP36" s="245">
        <f t="shared" ref="BP36:BQ36" si="60">SUM(BP31:BP35)</f>
        <v>803</v>
      </c>
      <c r="BQ36" s="245">
        <f t="shared" si="60"/>
        <v>1384</v>
      </c>
      <c r="BR36" s="245">
        <f t="shared" ref="BR36:BS36" si="61">SUM(BR31:BR35)</f>
        <v>101</v>
      </c>
      <c r="BS36" s="245">
        <f t="shared" si="61"/>
        <v>816</v>
      </c>
      <c r="BT36" s="245">
        <f t="shared" ref="BT36" si="62">SUM(BT31:BT35)</f>
        <v>786</v>
      </c>
      <c r="BU36" s="245">
        <f t="shared" ref="BU36" si="63">SUM(BU31:BU35)</f>
        <v>978</v>
      </c>
      <c r="BV36" s="245">
        <f t="shared" ref="BV36" si="64">SUM(BV31:BV35)</f>
        <v>687</v>
      </c>
      <c r="BW36" s="245">
        <f t="shared" ref="BW36" si="65">SUM(BW31:BW35)</f>
        <v>947</v>
      </c>
      <c r="BX36" s="245">
        <f t="shared" ref="BX36" si="66">SUM(BX31:BX35)</f>
        <v>469</v>
      </c>
      <c r="BY36" s="245">
        <f t="shared" ref="BY36:BZ36" si="67">SUM(BY31:BY35)</f>
        <v>-177</v>
      </c>
      <c r="BZ36" s="245">
        <f t="shared" si="67"/>
        <v>248</v>
      </c>
      <c r="CA36" s="353"/>
      <c r="CB36" s="85">
        <f>SUM(CB31:CB35)</f>
        <v>4432</v>
      </c>
    </row>
    <row r="37" spans="1:80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352"/>
      <c r="CB37" s="90"/>
    </row>
    <row r="38" spans="1:80" s="59" customFormat="1" x14ac:dyDescent="0.3">
      <c r="A38" s="147"/>
      <c r="B38" s="60" t="s">
        <v>37</v>
      </c>
      <c r="C38" s="80">
        <v>9254</v>
      </c>
      <c r="D38" s="81">
        <v>9742</v>
      </c>
      <c r="E38" s="81">
        <v>10235</v>
      </c>
      <c r="F38" s="81">
        <v>11043</v>
      </c>
      <c r="G38" s="81">
        <v>11456</v>
      </c>
      <c r="H38" s="81">
        <v>11464</v>
      </c>
      <c r="I38" s="81">
        <v>11210</v>
      </c>
      <c r="J38" s="81">
        <v>10614</v>
      </c>
      <c r="K38" s="81">
        <v>10004</v>
      </c>
      <c r="L38" s="82">
        <v>10217</v>
      </c>
      <c r="M38" s="81">
        <v>9183</v>
      </c>
      <c r="N38" s="81">
        <v>8745</v>
      </c>
      <c r="O38" s="81">
        <v>9452</v>
      </c>
      <c r="P38" s="81">
        <v>10995</v>
      </c>
      <c r="Q38" s="81">
        <v>12352</v>
      </c>
      <c r="R38" s="81">
        <v>12983</v>
      </c>
      <c r="S38" s="81">
        <v>13285</v>
      </c>
      <c r="T38" s="81">
        <v>13769</v>
      </c>
      <c r="U38" s="201">
        <v>13520</v>
      </c>
      <c r="V38" s="201">
        <v>13117</v>
      </c>
      <c r="W38" s="201">
        <v>12716</v>
      </c>
      <c r="X38" s="82">
        <v>12597</v>
      </c>
      <c r="Y38" s="201">
        <v>11398</v>
      </c>
      <c r="Z38" s="201">
        <v>10749</v>
      </c>
      <c r="AA38" s="201">
        <v>10491</v>
      </c>
      <c r="AB38" s="201">
        <v>10734</v>
      </c>
      <c r="AC38" s="201">
        <v>11367</v>
      </c>
      <c r="AD38" s="201">
        <v>11495</v>
      </c>
      <c r="AE38" s="201">
        <v>10639</v>
      </c>
      <c r="AF38" s="201">
        <v>10510</v>
      </c>
      <c r="AG38" s="201">
        <v>10312</v>
      </c>
      <c r="AH38" s="201">
        <v>10399</v>
      </c>
      <c r="AI38" s="201">
        <v>10029</v>
      </c>
      <c r="AJ38" s="82">
        <v>9786</v>
      </c>
      <c r="AK38" s="294">
        <v>9106</v>
      </c>
      <c r="AL38" s="294">
        <v>8832</v>
      </c>
      <c r="AM38" s="294">
        <v>8905</v>
      </c>
      <c r="AN38" s="294">
        <v>9518</v>
      </c>
      <c r="AO38" s="294">
        <v>9864</v>
      </c>
      <c r="AP38" s="294">
        <v>10276</v>
      </c>
      <c r="AQ38" s="64">
        <v>10444</v>
      </c>
      <c r="AR38" s="294">
        <v>10251</v>
      </c>
      <c r="AS38" s="294"/>
      <c r="AT38" s="294"/>
      <c r="AU38" s="294"/>
      <c r="AV38" s="311"/>
      <c r="AW38" s="83">
        <f t="shared" ref="AW38:BF42" si="68">O38-C38</f>
        <v>198</v>
      </c>
      <c r="AX38" s="84">
        <f t="shared" si="68"/>
        <v>1253</v>
      </c>
      <c r="AY38" s="84">
        <f t="shared" si="68"/>
        <v>2117</v>
      </c>
      <c r="AZ38" s="84">
        <f t="shared" si="68"/>
        <v>1940</v>
      </c>
      <c r="BA38" s="84">
        <f t="shared" si="68"/>
        <v>1829</v>
      </c>
      <c r="BB38" s="84">
        <f t="shared" si="68"/>
        <v>2305</v>
      </c>
      <c r="BC38" s="84">
        <f t="shared" si="68"/>
        <v>2310</v>
      </c>
      <c r="BD38" s="84">
        <f t="shared" si="68"/>
        <v>2503</v>
      </c>
      <c r="BE38" s="84">
        <f t="shared" si="68"/>
        <v>2712</v>
      </c>
      <c r="BF38" s="84">
        <f t="shared" si="68"/>
        <v>2380</v>
      </c>
      <c r="BG38" s="84">
        <f t="shared" ref="BG38:BP42" si="69">Y38-M38</f>
        <v>2215</v>
      </c>
      <c r="BH38" s="84">
        <f t="shared" si="69"/>
        <v>2004</v>
      </c>
      <c r="BI38" s="84">
        <f t="shared" si="69"/>
        <v>1039</v>
      </c>
      <c r="BJ38" s="84">
        <f t="shared" si="69"/>
        <v>-261</v>
      </c>
      <c r="BK38" s="84">
        <f t="shared" si="69"/>
        <v>-985</v>
      </c>
      <c r="BL38" s="244">
        <f t="shared" si="69"/>
        <v>-1488</v>
      </c>
      <c r="BM38" s="244">
        <f t="shared" si="69"/>
        <v>-2646</v>
      </c>
      <c r="BN38" s="244">
        <f t="shared" si="69"/>
        <v>-3259</v>
      </c>
      <c r="BO38" s="244">
        <f t="shared" si="69"/>
        <v>-3208</v>
      </c>
      <c r="BP38" s="244">
        <f t="shared" si="69"/>
        <v>-2718</v>
      </c>
      <c r="BQ38" s="244">
        <f t="shared" ref="BQ38:BZ42" si="70">AI38-W38</f>
        <v>-2687</v>
      </c>
      <c r="BR38" s="244">
        <f t="shared" si="70"/>
        <v>-2811</v>
      </c>
      <c r="BS38" s="244">
        <f t="shared" si="70"/>
        <v>-2292</v>
      </c>
      <c r="BT38" s="244">
        <f t="shared" si="70"/>
        <v>-1917</v>
      </c>
      <c r="BU38" s="244">
        <f t="shared" si="70"/>
        <v>-1586</v>
      </c>
      <c r="BV38" s="244">
        <f t="shared" si="70"/>
        <v>-1216</v>
      </c>
      <c r="BW38" s="244">
        <f t="shared" si="70"/>
        <v>-1503</v>
      </c>
      <c r="BX38" s="244">
        <f t="shared" si="70"/>
        <v>-1219</v>
      </c>
      <c r="BY38" s="244">
        <f t="shared" si="70"/>
        <v>-195</v>
      </c>
      <c r="BZ38" s="244">
        <f t="shared" si="70"/>
        <v>-259</v>
      </c>
      <c r="CA38" s="352"/>
      <c r="CB38" s="64">
        <f>IF(ISERROR(GETPIVOTDATA("VALUE",'CRS WK pvt'!$I$2,"DT_FILE",CB$8,"CD_CO",CB$6,"TRIM_CAT",TRIM(B38),"TRIM_LINE",A37))=TRUE,0,GETPIVOTDATA("VALUE",'CRS WK pvt'!$I$2,"DT_FILE",CB$8,"CD_CO",CB$6,"TRIM_CAT",TRIM(B38),"TRIM_LINE",A37))</f>
        <v>10251</v>
      </c>
    </row>
    <row r="39" spans="1:80" s="59" customFormat="1" x14ac:dyDescent="0.3">
      <c r="A39" s="147"/>
      <c r="B39" s="60" t="s">
        <v>38</v>
      </c>
      <c r="C39" s="80">
        <v>2809</v>
      </c>
      <c r="D39" s="81">
        <v>2784</v>
      </c>
      <c r="E39" s="81">
        <v>2840</v>
      </c>
      <c r="F39" s="81">
        <v>2952</v>
      </c>
      <c r="G39" s="81">
        <v>3112</v>
      </c>
      <c r="H39" s="81">
        <v>3654</v>
      </c>
      <c r="I39" s="81">
        <v>3685</v>
      </c>
      <c r="J39" s="81">
        <v>3606</v>
      </c>
      <c r="K39" s="81">
        <v>3614</v>
      </c>
      <c r="L39" s="82">
        <v>3575</v>
      </c>
      <c r="M39" s="81">
        <v>3028</v>
      </c>
      <c r="N39" s="81">
        <v>2867</v>
      </c>
      <c r="O39" s="81">
        <v>2914</v>
      </c>
      <c r="P39" s="81">
        <v>3017</v>
      </c>
      <c r="Q39" s="81">
        <v>3109</v>
      </c>
      <c r="R39" s="81">
        <v>3180</v>
      </c>
      <c r="S39" s="81">
        <v>3501</v>
      </c>
      <c r="T39" s="81">
        <v>3910</v>
      </c>
      <c r="U39" s="201">
        <v>4095</v>
      </c>
      <c r="V39" s="201">
        <v>4089</v>
      </c>
      <c r="W39" s="201">
        <v>4411</v>
      </c>
      <c r="X39" s="82">
        <v>4426</v>
      </c>
      <c r="Y39" s="201">
        <v>3835</v>
      </c>
      <c r="Z39" s="201">
        <v>3657</v>
      </c>
      <c r="AA39" s="201">
        <v>3582</v>
      </c>
      <c r="AB39" s="201">
        <v>3559</v>
      </c>
      <c r="AC39" s="201">
        <v>3665</v>
      </c>
      <c r="AD39" s="201">
        <v>3741</v>
      </c>
      <c r="AE39" s="201">
        <v>3546</v>
      </c>
      <c r="AF39" s="201">
        <v>3942</v>
      </c>
      <c r="AG39" s="201">
        <v>3985</v>
      </c>
      <c r="AH39" s="201">
        <v>4021</v>
      </c>
      <c r="AI39" s="201">
        <v>3260</v>
      </c>
      <c r="AJ39" s="82">
        <v>3319</v>
      </c>
      <c r="AK39" s="294">
        <v>3261</v>
      </c>
      <c r="AL39" s="294">
        <v>3283</v>
      </c>
      <c r="AM39" s="294">
        <v>3398</v>
      </c>
      <c r="AN39" s="294">
        <v>3468</v>
      </c>
      <c r="AO39" s="294">
        <v>3612</v>
      </c>
      <c r="AP39" s="294">
        <v>3730</v>
      </c>
      <c r="AQ39" s="64">
        <v>3764</v>
      </c>
      <c r="AR39" s="294">
        <v>3890</v>
      </c>
      <c r="AS39" s="294"/>
      <c r="AT39" s="294"/>
      <c r="AU39" s="294"/>
      <c r="AV39" s="311"/>
      <c r="AW39" s="83">
        <f t="shared" si="68"/>
        <v>105</v>
      </c>
      <c r="AX39" s="84">
        <f t="shared" si="68"/>
        <v>233</v>
      </c>
      <c r="AY39" s="84">
        <f t="shared" si="68"/>
        <v>269</v>
      </c>
      <c r="AZ39" s="84">
        <f t="shared" si="68"/>
        <v>228</v>
      </c>
      <c r="BA39" s="84">
        <f t="shared" si="68"/>
        <v>389</v>
      </c>
      <c r="BB39" s="84">
        <f t="shared" si="68"/>
        <v>256</v>
      </c>
      <c r="BC39" s="84">
        <f t="shared" si="68"/>
        <v>410</v>
      </c>
      <c r="BD39" s="84">
        <f t="shared" si="68"/>
        <v>483</v>
      </c>
      <c r="BE39" s="84">
        <f t="shared" si="68"/>
        <v>797</v>
      </c>
      <c r="BF39" s="84">
        <f t="shared" si="68"/>
        <v>851</v>
      </c>
      <c r="BG39" s="84">
        <f t="shared" si="69"/>
        <v>807</v>
      </c>
      <c r="BH39" s="84">
        <f t="shared" si="69"/>
        <v>790</v>
      </c>
      <c r="BI39" s="84">
        <f t="shared" si="69"/>
        <v>668</v>
      </c>
      <c r="BJ39" s="84">
        <f t="shared" si="69"/>
        <v>542</v>
      </c>
      <c r="BK39" s="84">
        <f t="shared" si="69"/>
        <v>556</v>
      </c>
      <c r="BL39" s="244">
        <f t="shared" si="69"/>
        <v>561</v>
      </c>
      <c r="BM39" s="244">
        <f t="shared" si="69"/>
        <v>45</v>
      </c>
      <c r="BN39" s="244">
        <f t="shared" si="69"/>
        <v>32</v>
      </c>
      <c r="BO39" s="244">
        <f t="shared" si="69"/>
        <v>-110</v>
      </c>
      <c r="BP39" s="244">
        <f t="shared" si="69"/>
        <v>-68</v>
      </c>
      <c r="BQ39" s="244">
        <f t="shared" si="70"/>
        <v>-1151</v>
      </c>
      <c r="BR39" s="244">
        <f t="shared" si="70"/>
        <v>-1107</v>
      </c>
      <c r="BS39" s="244">
        <f t="shared" si="70"/>
        <v>-574</v>
      </c>
      <c r="BT39" s="244">
        <f t="shared" si="70"/>
        <v>-374</v>
      </c>
      <c r="BU39" s="244">
        <f t="shared" si="70"/>
        <v>-184</v>
      </c>
      <c r="BV39" s="244">
        <f t="shared" si="70"/>
        <v>-91</v>
      </c>
      <c r="BW39" s="244">
        <f t="shared" si="70"/>
        <v>-53</v>
      </c>
      <c r="BX39" s="244">
        <f t="shared" si="70"/>
        <v>-11</v>
      </c>
      <c r="BY39" s="244">
        <f t="shared" si="70"/>
        <v>218</v>
      </c>
      <c r="BZ39" s="244">
        <f t="shared" si="70"/>
        <v>-52</v>
      </c>
      <c r="CA39" s="352"/>
      <c r="CB39" s="64">
        <f>IF(ISERROR(GETPIVOTDATA("VALUE",'CRS WK pvt'!$I$2,"DT_FILE",CB$8,"CD_CO",CB$6,"TRIM_CAT",TRIM(B39),"TRIM_LINE",A37))=TRUE,0,GETPIVOTDATA("VALUE",'CRS WK pvt'!$I$2,"DT_FILE",CB$8,"CD_CO",CB$6,"TRIM_CAT",TRIM(B39),"TRIM_LINE",A37))</f>
        <v>3890</v>
      </c>
    </row>
    <row r="40" spans="1:80" s="59" customFormat="1" x14ac:dyDescent="0.3">
      <c r="A40" s="147"/>
      <c r="B40" s="60" t="s">
        <v>39</v>
      </c>
      <c r="C40" s="80">
        <v>645</v>
      </c>
      <c r="D40" s="81">
        <v>675</v>
      </c>
      <c r="E40" s="81">
        <v>745</v>
      </c>
      <c r="F40" s="81">
        <v>848</v>
      </c>
      <c r="G40" s="81">
        <v>827</v>
      </c>
      <c r="H40" s="81">
        <v>794</v>
      </c>
      <c r="I40" s="81">
        <v>846</v>
      </c>
      <c r="J40" s="81">
        <v>791</v>
      </c>
      <c r="K40" s="81">
        <v>769</v>
      </c>
      <c r="L40" s="82">
        <v>753</v>
      </c>
      <c r="M40" s="81">
        <v>683</v>
      </c>
      <c r="N40" s="81">
        <v>611</v>
      </c>
      <c r="O40" s="81">
        <v>705</v>
      </c>
      <c r="P40" s="81">
        <v>1105</v>
      </c>
      <c r="Q40" s="81">
        <v>1365</v>
      </c>
      <c r="R40" s="81">
        <v>1477</v>
      </c>
      <c r="S40" s="81">
        <v>1401</v>
      </c>
      <c r="T40" s="81">
        <v>1371</v>
      </c>
      <c r="U40" s="201">
        <v>1306</v>
      </c>
      <c r="V40" s="201">
        <v>1238</v>
      </c>
      <c r="W40" s="201">
        <v>1191</v>
      </c>
      <c r="X40" s="82">
        <v>1102</v>
      </c>
      <c r="Y40" s="201">
        <v>1011</v>
      </c>
      <c r="Z40" s="201">
        <v>894</v>
      </c>
      <c r="AA40" s="201">
        <v>842</v>
      </c>
      <c r="AB40" s="201">
        <v>831</v>
      </c>
      <c r="AC40" s="201">
        <v>876</v>
      </c>
      <c r="AD40" s="201">
        <v>1010</v>
      </c>
      <c r="AE40" s="201">
        <v>1060</v>
      </c>
      <c r="AF40" s="201">
        <v>1041</v>
      </c>
      <c r="AG40" s="201">
        <v>983</v>
      </c>
      <c r="AH40" s="201">
        <v>1028</v>
      </c>
      <c r="AI40" s="201">
        <v>1032</v>
      </c>
      <c r="AJ40" s="82">
        <v>1006</v>
      </c>
      <c r="AK40" s="294">
        <v>983</v>
      </c>
      <c r="AL40" s="294">
        <v>923</v>
      </c>
      <c r="AM40" s="294">
        <v>926</v>
      </c>
      <c r="AN40" s="294">
        <v>885</v>
      </c>
      <c r="AO40" s="294">
        <v>924</v>
      </c>
      <c r="AP40" s="294">
        <v>1007</v>
      </c>
      <c r="AQ40" s="64">
        <v>1063</v>
      </c>
      <c r="AR40" s="294">
        <v>1068</v>
      </c>
      <c r="AS40" s="294"/>
      <c r="AT40" s="294"/>
      <c r="AU40" s="294"/>
      <c r="AV40" s="311"/>
      <c r="AW40" s="83">
        <f t="shared" si="68"/>
        <v>60</v>
      </c>
      <c r="AX40" s="84">
        <f t="shared" si="68"/>
        <v>430</v>
      </c>
      <c r="AY40" s="84">
        <f t="shared" si="68"/>
        <v>620</v>
      </c>
      <c r="AZ40" s="84">
        <f t="shared" si="68"/>
        <v>629</v>
      </c>
      <c r="BA40" s="84">
        <f t="shared" si="68"/>
        <v>574</v>
      </c>
      <c r="BB40" s="84">
        <f t="shared" si="68"/>
        <v>577</v>
      </c>
      <c r="BC40" s="84">
        <f t="shared" si="68"/>
        <v>460</v>
      </c>
      <c r="BD40" s="84">
        <f t="shared" si="68"/>
        <v>447</v>
      </c>
      <c r="BE40" s="84">
        <f t="shared" si="68"/>
        <v>422</v>
      </c>
      <c r="BF40" s="84">
        <f t="shared" si="68"/>
        <v>349</v>
      </c>
      <c r="BG40" s="84">
        <f t="shared" si="69"/>
        <v>328</v>
      </c>
      <c r="BH40" s="84">
        <f t="shared" si="69"/>
        <v>283</v>
      </c>
      <c r="BI40" s="84">
        <f t="shared" si="69"/>
        <v>137</v>
      </c>
      <c r="BJ40" s="84">
        <f t="shared" si="69"/>
        <v>-274</v>
      </c>
      <c r="BK40" s="84">
        <f t="shared" si="69"/>
        <v>-489</v>
      </c>
      <c r="BL40" s="244">
        <f t="shared" si="69"/>
        <v>-467</v>
      </c>
      <c r="BM40" s="244">
        <f t="shared" si="69"/>
        <v>-341</v>
      </c>
      <c r="BN40" s="244">
        <f t="shared" si="69"/>
        <v>-330</v>
      </c>
      <c r="BO40" s="244">
        <f t="shared" si="69"/>
        <v>-323</v>
      </c>
      <c r="BP40" s="244">
        <f t="shared" si="69"/>
        <v>-210</v>
      </c>
      <c r="BQ40" s="244">
        <f t="shared" si="70"/>
        <v>-159</v>
      </c>
      <c r="BR40" s="244">
        <f t="shared" si="70"/>
        <v>-96</v>
      </c>
      <c r="BS40" s="244">
        <f t="shared" si="70"/>
        <v>-28</v>
      </c>
      <c r="BT40" s="244">
        <f t="shared" si="70"/>
        <v>29</v>
      </c>
      <c r="BU40" s="244">
        <f t="shared" si="70"/>
        <v>84</v>
      </c>
      <c r="BV40" s="244">
        <f t="shared" si="70"/>
        <v>54</v>
      </c>
      <c r="BW40" s="244">
        <f t="shared" si="70"/>
        <v>48</v>
      </c>
      <c r="BX40" s="244">
        <f t="shared" si="70"/>
        <v>-3</v>
      </c>
      <c r="BY40" s="244">
        <f t="shared" si="70"/>
        <v>3</v>
      </c>
      <c r="BZ40" s="244">
        <f t="shared" si="70"/>
        <v>27</v>
      </c>
      <c r="CA40" s="352"/>
      <c r="CB40" s="64">
        <f>IF(ISERROR(GETPIVOTDATA("VALUE",'CRS WK pvt'!$I$2,"DT_FILE",CB$8,"CD_CO",CB$6,"TRIM_CAT",TRIM(B40),"TRIM_LINE",A37))=TRUE,0,GETPIVOTDATA("VALUE",'CRS WK pvt'!$I$2,"DT_FILE",CB$8,"CD_CO",CB$6,"TRIM_CAT",TRIM(B40),"TRIM_LINE",A37))</f>
        <v>1068</v>
      </c>
    </row>
    <row r="41" spans="1:80" s="59" customFormat="1" x14ac:dyDescent="0.3">
      <c r="A41" s="147"/>
      <c r="B41" s="60" t="s">
        <v>40</v>
      </c>
      <c r="C41" s="80">
        <v>29</v>
      </c>
      <c r="D41" s="81">
        <v>16</v>
      </c>
      <c r="E41" s="81">
        <v>15</v>
      </c>
      <c r="F41" s="81">
        <v>43</v>
      </c>
      <c r="G41" s="81">
        <v>29</v>
      </c>
      <c r="H41" s="81">
        <v>32</v>
      </c>
      <c r="I41" s="81">
        <v>32</v>
      </c>
      <c r="J41" s="81">
        <v>24</v>
      </c>
      <c r="K41" s="81">
        <v>21</v>
      </c>
      <c r="L41" s="82">
        <v>21</v>
      </c>
      <c r="M41" s="81">
        <v>17</v>
      </c>
      <c r="N41" s="81">
        <v>15</v>
      </c>
      <c r="O41" s="81">
        <v>19</v>
      </c>
      <c r="P41" s="81">
        <v>29</v>
      </c>
      <c r="Q41" s="81">
        <v>37</v>
      </c>
      <c r="R41" s="81">
        <v>52</v>
      </c>
      <c r="S41" s="81">
        <v>52</v>
      </c>
      <c r="T41" s="81">
        <v>41</v>
      </c>
      <c r="U41" s="201">
        <v>49</v>
      </c>
      <c r="V41" s="201">
        <v>40</v>
      </c>
      <c r="W41" s="201">
        <v>39</v>
      </c>
      <c r="X41" s="82">
        <v>23</v>
      </c>
      <c r="Y41" s="201">
        <v>20</v>
      </c>
      <c r="Z41" s="201">
        <v>17</v>
      </c>
      <c r="AA41" s="201">
        <v>16</v>
      </c>
      <c r="AB41" s="201">
        <v>14</v>
      </c>
      <c r="AC41" s="201">
        <v>18</v>
      </c>
      <c r="AD41" s="201">
        <v>38</v>
      </c>
      <c r="AE41" s="201">
        <v>29</v>
      </c>
      <c r="AF41" s="201">
        <v>30</v>
      </c>
      <c r="AG41" s="201">
        <v>33</v>
      </c>
      <c r="AH41" s="201">
        <v>31</v>
      </c>
      <c r="AI41" s="201">
        <v>30</v>
      </c>
      <c r="AJ41" s="82">
        <v>24</v>
      </c>
      <c r="AK41" s="294">
        <v>31</v>
      </c>
      <c r="AL41" s="294">
        <v>21</v>
      </c>
      <c r="AM41" s="294">
        <v>23</v>
      </c>
      <c r="AN41" s="294">
        <v>17</v>
      </c>
      <c r="AO41" s="294">
        <v>20</v>
      </c>
      <c r="AP41" s="294">
        <v>21</v>
      </c>
      <c r="AQ41" s="64">
        <v>24</v>
      </c>
      <c r="AR41" s="294">
        <v>26</v>
      </c>
      <c r="AS41" s="294"/>
      <c r="AT41" s="294"/>
      <c r="AU41" s="294"/>
      <c r="AV41" s="311"/>
      <c r="AW41" s="83">
        <f t="shared" si="68"/>
        <v>-10</v>
      </c>
      <c r="AX41" s="84">
        <f t="shared" si="68"/>
        <v>13</v>
      </c>
      <c r="AY41" s="84">
        <f t="shared" si="68"/>
        <v>22</v>
      </c>
      <c r="AZ41" s="84">
        <f t="shared" si="68"/>
        <v>9</v>
      </c>
      <c r="BA41" s="84">
        <f t="shared" si="68"/>
        <v>23</v>
      </c>
      <c r="BB41" s="84">
        <f t="shared" si="68"/>
        <v>9</v>
      </c>
      <c r="BC41" s="84">
        <f t="shared" si="68"/>
        <v>17</v>
      </c>
      <c r="BD41" s="84">
        <f t="shared" si="68"/>
        <v>16</v>
      </c>
      <c r="BE41" s="84">
        <f t="shared" si="68"/>
        <v>18</v>
      </c>
      <c r="BF41" s="84">
        <f t="shared" si="68"/>
        <v>2</v>
      </c>
      <c r="BG41" s="84">
        <f t="shared" si="69"/>
        <v>3</v>
      </c>
      <c r="BH41" s="84">
        <f t="shared" si="69"/>
        <v>2</v>
      </c>
      <c r="BI41" s="84">
        <f t="shared" si="69"/>
        <v>-3</v>
      </c>
      <c r="BJ41" s="84">
        <f t="shared" si="69"/>
        <v>-15</v>
      </c>
      <c r="BK41" s="84">
        <f t="shared" si="69"/>
        <v>-19</v>
      </c>
      <c r="BL41" s="244">
        <f t="shared" si="69"/>
        <v>-14</v>
      </c>
      <c r="BM41" s="244">
        <f t="shared" si="69"/>
        <v>-23</v>
      </c>
      <c r="BN41" s="244">
        <f t="shared" si="69"/>
        <v>-11</v>
      </c>
      <c r="BO41" s="244">
        <f t="shared" si="69"/>
        <v>-16</v>
      </c>
      <c r="BP41" s="244">
        <f t="shared" si="69"/>
        <v>-9</v>
      </c>
      <c r="BQ41" s="244">
        <f t="shared" si="70"/>
        <v>-9</v>
      </c>
      <c r="BR41" s="244">
        <f t="shared" si="70"/>
        <v>1</v>
      </c>
      <c r="BS41" s="244">
        <f t="shared" si="70"/>
        <v>11</v>
      </c>
      <c r="BT41" s="244">
        <f t="shared" si="70"/>
        <v>4</v>
      </c>
      <c r="BU41" s="244">
        <f t="shared" si="70"/>
        <v>7</v>
      </c>
      <c r="BV41" s="244">
        <f t="shared" si="70"/>
        <v>3</v>
      </c>
      <c r="BW41" s="244">
        <f t="shared" si="70"/>
        <v>2</v>
      </c>
      <c r="BX41" s="244">
        <f t="shared" si="70"/>
        <v>-17</v>
      </c>
      <c r="BY41" s="244">
        <f t="shared" si="70"/>
        <v>-5</v>
      </c>
      <c r="BZ41" s="244">
        <f t="shared" si="70"/>
        <v>-4</v>
      </c>
      <c r="CA41" s="352"/>
      <c r="CB41" s="64">
        <f>IF(ISERROR(GETPIVOTDATA("VALUE",'CRS WK pvt'!$I$2,"DT_FILE",CB$8,"CD_CO",CB$6,"TRIM_CAT",TRIM(B41),"TRIM_LINE",A37))=TRUE,0,GETPIVOTDATA("VALUE",'CRS WK pvt'!$I$2,"DT_FILE",CB$8,"CD_CO",CB$6,"TRIM_CAT",TRIM(B41),"TRIM_LINE",A37))</f>
        <v>26</v>
      </c>
    </row>
    <row r="42" spans="1:80" s="59" customFormat="1" x14ac:dyDescent="0.3">
      <c r="A42" s="147"/>
      <c r="B42" s="60" t="s">
        <v>41</v>
      </c>
      <c r="C42" s="80">
        <v>2</v>
      </c>
      <c r="D42" s="81">
        <v>2</v>
      </c>
      <c r="E42" s="81">
        <v>3</v>
      </c>
      <c r="F42" s="81">
        <v>3</v>
      </c>
      <c r="G42" s="81">
        <v>3</v>
      </c>
      <c r="H42" s="81">
        <v>2</v>
      </c>
      <c r="I42" s="81">
        <v>2</v>
      </c>
      <c r="J42" s="81">
        <v>2</v>
      </c>
      <c r="K42" s="81">
        <v>2</v>
      </c>
      <c r="L42" s="82">
        <v>2</v>
      </c>
      <c r="M42" s="81">
        <v>4</v>
      </c>
      <c r="N42" s="81">
        <v>4</v>
      </c>
      <c r="O42" s="81">
        <v>5</v>
      </c>
      <c r="P42" s="81">
        <v>3</v>
      </c>
      <c r="Q42" s="81">
        <v>5</v>
      </c>
      <c r="R42" s="81">
        <v>6</v>
      </c>
      <c r="S42" s="81">
        <v>5</v>
      </c>
      <c r="T42" s="81">
        <v>5</v>
      </c>
      <c r="U42" s="201">
        <v>7</v>
      </c>
      <c r="V42" s="201">
        <v>5</v>
      </c>
      <c r="W42" s="201">
        <v>6</v>
      </c>
      <c r="X42" s="82">
        <v>4</v>
      </c>
      <c r="Y42" s="201">
        <v>3</v>
      </c>
      <c r="Z42" s="201">
        <v>1</v>
      </c>
      <c r="AA42" s="201">
        <v>1</v>
      </c>
      <c r="AB42" s="201">
        <v>1</v>
      </c>
      <c r="AC42" s="201">
        <v>2</v>
      </c>
      <c r="AD42" s="201">
        <v>4</v>
      </c>
      <c r="AE42" s="201">
        <v>7</v>
      </c>
      <c r="AF42" s="201">
        <v>9</v>
      </c>
      <c r="AG42" s="201">
        <v>8</v>
      </c>
      <c r="AH42" s="201">
        <v>8</v>
      </c>
      <c r="AI42" s="201">
        <v>9</v>
      </c>
      <c r="AJ42" s="82">
        <v>7</v>
      </c>
      <c r="AK42" s="294">
        <v>6</v>
      </c>
      <c r="AL42" s="294">
        <v>6</v>
      </c>
      <c r="AM42" s="294">
        <v>6</v>
      </c>
      <c r="AN42" s="294">
        <v>3</v>
      </c>
      <c r="AO42" s="294">
        <v>3</v>
      </c>
      <c r="AP42" s="294">
        <v>5</v>
      </c>
      <c r="AQ42" s="64">
        <v>3</v>
      </c>
      <c r="AR42" s="294">
        <v>6</v>
      </c>
      <c r="AS42" s="294"/>
      <c r="AT42" s="294"/>
      <c r="AU42" s="294"/>
      <c r="AV42" s="311"/>
      <c r="AW42" s="83">
        <f t="shared" si="68"/>
        <v>3</v>
      </c>
      <c r="AX42" s="84">
        <f t="shared" si="68"/>
        <v>1</v>
      </c>
      <c r="AY42" s="84">
        <f t="shared" si="68"/>
        <v>2</v>
      </c>
      <c r="AZ42" s="84">
        <f t="shared" si="68"/>
        <v>3</v>
      </c>
      <c r="BA42" s="84">
        <f t="shared" si="68"/>
        <v>2</v>
      </c>
      <c r="BB42" s="84">
        <f t="shared" si="68"/>
        <v>3</v>
      </c>
      <c r="BC42" s="84">
        <f t="shared" si="68"/>
        <v>5</v>
      </c>
      <c r="BD42" s="84">
        <f t="shared" si="68"/>
        <v>3</v>
      </c>
      <c r="BE42" s="84">
        <f t="shared" si="68"/>
        <v>4</v>
      </c>
      <c r="BF42" s="84">
        <f t="shared" si="68"/>
        <v>2</v>
      </c>
      <c r="BG42" s="84">
        <f t="shared" si="69"/>
        <v>-1</v>
      </c>
      <c r="BH42" s="84">
        <f t="shared" si="69"/>
        <v>-3</v>
      </c>
      <c r="BI42" s="84">
        <f t="shared" si="69"/>
        <v>-4</v>
      </c>
      <c r="BJ42" s="84">
        <f t="shared" si="69"/>
        <v>-2</v>
      </c>
      <c r="BK42" s="84">
        <f t="shared" si="69"/>
        <v>-3</v>
      </c>
      <c r="BL42" s="244">
        <f t="shared" si="69"/>
        <v>-2</v>
      </c>
      <c r="BM42" s="244">
        <f t="shared" si="69"/>
        <v>2</v>
      </c>
      <c r="BN42" s="244">
        <f t="shared" si="69"/>
        <v>4</v>
      </c>
      <c r="BO42" s="244">
        <f t="shared" si="69"/>
        <v>1</v>
      </c>
      <c r="BP42" s="244">
        <f t="shared" si="69"/>
        <v>3</v>
      </c>
      <c r="BQ42" s="244">
        <f t="shared" si="70"/>
        <v>3</v>
      </c>
      <c r="BR42" s="244">
        <f t="shared" si="70"/>
        <v>3</v>
      </c>
      <c r="BS42" s="244">
        <f t="shared" si="70"/>
        <v>3</v>
      </c>
      <c r="BT42" s="244">
        <f t="shared" si="70"/>
        <v>5</v>
      </c>
      <c r="BU42" s="244">
        <f t="shared" si="70"/>
        <v>5</v>
      </c>
      <c r="BV42" s="244">
        <f t="shared" si="70"/>
        <v>2</v>
      </c>
      <c r="BW42" s="244">
        <f t="shared" si="70"/>
        <v>1</v>
      </c>
      <c r="BX42" s="244">
        <f t="shared" si="70"/>
        <v>1</v>
      </c>
      <c r="BY42" s="244">
        <f t="shared" si="70"/>
        <v>-4</v>
      </c>
      <c r="BZ42" s="244">
        <f t="shared" si="70"/>
        <v>-3</v>
      </c>
      <c r="CA42" s="352"/>
      <c r="CB42" s="64">
        <f>IF(ISERROR(GETPIVOTDATA("VALUE",'CRS WK pvt'!$I$2,"DT_FILE",CB$8,"CD_CO",CB$6,"TRIM_CAT",TRIM(B42),"TRIM_LINE",A37))=TRUE,0,GETPIVOTDATA("VALUE",'CRS WK pvt'!$I$2,"DT_FILE",CB$8,"CD_CO",CB$6,"TRIM_CAT",TRIM(B42),"TRIM_LINE",A37))</f>
        <v>6</v>
      </c>
    </row>
    <row r="43" spans="1:80" s="73" customFormat="1" ht="15" thickBot="1" x14ac:dyDescent="0.35">
      <c r="A43" s="148"/>
      <c r="B43" s="67" t="s">
        <v>42</v>
      </c>
      <c r="C43" s="68">
        <f t="shared" ref="C43:V43" si="71">SUM(C38:C42)</f>
        <v>12739</v>
      </c>
      <c r="D43" s="69">
        <f t="shared" si="71"/>
        <v>13219</v>
      </c>
      <c r="E43" s="69">
        <f t="shared" si="71"/>
        <v>13838</v>
      </c>
      <c r="F43" s="69">
        <f t="shared" si="71"/>
        <v>14889</v>
      </c>
      <c r="G43" s="69">
        <f t="shared" si="71"/>
        <v>15427</v>
      </c>
      <c r="H43" s="69">
        <f t="shared" si="71"/>
        <v>15946</v>
      </c>
      <c r="I43" s="69">
        <f t="shared" si="71"/>
        <v>15775</v>
      </c>
      <c r="J43" s="69">
        <f t="shared" si="71"/>
        <v>15037</v>
      </c>
      <c r="K43" s="69">
        <f t="shared" si="71"/>
        <v>14410</v>
      </c>
      <c r="L43" s="70">
        <f t="shared" si="71"/>
        <v>14568</v>
      </c>
      <c r="M43" s="69">
        <f t="shared" si="71"/>
        <v>12915</v>
      </c>
      <c r="N43" s="69">
        <f t="shared" si="71"/>
        <v>12242</v>
      </c>
      <c r="O43" s="69">
        <f t="shared" si="71"/>
        <v>13095</v>
      </c>
      <c r="P43" s="69">
        <f t="shared" si="71"/>
        <v>15149</v>
      </c>
      <c r="Q43" s="69">
        <f t="shared" si="71"/>
        <v>16868</v>
      </c>
      <c r="R43" s="69">
        <f t="shared" si="71"/>
        <v>17698</v>
      </c>
      <c r="S43" s="69">
        <f t="shared" si="71"/>
        <v>18244</v>
      </c>
      <c r="T43" s="69">
        <f t="shared" si="71"/>
        <v>19096</v>
      </c>
      <c r="U43" s="69">
        <f t="shared" si="71"/>
        <v>18977</v>
      </c>
      <c r="V43" s="69">
        <f t="shared" si="71"/>
        <v>18489</v>
      </c>
      <c r="W43" s="69">
        <f>SUM(W38+W39+W40+W41+W42)</f>
        <v>18363</v>
      </c>
      <c r="X43" s="70">
        <f>SUM(X38+X39+X40+X41+X42)</f>
        <v>18152</v>
      </c>
      <c r="Y43" s="199">
        <v>16267</v>
      </c>
      <c r="Z43" s="199">
        <v>15318</v>
      </c>
      <c r="AA43" s="199">
        <v>14932</v>
      </c>
      <c r="AB43" s="199">
        <v>15139</v>
      </c>
      <c r="AC43" s="199">
        <v>15928</v>
      </c>
      <c r="AD43" s="199">
        <v>16288</v>
      </c>
      <c r="AE43" s="199">
        <v>15281</v>
      </c>
      <c r="AF43" s="199">
        <v>15532</v>
      </c>
      <c r="AG43" s="199">
        <v>15321</v>
      </c>
      <c r="AH43" s="199">
        <v>15487</v>
      </c>
      <c r="AI43" s="199">
        <v>14360</v>
      </c>
      <c r="AJ43" s="70">
        <v>14142</v>
      </c>
      <c r="AK43" s="292">
        <v>13387</v>
      </c>
      <c r="AL43" s="292">
        <v>13065</v>
      </c>
      <c r="AM43" s="292">
        <v>13258</v>
      </c>
      <c r="AN43" s="292">
        <v>13891</v>
      </c>
      <c r="AO43" s="292">
        <v>14423</v>
      </c>
      <c r="AP43" s="292">
        <v>15039</v>
      </c>
      <c r="AQ43" s="71">
        <v>15298</v>
      </c>
      <c r="AR43" s="292">
        <v>15241</v>
      </c>
      <c r="AS43" s="292"/>
      <c r="AT43" s="292"/>
      <c r="AU43" s="292"/>
      <c r="AV43" s="309"/>
      <c r="AW43" s="71">
        <f t="shared" ref="AW43:BA43" si="72">SUM(AW38:AW42)</f>
        <v>356</v>
      </c>
      <c r="AX43" s="72">
        <f t="shared" si="72"/>
        <v>1930</v>
      </c>
      <c r="AY43" s="72">
        <f t="shared" si="72"/>
        <v>3030</v>
      </c>
      <c r="AZ43" s="72">
        <f t="shared" si="72"/>
        <v>2809</v>
      </c>
      <c r="BA43" s="72">
        <f t="shared" si="72"/>
        <v>2817</v>
      </c>
      <c r="BB43" s="72">
        <f t="shared" ref="BB43:BJ43" si="73">SUM(BB38:BB42)</f>
        <v>3150</v>
      </c>
      <c r="BC43" s="72">
        <f t="shared" si="73"/>
        <v>3202</v>
      </c>
      <c r="BD43" s="72">
        <f t="shared" si="73"/>
        <v>3452</v>
      </c>
      <c r="BE43" s="72">
        <f t="shared" si="73"/>
        <v>3953</v>
      </c>
      <c r="BF43" s="72">
        <f t="shared" si="73"/>
        <v>3584</v>
      </c>
      <c r="BG43" s="72">
        <f t="shared" si="73"/>
        <v>3352</v>
      </c>
      <c r="BH43" s="72">
        <f t="shared" si="73"/>
        <v>3076</v>
      </c>
      <c r="BI43" s="72">
        <f t="shared" si="73"/>
        <v>1837</v>
      </c>
      <c r="BJ43" s="72">
        <f t="shared" si="73"/>
        <v>-10</v>
      </c>
      <c r="BK43" s="72">
        <f t="shared" ref="BK43:BL43" si="74">SUM(BK38:BK42)</f>
        <v>-940</v>
      </c>
      <c r="BL43" s="242">
        <f t="shared" si="74"/>
        <v>-1410</v>
      </c>
      <c r="BM43" s="242">
        <f t="shared" ref="BM43:BN43" si="75">SUM(BM38:BM42)</f>
        <v>-2963</v>
      </c>
      <c r="BN43" s="242">
        <f t="shared" si="75"/>
        <v>-3564</v>
      </c>
      <c r="BO43" s="242">
        <f t="shared" ref="BO43" si="76">SUM(BO38:BO42)</f>
        <v>-3656</v>
      </c>
      <c r="BP43" s="242">
        <f t="shared" ref="BP43:BQ43" si="77">SUM(BP38:BP42)</f>
        <v>-3002</v>
      </c>
      <c r="BQ43" s="242">
        <f t="shared" si="77"/>
        <v>-4003</v>
      </c>
      <c r="BR43" s="242">
        <f t="shared" ref="BR43:BS43" si="78">SUM(BR38:BR42)</f>
        <v>-4010</v>
      </c>
      <c r="BS43" s="242">
        <f t="shared" si="78"/>
        <v>-2880</v>
      </c>
      <c r="BT43" s="242">
        <f t="shared" ref="BT43" si="79">SUM(BT38:BT42)</f>
        <v>-2253</v>
      </c>
      <c r="BU43" s="242">
        <f t="shared" ref="BU43" si="80">SUM(BU38:BU42)</f>
        <v>-1674</v>
      </c>
      <c r="BV43" s="242">
        <f t="shared" ref="BV43" si="81">SUM(BV38:BV42)</f>
        <v>-1248</v>
      </c>
      <c r="BW43" s="242">
        <f t="shared" ref="BW43" si="82">SUM(BW38:BW42)</f>
        <v>-1505</v>
      </c>
      <c r="BX43" s="242">
        <f t="shared" ref="BX43" si="83">SUM(BX38:BX42)</f>
        <v>-1249</v>
      </c>
      <c r="BY43" s="242">
        <f t="shared" ref="BY43:BZ43" si="84">SUM(BY38:BY42)</f>
        <v>17</v>
      </c>
      <c r="BZ43" s="242">
        <f t="shared" si="84"/>
        <v>-291</v>
      </c>
      <c r="CA43" s="353"/>
      <c r="CB43" s="71">
        <f>SUM(CB38:CB42)</f>
        <v>15241</v>
      </c>
    </row>
    <row r="44" spans="1:80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354"/>
      <c r="CB44" s="95"/>
    </row>
    <row r="45" spans="1:80" s="38" customFormat="1" x14ac:dyDescent="0.3">
      <c r="A45" s="147"/>
      <c r="B45" s="39" t="s">
        <v>37</v>
      </c>
      <c r="C45" s="40">
        <v>4408366.7</v>
      </c>
      <c r="D45" s="41">
        <v>4409306.03</v>
      </c>
      <c r="E45" s="41">
        <v>2949749.4</v>
      </c>
      <c r="F45" s="41">
        <v>1801620.88</v>
      </c>
      <c r="G45" s="41">
        <v>1327579.26</v>
      </c>
      <c r="H45" s="41">
        <v>892090.93</v>
      </c>
      <c r="I45" s="41">
        <v>850248.92</v>
      </c>
      <c r="J45" s="41">
        <v>798701.14</v>
      </c>
      <c r="K45" s="41">
        <v>953588.6</v>
      </c>
      <c r="L45" s="42">
        <v>1559230.68</v>
      </c>
      <c r="M45" s="41">
        <v>2629734.4500000002</v>
      </c>
      <c r="N45" s="41">
        <v>3500600.26</v>
      </c>
      <c r="O45" s="41">
        <v>3873290.32</v>
      </c>
      <c r="P45" s="41">
        <v>3485587</v>
      </c>
      <c r="Q45" s="41">
        <v>2947908</v>
      </c>
      <c r="R45" s="41">
        <v>2187755</v>
      </c>
      <c r="S45" s="41">
        <v>1006192</v>
      </c>
      <c r="T45" s="41">
        <v>853467</v>
      </c>
      <c r="U45" s="205">
        <v>801771</v>
      </c>
      <c r="V45" s="205">
        <v>868576</v>
      </c>
      <c r="W45" s="205">
        <v>907634</v>
      </c>
      <c r="X45" s="42">
        <v>1537622</v>
      </c>
      <c r="Y45" s="205">
        <v>2540970</v>
      </c>
      <c r="Z45" s="205">
        <v>3638315</v>
      </c>
      <c r="AA45" s="205">
        <v>4118109</v>
      </c>
      <c r="AB45" s="205">
        <v>3570714</v>
      </c>
      <c r="AC45" s="205">
        <v>2579388</v>
      </c>
      <c r="AD45" s="205">
        <v>1639403</v>
      </c>
      <c r="AE45" s="205">
        <v>952874</v>
      </c>
      <c r="AF45" s="205">
        <v>744441</v>
      </c>
      <c r="AG45" s="205">
        <v>731335</v>
      </c>
      <c r="AH45" s="205">
        <v>769462</v>
      </c>
      <c r="AI45" s="205">
        <v>795565</v>
      </c>
      <c r="AJ45" s="42">
        <v>1375996</v>
      </c>
      <c r="AK45" s="298">
        <v>3161066</v>
      </c>
      <c r="AL45" s="298">
        <v>4102716</v>
      </c>
      <c r="AM45" s="298">
        <v>4966396</v>
      </c>
      <c r="AN45" s="298">
        <v>4228345</v>
      </c>
      <c r="AO45" s="298">
        <v>3398828</v>
      </c>
      <c r="AP45" s="298">
        <v>2238623</v>
      </c>
      <c r="AQ45" s="64">
        <v>1375454</v>
      </c>
      <c r="AR45" s="298">
        <v>1117158</v>
      </c>
      <c r="AS45" s="298"/>
      <c r="AT45" s="298"/>
      <c r="AU45" s="298"/>
      <c r="AV45" s="315"/>
      <c r="AW45" s="43">
        <f t="shared" ref="AW45:BF49" si="85">O45-C45</f>
        <v>-535076.38000000035</v>
      </c>
      <c r="AX45" s="44">
        <f t="shared" si="85"/>
        <v>-923719.03000000026</v>
      </c>
      <c r="AY45" s="44">
        <f t="shared" si="85"/>
        <v>-1841.3999999999069</v>
      </c>
      <c r="AZ45" s="44">
        <f t="shared" si="85"/>
        <v>386134.12000000011</v>
      </c>
      <c r="BA45" s="44">
        <f t="shared" si="85"/>
        <v>-321387.26</v>
      </c>
      <c r="BB45" s="44">
        <f t="shared" si="85"/>
        <v>-38623.930000000051</v>
      </c>
      <c r="BC45" s="44">
        <f t="shared" si="85"/>
        <v>-48477.920000000042</v>
      </c>
      <c r="BD45" s="44">
        <f t="shared" si="85"/>
        <v>69874.859999999986</v>
      </c>
      <c r="BE45" s="44">
        <f t="shared" si="85"/>
        <v>-45954.599999999977</v>
      </c>
      <c r="BF45" s="44">
        <f t="shared" si="85"/>
        <v>-21608.679999999935</v>
      </c>
      <c r="BG45" s="44">
        <f t="shared" ref="BG45:BP49" si="86">Y45-M45</f>
        <v>-88764.450000000186</v>
      </c>
      <c r="BH45" s="44">
        <f t="shared" si="86"/>
        <v>137714.74000000022</v>
      </c>
      <c r="BI45" s="44">
        <f t="shared" si="86"/>
        <v>244818.68000000017</v>
      </c>
      <c r="BJ45" s="44">
        <f t="shared" si="86"/>
        <v>85127</v>
      </c>
      <c r="BK45" s="44">
        <f t="shared" si="86"/>
        <v>-368520</v>
      </c>
      <c r="BL45" s="248">
        <f t="shared" si="86"/>
        <v>-548352</v>
      </c>
      <c r="BM45" s="248">
        <f t="shared" si="86"/>
        <v>-53318</v>
      </c>
      <c r="BN45" s="248">
        <f t="shared" si="86"/>
        <v>-109026</v>
      </c>
      <c r="BO45" s="248">
        <f t="shared" si="86"/>
        <v>-70436</v>
      </c>
      <c r="BP45" s="248">
        <f t="shared" si="86"/>
        <v>-99114</v>
      </c>
      <c r="BQ45" s="248">
        <f t="shared" ref="BQ45:BZ49" si="87">AI45-W45</f>
        <v>-112069</v>
      </c>
      <c r="BR45" s="248">
        <f t="shared" si="87"/>
        <v>-161626</v>
      </c>
      <c r="BS45" s="248">
        <f t="shared" si="87"/>
        <v>620096</v>
      </c>
      <c r="BT45" s="248">
        <f t="shared" si="87"/>
        <v>464401</v>
      </c>
      <c r="BU45" s="248">
        <f t="shared" si="87"/>
        <v>848287</v>
      </c>
      <c r="BV45" s="248">
        <f t="shared" si="87"/>
        <v>657631</v>
      </c>
      <c r="BW45" s="248">
        <f t="shared" si="87"/>
        <v>819440</v>
      </c>
      <c r="BX45" s="248">
        <f t="shared" si="87"/>
        <v>599220</v>
      </c>
      <c r="BY45" s="248">
        <f t="shared" si="87"/>
        <v>422580</v>
      </c>
      <c r="BZ45" s="248">
        <f t="shared" si="87"/>
        <v>372717</v>
      </c>
      <c r="CA45" s="354"/>
      <c r="CB45" s="64">
        <f>IF(ISERROR(GETPIVOTDATA("VALUE",'CRS WK pvt'!$I$2,"DT_FILE",CB$8,"CD_CO",CB$6,"TRIM_CAT",TRIM(B45),"TRIM_LINE",A44))=TRUE,0,GETPIVOTDATA("VALUE",'CRS WK pvt'!$I$2,"DT_FILE",CB$8,"CD_CO",CB$6,"TRIM_CAT",TRIM(B45),"TRIM_LINE",A44))</f>
        <v>1117158</v>
      </c>
    </row>
    <row r="46" spans="1:80" s="38" customFormat="1" x14ac:dyDescent="0.3">
      <c r="A46" s="147"/>
      <c r="B46" s="39" t="s">
        <v>38</v>
      </c>
      <c r="C46" s="40">
        <v>715211.76</v>
      </c>
      <c r="D46" s="41">
        <v>664487.85</v>
      </c>
      <c r="E46" s="41">
        <v>581587.53</v>
      </c>
      <c r="F46" s="41">
        <v>311759.46999999997</v>
      </c>
      <c r="G46" s="41">
        <v>234018.38</v>
      </c>
      <c r="H46" s="41">
        <v>143289.51999999999</v>
      </c>
      <c r="I46" s="41">
        <v>143821.51999999999</v>
      </c>
      <c r="J46" s="41">
        <v>149027.85999999999</v>
      </c>
      <c r="K46" s="41">
        <v>167480.14000000001</v>
      </c>
      <c r="L46" s="42">
        <v>247646.1</v>
      </c>
      <c r="M46" s="41">
        <v>483439.44</v>
      </c>
      <c r="N46" s="41">
        <v>556937.03</v>
      </c>
      <c r="O46" s="41">
        <v>594509.42000000004</v>
      </c>
      <c r="P46" s="41">
        <v>513405</v>
      </c>
      <c r="Q46" s="41">
        <v>470942</v>
      </c>
      <c r="R46" s="41">
        <v>317311</v>
      </c>
      <c r="S46" s="41">
        <v>172695</v>
      </c>
      <c r="T46" s="41">
        <v>129658</v>
      </c>
      <c r="U46" s="205">
        <v>138679</v>
      </c>
      <c r="V46" s="205">
        <v>128439</v>
      </c>
      <c r="W46" s="205">
        <v>158978</v>
      </c>
      <c r="X46" s="42">
        <v>256027</v>
      </c>
      <c r="Y46" s="205">
        <v>471727</v>
      </c>
      <c r="Z46" s="205">
        <v>643420</v>
      </c>
      <c r="AA46" s="205">
        <v>759766</v>
      </c>
      <c r="AB46" s="205">
        <v>730239</v>
      </c>
      <c r="AC46" s="205">
        <v>546361</v>
      </c>
      <c r="AD46" s="205">
        <v>378324</v>
      </c>
      <c r="AE46" s="205">
        <v>245342</v>
      </c>
      <c r="AF46" s="205">
        <v>175171</v>
      </c>
      <c r="AG46" s="205">
        <v>147308</v>
      </c>
      <c r="AH46" s="205">
        <v>167758</v>
      </c>
      <c r="AI46" s="205">
        <v>154541</v>
      </c>
      <c r="AJ46" s="42">
        <v>288239</v>
      </c>
      <c r="AK46" s="298">
        <v>627488</v>
      </c>
      <c r="AL46" s="298">
        <v>867405</v>
      </c>
      <c r="AM46" s="298">
        <v>1003501</v>
      </c>
      <c r="AN46" s="298">
        <v>848704</v>
      </c>
      <c r="AO46" s="298">
        <v>767639</v>
      </c>
      <c r="AP46" s="298">
        <v>521043</v>
      </c>
      <c r="AQ46" s="64">
        <v>313454</v>
      </c>
      <c r="AR46" s="298">
        <v>266355</v>
      </c>
      <c r="AS46" s="298"/>
      <c r="AT46" s="298"/>
      <c r="AU46" s="298"/>
      <c r="AV46" s="315"/>
      <c r="AW46" s="43">
        <f t="shared" si="85"/>
        <v>-120702.33999999997</v>
      </c>
      <c r="AX46" s="44">
        <f t="shared" si="85"/>
        <v>-151082.84999999998</v>
      </c>
      <c r="AY46" s="44">
        <f t="shared" si="85"/>
        <v>-110645.53000000003</v>
      </c>
      <c r="AZ46" s="44">
        <f t="shared" si="85"/>
        <v>5551.5300000000279</v>
      </c>
      <c r="BA46" s="44">
        <f t="shared" si="85"/>
        <v>-61323.380000000005</v>
      </c>
      <c r="BB46" s="44">
        <f t="shared" si="85"/>
        <v>-13631.51999999999</v>
      </c>
      <c r="BC46" s="44">
        <f t="shared" si="85"/>
        <v>-5142.5199999999895</v>
      </c>
      <c r="BD46" s="44">
        <f t="shared" si="85"/>
        <v>-20588.859999999986</v>
      </c>
      <c r="BE46" s="44">
        <f t="shared" si="85"/>
        <v>-8502.140000000014</v>
      </c>
      <c r="BF46" s="44">
        <f t="shared" si="85"/>
        <v>8380.8999999999942</v>
      </c>
      <c r="BG46" s="44">
        <f t="shared" si="86"/>
        <v>-11712.440000000002</v>
      </c>
      <c r="BH46" s="44">
        <f t="shared" si="86"/>
        <v>86482.969999999972</v>
      </c>
      <c r="BI46" s="44">
        <f t="shared" si="86"/>
        <v>165256.57999999996</v>
      </c>
      <c r="BJ46" s="44">
        <f t="shared" si="86"/>
        <v>216834</v>
      </c>
      <c r="BK46" s="44">
        <f t="shared" si="86"/>
        <v>75419</v>
      </c>
      <c r="BL46" s="248">
        <f t="shared" si="86"/>
        <v>61013</v>
      </c>
      <c r="BM46" s="248">
        <f t="shared" si="86"/>
        <v>72647</v>
      </c>
      <c r="BN46" s="248">
        <f t="shared" si="86"/>
        <v>45513</v>
      </c>
      <c r="BO46" s="248">
        <f t="shared" si="86"/>
        <v>8629</v>
      </c>
      <c r="BP46" s="248">
        <f t="shared" si="86"/>
        <v>39319</v>
      </c>
      <c r="BQ46" s="248">
        <f t="shared" si="87"/>
        <v>-4437</v>
      </c>
      <c r="BR46" s="248">
        <f t="shared" si="87"/>
        <v>32212</v>
      </c>
      <c r="BS46" s="248">
        <f t="shared" si="87"/>
        <v>155761</v>
      </c>
      <c r="BT46" s="248">
        <f t="shared" si="87"/>
        <v>223985</v>
      </c>
      <c r="BU46" s="248">
        <f t="shared" si="87"/>
        <v>243735</v>
      </c>
      <c r="BV46" s="248">
        <f t="shared" si="87"/>
        <v>118465</v>
      </c>
      <c r="BW46" s="248">
        <f t="shared" si="87"/>
        <v>221278</v>
      </c>
      <c r="BX46" s="248">
        <f t="shared" si="87"/>
        <v>142719</v>
      </c>
      <c r="BY46" s="248">
        <f t="shared" si="87"/>
        <v>68112</v>
      </c>
      <c r="BZ46" s="248">
        <f t="shared" si="87"/>
        <v>91184</v>
      </c>
      <c r="CA46" s="354"/>
      <c r="CB46" s="64">
        <f>IF(ISERROR(GETPIVOTDATA("VALUE",'CRS WK pvt'!$I$2,"DT_FILE",CB$8,"CD_CO",CB$6,"TRIM_CAT",TRIM(B46),"TRIM_LINE",A44))=TRUE,0,GETPIVOTDATA("VALUE",'CRS WK pvt'!$I$2,"DT_FILE",CB$8,"CD_CO",CB$6,"TRIM_CAT",TRIM(B46),"TRIM_LINE",A44))</f>
        <v>266355</v>
      </c>
    </row>
    <row r="47" spans="1:80" s="38" customFormat="1" x14ac:dyDescent="0.3">
      <c r="A47" s="147"/>
      <c r="B47" s="39" t="s">
        <v>39</v>
      </c>
      <c r="C47" s="40">
        <v>1060297.27</v>
      </c>
      <c r="D47" s="41">
        <v>1045960.9</v>
      </c>
      <c r="E47" s="41">
        <v>577912.6</v>
      </c>
      <c r="F47" s="41">
        <v>345320.16</v>
      </c>
      <c r="G47" s="41">
        <v>236003.34</v>
      </c>
      <c r="H47" s="41">
        <v>174691.13</v>
      </c>
      <c r="I47" s="41">
        <v>147929.17000000001</v>
      </c>
      <c r="J47" s="41">
        <v>149706.4</v>
      </c>
      <c r="K47" s="41">
        <v>200372.79</v>
      </c>
      <c r="L47" s="42">
        <v>430826.26</v>
      </c>
      <c r="M47" s="41">
        <v>585576.52</v>
      </c>
      <c r="N47" s="41">
        <v>1035168.98</v>
      </c>
      <c r="O47" s="41">
        <v>880387.18</v>
      </c>
      <c r="P47" s="41">
        <v>1186732</v>
      </c>
      <c r="Q47" s="41">
        <v>719045</v>
      </c>
      <c r="R47" s="41">
        <v>453129</v>
      </c>
      <c r="S47" s="41">
        <v>240701</v>
      </c>
      <c r="T47" s="41">
        <v>148759</v>
      </c>
      <c r="U47" s="205">
        <v>138876</v>
      </c>
      <c r="V47" s="205">
        <v>154864</v>
      </c>
      <c r="W47" s="205">
        <v>186354</v>
      </c>
      <c r="X47" s="42">
        <v>351596</v>
      </c>
      <c r="Y47" s="205">
        <v>745313</v>
      </c>
      <c r="Z47" s="205">
        <v>938332</v>
      </c>
      <c r="AA47" s="205">
        <v>830312</v>
      </c>
      <c r="AB47" s="205">
        <v>712392</v>
      </c>
      <c r="AC47" s="205">
        <v>475669</v>
      </c>
      <c r="AD47" s="205">
        <v>320632</v>
      </c>
      <c r="AE47" s="205">
        <v>169645</v>
      </c>
      <c r="AF47" s="205">
        <v>163204</v>
      </c>
      <c r="AG47" s="205">
        <v>170230</v>
      </c>
      <c r="AH47" s="205">
        <v>239340</v>
      </c>
      <c r="AI47" s="205">
        <v>316805</v>
      </c>
      <c r="AJ47" s="42">
        <v>477152</v>
      </c>
      <c r="AK47" s="298">
        <v>1523057</v>
      </c>
      <c r="AL47" s="298">
        <v>1631662</v>
      </c>
      <c r="AM47" s="298">
        <v>1644699</v>
      </c>
      <c r="AN47" s="298">
        <v>1139195</v>
      </c>
      <c r="AO47" s="298">
        <v>890721</v>
      </c>
      <c r="AP47" s="298">
        <v>614984</v>
      </c>
      <c r="AQ47" s="64">
        <v>385561</v>
      </c>
      <c r="AR47" s="298">
        <v>290084</v>
      </c>
      <c r="AS47" s="298"/>
      <c r="AT47" s="298"/>
      <c r="AU47" s="298"/>
      <c r="AV47" s="315"/>
      <c r="AW47" s="43">
        <f t="shared" si="85"/>
        <v>-179910.08999999997</v>
      </c>
      <c r="AX47" s="44">
        <f t="shared" si="85"/>
        <v>140771.09999999998</v>
      </c>
      <c r="AY47" s="44">
        <f t="shared" si="85"/>
        <v>141132.40000000002</v>
      </c>
      <c r="AZ47" s="44">
        <f t="shared" si="85"/>
        <v>107808.84000000003</v>
      </c>
      <c r="BA47" s="44">
        <f t="shared" si="85"/>
        <v>4697.6600000000035</v>
      </c>
      <c r="BB47" s="44">
        <f t="shared" si="85"/>
        <v>-25932.130000000005</v>
      </c>
      <c r="BC47" s="44">
        <f t="shared" si="85"/>
        <v>-9053.1700000000128</v>
      </c>
      <c r="BD47" s="44">
        <f t="shared" si="85"/>
        <v>5157.6000000000058</v>
      </c>
      <c r="BE47" s="44">
        <f t="shared" si="85"/>
        <v>-14018.790000000008</v>
      </c>
      <c r="BF47" s="44">
        <f t="shared" si="85"/>
        <v>-79230.260000000009</v>
      </c>
      <c r="BG47" s="44">
        <f t="shared" si="86"/>
        <v>159736.47999999998</v>
      </c>
      <c r="BH47" s="44">
        <f t="shared" si="86"/>
        <v>-96836.979999999981</v>
      </c>
      <c r="BI47" s="44">
        <f t="shared" si="86"/>
        <v>-50075.180000000051</v>
      </c>
      <c r="BJ47" s="44">
        <f t="shared" si="86"/>
        <v>-474340</v>
      </c>
      <c r="BK47" s="44">
        <f t="shared" si="86"/>
        <v>-243376</v>
      </c>
      <c r="BL47" s="248">
        <f t="shared" si="86"/>
        <v>-132497</v>
      </c>
      <c r="BM47" s="248">
        <f t="shared" si="86"/>
        <v>-71056</v>
      </c>
      <c r="BN47" s="248">
        <f t="shared" si="86"/>
        <v>14445</v>
      </c>
      <c r="BO47" s="248">
        <f t="shared" si="86"/>
        <v>31354</v>
      </c>
      <c r="BP47" s="248">
        <f t="shared" si="86"/>
        <v>84476</v>
      </c>
      <c r="BQ47" s="248">
        <f t="shared" si="87"/>
        <v>130451</v>
      </c>
      <c r="BR47" s="248">
        <f t="shared" si="87"/>
        <v>125556</v>
      </c>
      <c r="BS47" s="248">
        <f t="shared" si="87"/>
        <v>777744</v>
      </c>
      <c r="BT47" s="248">
        <f t="shared" si="87"/>
        <v>693330</v>
      </c>
      <c r="BU47" s="248">
        <f t="shared" si="87"/>
        <v>814387</v>
      </c>
      <c r="BV47" s="248">
        <f t="shared" si="87"/>
        <v>426803</v>
      </c>
      <c r="BW47" s="248">
        <f t="shared" si="87"/>
        <v>415052</v>
      </c>
      <c r="BX47" s="248">
        <f t="shared" si="87"/>
        <v>294352</v>
      </c>
      <c r="BY47" s="248">
        <f t="shared" si="87"/>
        <v>215916</v>
      </c>
      <c r="BZ47" s="248">
        <f t="shared" si="87"/>
        <v>126880</v>
      </c>
      <c r="CA47" s="354"/>
      <c r="CB47" s="64">
        <f>IF(ISERROR(GETPIVOTDATA("VALUE",'CRS WK pvt'!$I$2,"DT_FILE",CB$8,"CD_CO",CB$6,"TRIM_CAT",TRIM(B47),"TRIM_LINE",A44))=TRUE,0,GETPIVOTDATA("VALUE",'CRS WK pvt'!$I$2,"DT_FILE",CB$8,"CD_CO",CB$6,"TRIM_CAT",TRIM(B47),"TRIM_LINE",A44))</f>
        <v>290084</v>
      </c>
    </row>
    <row r="48" spans="1:80" s="38" customFormat="1" x14ac:dyDescent="0.3">
      <c r="A48" s="147"/>
      <c r="B48" s="39" t="s">
        <v>40</v>
      </c>
      <c r="C48" s="40">
        <v>810477.57</v>
      </c>
      <c r="D48" s="41">
        <v>699505.29</v>
      </c>
      <c r="E48" s="41">
        <v>288612.27</v>
      </c>
      <c r="F48" s="41">
        <v>163532.53</v>
      </c>
      <c r="G48" s="41">
        <v>99445</v>
      </c>
      <c r="H48" s="41">
        <v>158106.79</v>
      </c>
      <c r="I48" s="41">
        <v>97115.97</v>
      </c>
      <c r="J48" s="41">
        <v>41914.78</v>
      </c>
      <c r="K48" s="41">
        <v>77519.06</v>
      </c>
      <c r="L48" s="42">
        <v>314862.31</v>
      </c>
      <c r="M48" s="41">
        <v>311458.63</v>
      </c>
      <c r="N48" s="41">
        <v>446819.98</v>
      </c>
      <c r="O48" s="41">
        <v>404567.31</v>
      </c>
      <c r="P48" s="41">
        <v>452627</v>
      </c>
      <c r="Q48" s="41">
        <v>336805</v>
      </c>
      <c r="R48" s="41">
        <v>185151</v>
      </c>
      <c r="S48" s="41">
        <v>60669</v>
      </c>
      <c r="T48" s="41">
        <v>60917</v>
      </c>
      <c r="U48" s="205">
        <v>33644</v>
      </c>
      <c r="V48" s="205">
        <v>38987</v>
      </c>
      <c r="W48" s="205">
        <v>181188</v>
      </c>
      <c r="X48" s="42">
        <v>157456</v>
      </c>
      <c r="Y48" s="205">
        <v>378287</v>
      </c>
      <c r="Z48" s="205">
        <v>500660</v>
      </c>
      <c r="AA48" s="205">
        <v>393559</v>
      </c>
      <c r="AB48" s="205">
        <v>266922</v>
      </c>
      <c r="AC48" s="205">
        <v>190726</v>
      </c>
      <c r="AD48" s="205">
        <v>169391</v>
      </c>
      <c r="AE48" s="205">
        <v>57340</v>
      </c>
      <c r="AF48" s="205">
        <v>32326</v>
      </c>
      <c r="AG48" s="205">
        <v>49765</v>
      </c>
      <c r="AH48" s="205">
        <v>81435</v>
      </c>
      <c r="AI48" s="205">
        <v>109070</v>
      </c>
      <c r="AJ48" s="42">
        <v>333723</v>
      </c>
      <c r="AK48" s="298">
        <v>732453</v>
      </c>
      <c r="AL48" s="298">
        <v>711637</v>
      </c>
      <c r="AM48" s="298">
        <v>622640</v>
      </c>
      <c r="AN48" s="298">
        <v>407434</v>
      </c>
      <c r="AO48" s="298">
        <v>385805</v>
      </c>
      <c r="AP48" s="298">
        <v>305285</v>
      </c>
      <c r="AQ48" s="64">
        <v>110033</v>
      </c>
      <c r="AR48" s="298">
        <v>115798</v>
      </c>
      <c r="AS48" s="298"/>
      <c r="AT48" s="298"/>
      <c r="AU48" s="298"/>
      <c r="AV48" s="315"/>
      <c r="AW48" s="43">
        <f t="shared" si="85"/>
        <v>-405910.25999999995</v>
      </c>
      <c r="AX48" s="44">
        <f t="shared" si="85"/>
        <v>-246878.29000000004</v>
      </c>
      <c r="AY48" s="44">
        <f t="shared" si="85"/>
        <v>48192.729999999981</v>
      </c>
      <c r="AZ48" s="44">
        <f t="shared" si="85"/>
        <v>21618.47</v>
      </c>
      <c r="BA48" s="44">
        <f t="shared" si="85"/>
        <v>-38776</v>
      </c>
      <c r="BB48" s="44">
        <f t="shared" si="85"/>
        <v>-97189.790000000008</v>
      </c>
      <c r="BC48" s="44">
        <f t="shared" si="85"/>
        <v>-63471.97</v>
      </c>
      <c r="BD48" s="44">
        <f t="shared" si="85"/>
        <v>-2927.7799999999988</v>
      </c>
      <c r="BE48" s="44">
        <f t="shared" si="85"/>
        <v>103668.94</v>
      </c>
      <c r="BF48" s="44">
        <f t="shared" si="85"/>
        <v>-157406.31</v>
      </c>
      <c r="BG48" s="44">
        <f t="shared" si="86"/>
        <v>66828.37</v>
      </c>
      <c r="BH48" s="44">
        <f t="shared" si="86"/>
        <v>53840.020000000019</v>
      </c>
      <c r="BI48" s="44">
        <f t="shared" si="86"/>
        <v>-11008.309999999998</v>
      </c>
      <c r="BJ48" s="44">
        <f t="shared" si="86"/>
        <v>-185705</v>
      </c>
      <c r="BK48" s="44">
        <f t="shared" si="86"/>
        <v>-146079</v>
      </c>
      <c r="BL48" s="248">
        <f t="shared" si="86"/>
        <v>-15760</v>
      </c>
      <c r="BM48" s="248">
        <f t="shared" si="86"/>
        <v>-3329</v>
      </c>
      <c r="BN48" s="248">
        <f t="shared" si="86"/>
        <v>-28591</v>
      </c>
      <c r="BO48" s="248">
        <f t="shared" si="86"/>
        <v>16121</v>
      </c>
      <c r="BP48" s="248">
        <f t="shared" si="86"/>
        <v>42448</v>
      </c>
      <c r="BQ48" s="248">
        <f t="shared" si="87"/>
        <v>-72118</v>
      </c>
      <c r="BR48" s="248">
        <f t="shared" si="87"/>
        <v>176267</v>
      </c>
      <c r="BS48" s="248">
        <f t="shared" si="87"/>
        <v>354166</v>
      </c>
      <c r="BT48" s="248">
        <f t="shared" si="87"/>
        <v>210977</v>
      </c>
      <c r="BU48" s="248">
        <f t="shared" si="87"/>
        <v>229081</v>
      </c>
      <c r="BV48" s="248">
        <f t="shared" si="87"/>
        <v>140512</v>
      </c>
      <c r="BW48" s="248">
        <f t="shared" si="87"/>
        <v>195079</v>
      </c>
      <c r="BX48" s="248">
        <f t="shared" si="87"/>
        <v>135894</v>
      </c>
      <c r="BY48" s="248">
        <f t="shared" si="87"/>
        <v>52693</v>
      </c>
      <c r="BZ48" s="248">
        <f t="shared" si="87"/>
        <v>83472</v>
      </c>
      <c r="CA48" s="354"/>
      <c r="CB48" s="64">
        <f>IF(ISERROR(GETPIVOTDATA("VALUE",'CRS WK pvt'!$I$2,"DT_FILE",CB$8,"CD_CO",CB$6,"TRIM_CAT",TRIM(B48),"TRIM_LINE",A44))=TRUE,0,GETPIVOTDATA("VALUE",'CRS WK pvt'!$I$2,"DT_FILE",CB$8,"CD_CO",CB$6,"TRIM_CAT",TRIM(B48),"TRIM_LINE",A44))</f>
        <v>115798</v>
      </c>
    </row>
    <row r="49" spans="1:80" s="38" customFormat="1" x14ac:dyDescent="0.3">
      <c r="A49" s="147"/>
      <c r="B49" s="39" t="s">
        <v>41</v>
      </c>
      <c r="C49" s="40">
        <v>164886.22</v>
      </c>
      <c r="D49" s="41">
        <v>186237.98</v>
      </c>
      <c r="E49" s="41">
        <v>319584.59999999998</v>
      </c>
      <c r="F49" s="41">
        <v>66965.539999999994</v>
      </c>
      <c r="G49" s="41">
        <v>129777.41</v>
      </c>
      <c r="H49" s="41">
        <v>18708.580000000002</v>
      </c>
      <c r="I49" s="41">
        <v>42048.98</v>
      </c>
      <c r="J49" s="41">
        <v>10519.76</v>
      </c>
      <c r="K49" s="41">
        <v>127933.34</v>
      </c>
      <c r="L49" s="42">
        <v>72718.03</v>
      </c>
      <c r="M49" s="41">
        <v>45181.279999999999</v>
      </c>
      <c r="N49" s="41">
        <v>121320.44</v>
      </c>
      <c r="O49" s="41">
        <v>212963.63</v>
      </c>
      <c r="P49" s="41">
        <v>281301</v>
      </c>
      <c r="Q49" s="41">
        <v>173507</v>
      </c>
      <c r="R49" s="41">
        <v>159205</v>
      </c>
      <c r="S49" s="41">
        <v>169070</v>
      </c>
      <c r="T49" s="41">
        <v>88642</v>
      </c>
      <c r="U49" s="205">
        <v>83283</v>
      </c>
      <c r="V49" s="205">
        <v>107603</v>
      </c>
      <c r="W49" s="205">
        <v>72548</v>
      </c>
      <c r="X49" s="42">
        <v>134831</v>
      </c>
      <c r="Y49" s="205">
        <v>149412</v>
      </c>
      <c r="Z49" s="205">
        <v>190821</v>
      </c>
      <c r="AA49" s="205">
        <v>141823</v>
      </c>
      <c r="AB49" s="205">
        <v>106227</v>
      </c>
      <c r="AC49" s="205">
        <v>170331</v>
      </c>
      <c r="AD49" s="205">
        <v>226316</v>
      </c>
      <c r="AE49" s="205">
        <v>131999</v>
      </c>
      <c r="AF49" s="205">
        <v>118070</v>
      </c>
      <c r="AG49" s="205">
        <v>152226</v>
      </c>
      <c r="AH49" s="205">
        <v>157625</v>
      </c>
      <c r="AI49" s="205">
        <v>79385</v>
      </c>
      <c r="AJ49" s="42">
        <v>91514</v>
      </c>
      <c r="AK49" s="298">
        <v>335746</v>
      </c>
      <c r="AL49" s="298">
        <v>178353</v>
      </c>
      <c r="AM49" s="298">
        <v>463296</v>
      </c>
      <c r="AN49" s="298">
        <v>329139</v>
      </c>
      <c r="AO49" s="298">
        <v>364683</v>
      </c>
      <c r="AP49" s="298">
        <v>354772</v>
      </c>
      <c r="AQ49" s="64">
        <v>154044</v>
      </c>
      <c r="AR49" s="298">
        <v>154352</v>
      </c>
      <c r="AS49" s="298"/>
      <c r="AT49" s="298"/>
      <c r="AU49" s="298"/>
      <c r="AV49" s="315"/>
      <c r="AW49" s="43">
        <f t="shared" si="85"/>
        <v>48077.41</v>
      </c>
      <c r="AX49" s="44">
        <f t="shared" si="85"/>
        <v>95063.01999999999</v>
      </c>
      <c r="AY49" s="44">
        <f t="shared" si="85"/>
        <v>-146077.59999999998</v>
      </c>
      <c r="AZ49" s="44">
        <f t="shared" si="85"/>
        <v>92239.46</v>
      </c>
      <c r="BA49" s="44">
        <f t="shared" si="85"/>
        <v>39292.589999999997</v>
      </c>
      <c r="BB49" s="44">
        <f t="shared" si="85"/>
        <v>69933.42</v>
      </c>
      <c r="BC49" s="44">
        <f t="shared" si="85"/>
        <v>41234.019999999997</v>
      </c>
      <c r="BD49" s="44">
        <f t="shared" si="85"/>
        <v>97083.24</v>
      </c>
      <c r="BE49" s="44">
        <f t="shared" si="85"/>
        <v>-55385.34</v>
      </c>
      <c r="BF49" s="44">
        <f t="shared" si="85"/>
        <v>62112.97</v>
      </c>
      <c r="BG49" s="44">
        <f t="shared" si="86"/>
        <v>104230.72</v>
      </c>
      <c r="BH49" s="44">
        <f t="shared" si="86"/>
        <v>69500.56</v>
      </c>
      <c r="BI49" s="44">
        <f t="shared" si="86"/>
        <v>-71140.63</v>
      </c>
      <c r="BJ49" s="44">
        <f t="shared" si="86"/>
        <v>-175074</v>
      </c>
      <c r="BK49" s="44">
        <f t="shared" si="86"/>
        <v>-3176</v>
      </c>
      <c r="BL49" s="248">
        <f t="shared" si="86"/>
        <v>67111</v>
      </c>
      <c r="BM49" s="248">
        <f t="shared" si="86"/>
        <v>-37071</v>
      </c>
      <c r="BN49" s="248">
        <f t="shared" si="86"/>
        <v>29428</v>
      </c>
      <c r="BO49" s="248">
        <f t="shared" si="86"/>
        <v>68943</v>
      </c>
      <c r="BP49" s="248">
        <f t="shared" si="86"/>
        <v>50022</v>
      </c>
      <c r="BQ49" s="248">
        <f t="shared" si="87"/>
        <v>6837</v>
      </c>
      <c r="BR49" s="248">
        <f t="shared" si="87"/>
        <v>-43317</v>
      </c>
      <c r="BS49" s="248">
        <f t="shared" si="87"/>
        <v>186334</v>
      </c>
      <c r="BT49" s="248">
        <f t="shared" si="87"/>
        <v>-12468</v>
      </c>
      <c r="BU49" s="248">
        <f t="shared" si="87"/>
        <v>321473</v>
      </c>
      <c r="BV49" s="248">
        <f t="shared" si="87"/>
        <v>222912</v>
      </c>
      <c r="BW49" s="248">
        <f t="shared" si="87"/>
        <v>194352</v>
      </c>
      <c r="BX49" s="248">
        <f t="shared" si="87"/>
        <v>128456</v>
      </c>
      <c r="BY49" s="248">
        <f t="shared" si="87"/>
        <v>22045</v>
      </c>
      <c r="BZ49" s="248">
        <f t="shared" si="87"/>
        <v>36282</v>
      </c>
      <c r="CA49" s="354"/>
      <c r="CB49" s="64">
        <f>IF(ISERROR(GETPIVOTDATA("VALUE",'CRS WK pvt'!$I$2,"DT_FILE",CB$8,"CD_CO",CB$6,"TRIM_CAT",TRIM(B49),"TRIM_LINE",A44))=TRUE,0,GETPIVOTDATA("VALUE",'CRS WK pvt'!$I$2,"DT_FILE",CB$8,"CD_CO",CB$6,"TRIM_CAT",TRIM(B49),"TRIM_LINE",A44))</f>
        <v>154352</v>
      </c>
    </row>
    <row r="50" spans="1:80" s="131" customFormat="1" x14ac:dyDescent="0.3">
      <c r="A50" s="148"/>
      <c r="B50" s="39" t="s">
        <v>42</v>
      </c>
      <c r="C50" s="141">
        <f t="shared" ref="C50:V50" si="88">SUM(C45:C49)</f>
        <v>7159239.5200000005</v>
      </c>
      <c r="D50" s="142">
        <f t="shared" si="88"/>
        <v>7005498.0500000007</v>
      </c>
      <c r="E50" s="142">
        <f t="shared" si="88"/>
        <v>4717446.3999999994</v>
      </c>
      <c r="F50" s="142">
        <f t="shared" si="88"/>
        <v>2689198.5799999996</v>
      </c>
      <c r="G50" s="142">
        <f t="shared" si="88"/>
        <v>2026823.3900000001</v>
      </c>
      <c r="H50" s="142">
        <f t="shared" si="88"/>
        <v>1386886.9500000002</v>
      </c>
      <c r="I50" s="142">
        <f t="shared" si="88"/>
        <v>1281164.56</v>
      </c>
      <c r="J50" s="142">
        <f t="shared" si="88"/>
        <v>1149869.94</v>
      </c>
      <c r="K50" s="142">
        <f t="shared" si="88"/>
        <v>1526893.9300000002</v>
      </c>
      <c r="L50" s="143">
        <f t="shared" si="88"/>
        <v>2625283.38</v>
      </c>
      <c r="M50" s="142">
        <f t="shared" si="88"/>
        <v>4055390.32</v>
      </c>
      <c r="N50" s="142">
        <f t="shared" si="88"/>
        <v>5660846.6900000004</v>
      </c>
      <c r="O50" s="142">
        <f t="shared" si="88"/>
        <v>5965717.8599999994</v>
      </c>
      <c r="P50" s="142">
        <f t="shared" si="88"/>
        <v>5919652</v>
      </c>
      <c r="Q50" s="142">
        <f t="shared" si="88"/>
        <v>4648207</v>
      </c>
      <c r="R50" s="142">
        <f t="shared" si="88"/>
        <v>3302551</v>
      </c>
      <c r="S50" s="142">
        <f t="shared" si="88"/>
        <v>1649327</v>
      </c>
      <c r="T50" s="142">
        <f t="shared" si="88"/>
        <v>1281443</v>
      </c>
      <c r="U50" s="142">
        <f t="shared" si="88"/>
        <v>1196253</v>
      </c>
      <c r="V50" s="142">
        <f t="shared" si="88"/>
        <v>1298469</v>
      </c>
      <c r="W50" s="142">
        <f>SUM(W45+W46+W47+W48+W49)</f>
        <v>1506702</v>
      </c>
      <c r="X50" s="143">
        <f>SUM(X45+X46+X47+X48+X49)</f>
        <v>2437532</v>
      </c>
      <c r="Y50" s="206">
        <v>4285709</v>
      </c>
      <c r="Z50" s="206">
        <v>5911548</v>
      </c>
      <c r="AA50" s="206">
        <v>6243569</v>
      </c>
      <c r="AB50" s="206">
        <v>5386494</v>
      </c>
      <c r="AC50" s="206">
        <v>3962475</v>
      </c>
      <c r="AD50" s="206">
        <v>2734066</v>
      </c>
      <c r="AE50" s="206">
        <v>1557200</v>
      </c>
      <c r="AF50" s="206">
        <v>1233212</v>
      </c>
      <c r="AG50" s="206">
        <v>1250864</v>
      </c>
      <c r="AH50" s="206">
        <v>1415620</v>
      </c>
      <c r="AI50" s="206">
        <v>1455366</v>
      </c>
      <c r="AJ50" s="143">
        <v>2566624</v>
      </c>
      <c r="AK50" s="299">
        <v>6379810</v>
      </c>
      <c r="AL50" s="299">
        <v>7491773</v>
      </c>
      <c r="AM50" s="299">
        <v>8700532</v>
      </c>
      <c r="AN50" s="299">
        <v>6952817</v>
      </c>
      <c r="AO50" s="299">
        <v>5807676</v>
      </c>
      <c r="AP50" s="299">
        <v>4034707</v>
      </c>
      <c r="AQ50" s="45">
        <v>2338546</v>
      </c>
      <c r="AR50" s="299">
        <v>1943747</v>
      </c>
      <c r="AS50" s="299"/>
      <c r="AT50" s="299"/>
      <c r="AU50" s="299"/>
      <c r="AV50" s="316"/>
      <c r="AW50" s="45">
        <f t="shared" ref="AW50:BA50" si="89">SUM(AW45:AW49)</f>
        <v>-1193521.6600000004</v>
      </c>
      <c r="AX50" s="144">
        <f t="shared" si="89"/>
        <v>-1085846.0500000003</v>
      </c>
      <c r="AY50" s="144">
        <f t="shared" si="89"/>
        <v>-69239.399999999907</v>
      </c>
      <c r="AZ50" s="144">
        <f t="shared" si="89"/>
        <v>613352.42000000016</v>
      </c>
      <c r="BA50" s="144">
        <f t="shared" si="89"/>
        <v>-377496.39</v>
      </c>
      <c r="BB50" s="144">
        <f t="shared" ref="BB50:BJ50" si="90">SUM(BB45:BB49)</f>
        <v>-105443.95000000006</v>
      </c>
      <c r="BC50" s="144">
        <f t="shared" si="90"/>
        <v>-84911.560000000056</v>
      </c>
      <c r="BD50" s="144">
        <f t="shared" si="90"/>
        <v>148599.06</v>
      </c>
      <c r="BE50" s="144">
        <f t="shared" si="90"/>
        <v>-20191.929999999993</v>
      </c>
      <c r="BF50" s="144">
        <f t="shared" si="90"/>
        <v>-187751.37999999995</v>
      </c>
      <c r="BG50" s="144">
        <f t="shared" si="90"/>
        <v>230318.67999999979</v>
      </c>
      <c r="BH50" s="144">
        <f t="shared" si="90"/>
        <v>250701.31000000023</v>
      </c>
      <c r="BI50" s="144">
        <f t="shared" si="90"/>
        <v>277851.14000000007</v>
      </c>
      <c r="BJ50" s="144">
        <f t="shared" si="90"/>
        <v>-533158</v>
      </c>
      <c r="BK50" s="144">
        <f t="shared" ref="BK50:BL50" si="91">SUM(BK45:BK49)</f>
        <v>-685732</v>
      </c>
      <c r="BL50" s="249">
        <f t="shared" si="91"/>
        <v>-568485</v>
      </c>
      <c r="BM50" s="249">
        <f t="shared" ref="BM50:BN50" si="92">SUM(BM45:BM49)</f>
        <v>-92127</v>
      </c>
      <c r="BN50" s="249">
        <f t="shared" si="92"/>
        <v>-48231</v>
      </c>
      <c r="BO50" s="249">
        <f t="shared" ref="BO50" si="93">SUM(BO45:BO49)</f>
        <v>54611</v>
      </c>
      <c r="BP50" s="249">
        <f t="shared" ref="BP50:BQ50" si="94">SUM(BP45:BP49)</f>
        <v>117151</v>
      </c>
      <c r="BQ50" s="249">
        <f t="shared" si="94"/>
        <v>-51336</v>
      </c>
      <c r="BR50" s="249">
        <f t="shared" ref="BR50:BS50" si="95">SUM(BR45:BR49)</f>
        <v>129092</v>
      </c>
      <c r="BS50" s="249">
        <f t="shared" si="95"/>
        <v>2094101</v>
      </c>
      <c r="BT50" s="249">
        <f t="shared" ref="BT50" si="96">SUM(BT45:BT49)</f>
        <v>1580225</v>
      </c>
      <c r="BU50" s="249">
        <f t="shared" ref="BU50" si="97">SUM(BU45:BU49)</f>
        <v>2456963</v>
      </c>
      <c r="BV50" s="249">
        <f t="shared" ref="BV50" si="98">SUM(BV45:BV49)</f>
        <v>1566323</v>
      </c>
      <c r="BW50" s="249">
        <f t="shared" ref="BW50" si="99">SUM(BW45:BW49)</f>
        <v>1845201</v>
      </c>
      <c r="BX50" s="249">
        <f t="shared" ref="BX50" si="100">SUM(BX45:BX49)</f>
        <v>1300641</v>
      </c>
      <c r="BY50" s="249">
        <f t="shared" ref="BY50:BZ50" si="101">SUM(BY45:BY49)</f>
        <v>781346</v>
      </c>
      <c r="BZ50" s="249">
        <f t="shared" si="101"/>
        <v>710535</v>
      </c>
      <c r="CA50" s="355"/>
      <c r="CB50" s="45">
        <f>SUM(CB45:CB49)</f>
        <v>1943747</v>
      </c>
    </row>
    <row r="51" spans="1:80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354"/>
      <c r="CB51" s="50"/>
    </row>
    <row r="52" spans="1:80" s="38" customFormat="1" x14ac:dyDescent="0.3">
      <c r="A52" s="147"/>
      <c r="B52" s="39" t="s">
        <v>37</v>
      </c>
      <c r="C52" s="40">
        <v>2218073.6800000002</v>
      </c>
      <c r="D52" s="41">
        <v>2702108.08</v>
      </c>
      <c r="E52" s="41">
        <v>2639332.23</v>
      </c>
      <c r="F52" s="41">
        <v>1848660.28</v>
      </c>
      <c r="G52" s="41">
        <v>1154899.3600000001</v>
      </c>
      <c r="H52" s="41">
        <v>732567.9</v>
      </c>
      <c r="I52" s="41">
        <v>509409.61</v>
      </c>
      <c r="J52" s="41">
        <v>453777.43</v>
      </c>
      <c r="K52" s="41">
        <v>423061.69</v>
      </c>
      <c r="L52" s="42">
        <v>508452.06</v>
      </c>
      <c r="M52" s="41">
        <v>916544.92</v>
      </c>
      <c r="N52" s="41">
        <v>1632334.24</v>
      </c>
      <c r="O52" s="41">
        <v>2177262.0699999998</v>
      </c>
      <c r="P52" s="41">
        <v>2591441</v>
      </c>
      <c r="Q52" s="41">
        <v>2177907</v>
      </c>
      <c r="R52" s="41">
        <v>2000706</v>
      </c>
      <c r="S52" s="41">
        <v>1403302</v>
      </c>
      <c r="T52" s="41">
        <v>707296</v>
      </c>
      <c r="U52" s="205">
        <v>570653</v>
      </c>
      <c r="V52" s="205">
        <v>507079</v>
      </c>
      <c r="W52" s="205">
        <v>513880</v>
      </c>
      <c r="X52" s="42">
        <v>570281</v>
      </c>
      <c r="Y52" s="205">
        <v>885704</v>
      </c>
      <c r="Z52" s="205">
        <v>1622896</v>
      </c>
      <c r="AA52" s="205">
        <v>2299124</v>
      </c>
      <c r="AB52" s="205">
        <v>2575990</v>
      </c>
      <c r="AC52" s="205">
        <v>2293929</v>
      </c>
      <c r="AD52" s="205">
        <v>1714687</v>
      </c>
      <c r="AE52" s="205">
        <v>931275</v>
      </c>
      <c r="AF52" s="205">
        <v>584436</v>
      </c>
      <c r="AG52" s="205">
        <v>448073</v>
      </c>
      <c r="AH52" s="205">
        <v>403848</v>
      </c>
      <c r="AI52" s="205">
        <v>424218</v>
      </c>
      <c r="AJ52" s="42">
        <v>397267</v>
      </c>
      <c r="AK52" s="298">
        <v>734115</v>
      </c>
      <c r="AL52" s="298">
        <v>1711670</v>
      </c>
      <c r="AM52" s="298">
        <v>2363577</v>
      </c>
      <c r="AN52" s="298">
        <v>2919132</v>
      </c>
      <c r="AO52" s="298">
        <v>2598149</v>
      </c>
      <c r="AP52" s="298">
        <v>2127239</v>
      </c>
      <c r="AQ52" s="64">
        <v>1223618</v>
      </c>
      <c r="AR52" s="298">
        <v>787739</v>
      </c>
      <c r="AS52" s="298"/>
      <c r="AT52" s="298"/>
      <c r="AU52" s="298"/>
      <c r="AV52" s="315"/>
      <c r="AW52" s="43">
        <f t="shared" ref="AW52:BF56" si="102">O52-C52</f>
        <v>-40811.610000000335</v>
      </c>
      <c r="AX52" s="44">
        <f t="shared" si="102"/>
        <v>-110667.08000000007</v>
      </c>
      <c r="AY52" s="44">
        <f t="shared" si="102"/>
        <v>-461425.23</v>
      </c>
      <c r="AZ52" s="44">
        <f t="shared" si="102"/>
        <v>152045.71999999997</v>
      </c>
      <c r="BA52" s="44">
        <f t="shared" si="102"/>
        <v>248402.6399999999</v>
      </c>
      <c r="BB52" s="44">
        <f t="shared" si="102"/>
        <v>-25271.900000000023</v>
      </c>
      <c r="BC52" s="44">
        <f t="shared" si="102"/>
        <v>61243.390000000014</v>
      </c>
      <c r="BD52" s="44">
        <f t="shared" si="102"/>
        <v>53301.570000000007</v>
      </c>
      <c r="BE52" s="44">
        <f t="shared" si="102"/>
        <v>90818.31</v>
      </c>
      <c r="BF52" s="44">
        <f t="shared" si="102"/>
        <v>61828.94</v>
      </c>
      <c r="BG52" s="44">
        <f t="shared" ref="BG52:BP56" si="103">Y52-M52</f>
        <v>-30840.920000000042</v>
      </c>
      <c r="BH52" s="44">
        <f t="shared" si="103"/>
        <v>-9438.2399999999907</v>
      </c>
      <c r="BI52" s="44">
        <f t="shared" si="103"/>
        <v>121861.93000000017</v>
      </c>
      <c r="BJ52" s="44">
        <f t="shared" si="103"/>
        <v>-15451</v>
      </c>
      <c r="BK52" s="44">
        <f t="shared" si="103"/>
        <v>116022</v>
      </c>
      <c r="BL52" s="248">
        <f t="shared" si="103"/>
        <v>-286019</v>
      </c>
      <c r="BM52" s="248">
        <f t="shared" si="103"/>
        <v>-472027</v>
      </c>
      <c r="BN52" s="248">
        <f t="shared" si="103"/>
        <v>-122860</v>
      </c>
      <c r="BO52" s="248">
        <f t="shared" si="103"/>
        <v>-122580</v>
      </c>
      <c r="BP52" s="248">
        <f t="shared" si="103"/>
        <v>-103231</v>
      </c>
      <c r="BQ52" s="248">
        <f t="shared" ref="BQ52:BZ56" si="104">AI52-W52</f>
        <v>-89662</v>
      </c>
      <c r="BR52" s="248">
        <f t="shared" si="104"/>
        <v>-173014</v>
      </c>
      <c r="BS52" s="248">
        <f t="shared" si="104"/>
        <v>-151589</v>
      </c>
      <c r="BT52" s="248">
        <f t="shared" si="104"/>
        <v>88774</v>
      </c>
      <c r="BU52" s="248">
        <f t="shared" si="104"/>
        <v>64453</v>
      </c>
      <c r="BV52" s="248">
        <f t="shared" si="104"/>
        <v>343142</v>
      </c>
      <c r="BW52" s="248">
        <f t="shared" si="104"/>
        <v>304220</v>
      </c>
      <c r="BX52" s="248">
        <f t="shared" si="104"/>
        <v>412552</v>
      </c>
      <c r="BY52" s="248">
        <f t="shared" si="104"/>
        <v>292343</v>
      </c>
      <c r="BZ52" s="248">
        <f t="shared" si="104"/>
        <v>203303</v>
      </c>
      <c r="CA52" s="354"/>
      <c r="CB52" s="64">
        <f>IF(ISERROR(GETPIVOTDATA("VALUE",'CRS WK pvt'!$I$2,"DT_FILE",CB$8,"CD_CO",CB$6,"TRIM_CAT",TRIM(B52),"TRIM_LINE",A51))=TRUE,0,GETPIVOTDATA("VALUE",'CRS WK pvt'!$I$2,"DT_FILE",CB$8,"CD_CO",CB$6,"TRIM_CAT",TRIM(B52),"TRIM_LINE",A51))</f>
        <v>787739</v>
      </c>
    </row>
    <row r="53" spans="1:80" s="38" customFormat="1" x14ac:dyDescent="0.3">
      <c r="A53" s="147"/>
      <c r="B53" s="39" t="s">
        <v>38</v>
      </c>
      <c r="C53" s="40">
        <v>466359.18</v>
      </c>
      <c r="D53" s="41">
        <v>567199.13</v>
      </c>
      <c r="E53" s="41">
        <v>530819.51</v>
      </c>
      <c r="F53" s="41">
        <v>441667.35</v>
      </c>
      <c r="G53" s="41">
        <v>296046.98</v>
      </c>
      <c r="H53" s="41">
        <v>186155.63</v>
      </c>
      <c r="I53" s="41">
        <v>112139.78</v>
      </c>
      <c r="J53" s="41">
        <v>113902.01</v>
      </c>
      <c r="K53" s="41">
        <v>113932.71</v>
      </c>
      <c r="L53" s="42">
        <v>128892.47</v>
      </c>
      <c r="M53" s="41">
        <v>198661.94</v>
      </c>
      <c r="N53" s="41">
        <v>408835.39</v>
      </c>
      <c r="O53" s="41">
        <v>451703.35</v>
      </c>
      <c r="P53" s="41">
        <v>502106</v>
      </c>
      <c r="Q53" s="41">
        <v>403351</v>
      </c>
      <c r="R53" s="41">
        <v>368597</v>
      </c>
      <c r="S53" s="41">
        <v>270724</v>
      </c>
      <c r="T53" s="41">
        <v>153588</v>
      </c>
      <c r="U53" s="205">
        <v>115392</v>
      </c>
      <c r="V53" s="205">
        <v>120055</v>
      </c>
      <c r="W53" s="205">
        <v>117455</v>
      </c>
      <c r="X53" s="42">
        <v>138839</v>
      </c>
      <c r="Y53" s="205">
        <v>206245</v>
      </c>
      <c r="Z53" s="205">
        <v>400733</v>
      </c>
      <c r="AA53" s="205">
        <v>550677</v>
      </c>
      <c r="AB53" s="205">
        <v>621518</v>
      </c>
      <c r="AC53" s="205">
        <v>559309</v>
      </c>
      <c r="AD53" s="205">
        <v>466903</v>
      </c>
      <c r="AE53" s="205">
        <v>273175</v>
      </c>
      <c r="AF53" s="205">
        <v>193960</v>
      </c>
      <c r="AG53" s="205">
        <v>147372</v>
      </c>
      <c r="AH53" s="205">
        <v>120661</v>
      </c>
      <c r="AI53" s="205">
        <v>116148</v>
      </c>
      <c r="AJ53" s="42">
        <v>119655</v>
      </c>
      <c r="AK53" s="298">
        <v>247795</v>
      </c>
      <c r="AL53" s="298">
        <v>503799</v>
      </c>
      <c r="AM53" s="298">
        <v>727334</v>
      </c>
      <c r="AN53" s="298">
        <v>800562</v>
      </c>
      <c r="AO53" s="298">
        <v>712383</v>
      </c>
      <c r="AP53" s="298">
        <v>634388</v>
      </c>
      <c r="AQ53" s="64">
        <v>389741</v>
      </c>
      <c r="AR53" s="298">
        <v>262746</v>
      </c>
      <c r="AS53" s="298"/>
      <c r="AT53" s="298"/>
      <c r="AU53" s="298"/>
      <c r="AV53" s="315"/>
      <c r="AW53" s="43">
        <f t="shared" si="102"/>
        <v>-14655.830000000016</v>
      </c>
      <c r="AX53" s="44">
        <f t="shared" si="102"/>
        <v>-65093.130000000005</v>
      </c>
      <c r="AY53" s="44">
        <f t="shared" si="102"/>
        <v>-127468.51000000001</v>
      </c>
      <c r="AZ53" s="44">
        <f t="shared" si="102"/>
        <v>-73070.349999999977</v>
      </c>
      <c r="BA53" s="44">
        <f t="shared" si="102"/>
        <v>-25322.979999999981</v>
      </c>
      <c r="BB53" s="44">
        <f t="shared" si="102"/>
        <v>-32567.630000000005</v>
      </c>
      <c r="BC53" s="44">
        <f t="shared" si="102"/>
        <v>3252.2200000000012</v>
      </c>
      <c r="BD53" s="44">
        <f t="shared" si="102"/>
        <v>6152.9900000000052</v>
      </c>
      <c r="BE53" s="44">
        <f t="shared" si="102"/>
        <v>3522.2899999999936</v>
      </c>
      <c r="BF53" s="44">
        <f t="shared" si="102"/>
        <v>9946.5299999999988</v>
      </c>
      <c r="BG53" s="44">
        <f t="shared" si="103"/>
        <v>7583.0599999999977</v>
      </c>
      <c r="BH53" s="44">
        <f t="shared" si="103"/>
        <v>-8102.390000000014</v>
      </c>
      <c r="BI53" s="44">
        <f t="shared" si="103"/>
        <v>98973.650000000023</v>
      </c>
      <c r="BJ53" s="44">
        <f t="shared" si="103"/>
        <v>119412</v>
      </c>
      <c r="BK53" s="44">
        <f t="shared" si="103"/>
        <v>155958</v>
      </c>
      <c r="BL53" s="248">
        <f t="shared" si="103"/>
        <v>98306</v>
      </c>
      <c r="BM53" s="248">
        <f t="shared" si="103"/>
        <v>2451</v>
      </c>
      <c r="BN53" s="248">
        <f t="shared" si="103"/>
        <v>40372</v>
      </c>
      <c r="BO53" s="248">
        <f t="shared" si="103"/>
        <v>31980</v>
      </c>
      <c r="BP53" s="248">
        <f t="shared" si="103"/>
        <v>606</v>
      </c>
      <c r="BQ53" s="248">
        <f t="shared" si="104"/>
        <v>-1307</v>
      </c>
      <c r="BR53" s="248">
        <f t="shared" si="104"/>
        <v>-19184</v>
      </c>
      <c r="BS53" s="248">
        <f t="shared" si="104"/>
        <v>41550</v>
      </c>
      <c r="BT53" s="248">
        <f t="shared" si="104"/>
        <v>103066</v>
      </c>
      <c r="BU53" s="248">
        <f t="shared" si="104"/>
        <v>176657</v>
      </c>
      <c r="BV53" s="248">
        <f t="shared" si="104"/>
        <v>179044</v>
      </c>
      <c r="BW53" s="248">
        <f t="shared" si="104"/>
        <v>153074</v>
      </c>
      <c r="BX53" s="248">
        <f t="shared" si="104"/>
        <v>167485</v>
      </c>
      <c r="BY53" s="248">
        <f t="shared" si="104"/>
        <v>116566</v>
      </c>
      <c r="BZ53" s="248">
        <f t="shared" si="104"/>
        <v>68786</v>
      </c>
      <c r="CA53" s="354"/>
      <c r="CB53" s="64">
        <f>IF(ISERROR(GETPIVOTDATA("VALUE",'CRS WK pvt'!$I$2,"DT_FILE",CB$8,"CD_CO",CB$6,"TRIM_CAT",TRIM(B53),"TRIM_LINE",A51))=TRUE,0,GETPIVOTDATA("VALUE",'CRS WK pvt'!$I$2,"DT_FILE",CB$8,"CD_CO",CB$6,"TRIM_CAT",TRIM(B53),"TRIM_LINE",A51))</f>
        <v>262746</v>
      </c>
    </row>
    <row r="54" spans="1:80" s="38" customFormat="1" x14ac:dyDescent="0.3">
      <c r="A54" s="147"/>
      <c r="B54" s="39" t="s">
        <v>39</v>
      </c>
      <c r="C54" s="40">
        <v>315212.65999999997</v>
      </c>
      <c r="D54" s="41">
        <v>406900.4</v>
      </c>
      <c r="E54" s="41">
        <v>419093.34</v>
      </c>
      <c r="F54" s="41">
        <v>278005.14</v>
      </c>
      <c r="G54" s="41">
        <v>167665.54999999999</v>
      </c>
      <c r="H54" s="41">
        <v>102040.07</v>
      </c>
      <c r="I54" s="41">
        <v>90019.07</v>
      </c>
      <c r="J54" s="41">
        <v>66558.75</v>
      </c>
      <c r="K54" s="41">
        <v>72424.88</v>
      </c>
      <c r="L54" s="42">
        <v>89038.46</v>
      </c>
      <c r="M54" s="41">
        <v>129836.15</v>
      </c>
      <c r="N54" s="41">
        <v>253629.68</v>
      </c>
      <c r="O54" s="41">
        <v>489282.86</v>
      </c>
      <c r="P54" s="41">
        <v>558399</v>
      </c>
      <c r="Q54" s="41">
        <v>494500</v>
      </c>
      <c r="R54" s="41">
        <v>391998</v>
      </c>
      <c r="S54" s="41">
        <v>206919</v>
      </c>
      <c r="T54" s="41">
        <v>178811</v>
      </c>
      <c r="U54" s="205">
        <v>79638</v>
      </c>
      <c r="V54" s="205">
        <v>75343</v>
      </c>
      <c r="W54" s="205">
        <v>80890</v>
      </c>
      <c r="X54" s="42">
        <v>81105</v>
      </c>
      <c r="Y54" s="205">
        <v>151295</v>
      </c>
      <c r="Z54" s="205">
        <v>251349</v>
      </c>
      <c r="AA54" s="205">
        <v>306234</v>
      </c>
      <c r="AB54" s="205">
        <v>346352</v>
      </c>
      <c r="AC54" s="205">
        <v>358001</v>
      </c>
      <c r="AD54" s="205">
        <v>272920</v>
      </c>
      <c r="AE54" s="205">
        <v>134361</v>
      </c>
      <c r="AF54" s="205">
        <v>72862</v>
      </c>
      <c r="AG54" s="205">
        <v>65426</v>
      </c>
      <c r="AH54" s="205">
        <v>69360</v>
      </c>
      <c r="AI54" s="205">
        <v>102944</v>
      </c>
      <c r="AJ54" s="42">
        <v>115466</v>
      </c>
      <c r="AK54" s="298">
        <v>232286</v>
      </c>
      <c r="AL54" s="298">
        <v>433066</v>
      </c>
      <c r="AM54" s="298">
        <v>637386</v>
      </c>
      <c r="AN54" s="298">
        <v>538088</v>
      </c>
      <c r="AO54" s="298">
        <v>551876</v>
      </c>
      <c r="AP54" s="298">
        <v>434083</v>
      </c>
      <c r="AQ54" s="64">
        <v>238359</v>
      </c>
      <c r="AR54" s="298">
        <v>154136</v>
      </c>
      <c r="AS54" s="298"/>
      <c r="AT54" s="298"/>
      <c r="AU54" s="298"/>
      <c r="AV54" s="315"/>
      <c r="AW54" s="43">
        <f t="shared" si="102"/>
        <v>174070.2</v>
      </c>
      <c r="AX54" s="44">
        <f t="shared" si="102"/>
        <v>151498.59999999998</v>
      </c>
      <c r="AY54" s="44">
        <f t="shared" si="102"/>
        <v>75406.659999999974</v>
      </c>
      <c r="AZ54" s="44">
        <f t="shared" si="102"/>
        <v>113992.85999999999</v>
      </c>
      <c r="BA54" s="44">
        <f t="shared" si="102"/>
        <v>39253.450000000012</v>
      </c>
      <c r="BB54" s="44">
        <f t="shared" si="102"/>
        <v>76770.929999999993</v>
      </c>
      <c r="BC54" s="44">
        <f t="shared" si="102"/>
        <v>-10381.070000000007</v>
      </c>
      <c r="BD54" s="44">
        <f t="shared" si="102"/>
        <v>8784.25</v>
      </c>
      <c r="BE54" s="44">
        <f t="shared" si="102"/>
        <v>8465.1199999999953</v>
      </c>
      <c r="BF54" s="44">
        <f t="shared" si="102"/>
        <v>-7933.4600000000064</v>
      </c>
      <c r="BG54" s="44">
        <f t="shared" si="103"/>
        <v>21458.850000000006</v>
      </c>
      <c r="BH54" s="44">
        <f t="shared" si="103"/>
        <v>-2280.679999999993</v>
      </c>
      <c r="BI54" s="44">
        <f t="shared" si="103"/>
        <v>-183048.86</v>
      </c>
      <c r="BJ54" s="44">
        <f t="shared" si="103"/>
        <v>-212047</v>
      </c>
      <c r="BK54" s="44">
        <f t="shared" si="103"/>
        <v>-136499</v>
      </c>
      <c r="BL54" s="248">
        <f t="shared" si="103"/>
        <v>-119078</v>
      </c>
      <c r="BM54" s="248">
        <f t="shared" si="103"/>
        <v>-72558</v>
      </c>
      <c r="BN54" s="248">
        <f t="shared" si="103"/>
        <v>-105949</v>
      </c>
      <c r="BO54" s="248">
        <f t="shared" si="103"/>
        <v>-14212</v>
      </c>
      <c r="BP54" s="248">
        <f t="shared" si="103"/>
        <v>-5983</v>
      </c>
      <c r="BQ54" s="248">
        <f t="shared" si="104"/>
        <v>22054</v>
      </c>
      <c r="BR54" s="248">
        <f t="shared" si="104"/>
        <v>34361</v>
      </c>
      <c r="BS54" s="248">
        <f t="shared" si="104"/>
        <v>80991</v>
      </c>
      <c r="BT54" s="248">
        <f t="shared" si="104"/>
        <v>181717</v>
      </c>
      <c r="BU54" s="248">
        <f t="shared" si="104"/>
        <v>331152</v>
      </c>
      <c r="BV54" s="248">
        <f t="shared" si="104"/>
        <v>191736</v>
      </c>
      <c r="BW54" s="248">
        <f t="shared" si="104"/>
        <v>193875</v>
      </c>
      <c r="BX54" s="248">
        <f t="shared" si="104"/>
        <v>161163</v>
      </c>
      <c r="BY54" s="248">
        <f t="shared" si="104"/>
        <v>103998</v>
      </c>
      <c r="BZ54" s="248">
        <f t="shared" si="104"/>
        <v>81274</v>
      </c>
      <c r="CA54" s="354"/>
      <c r="CB54" s="64">
        <f>IF(ISERROR(GETPIVOTDATA("VALUE",'CRS WK pvt'!$I$2,"DT_FILE",CB$8,"CD_CO",CB$6,"TRIM_CAT",TRIM(B54),"TRIM_LINE",A51))=TRUE,0,GETPIVOTDATA("VALUE",'CRS WK pvt'!$I$2,"DT_FILE",CB$8,"CD_CO",CB$6,"TRIM_CAT",TRIM(B54),"TRIM_LINE",A51))</f>
        <v>154136</v>
      </c>
    </row>
    <row r="55" spans="1:80" s="38" customFormat="1" x14ac:dyDescent="0.3">
      <c r="A55" s="147"/>
      <c r="B55" s="39" t="s">
        <v>40</v>
      </c>
      <c r="C55" s="40">
        <v>213292.71</v>
      </c>
      <c r="D55" s="41">
        <v>196599.15</v>
      </c>
      <c r="E55" s="41">
        <v>335365.34999999998</v>
      </c>
      <c r="F55" s="41">
        <v>170488.44</v>
      </c>
      <c r="G55" s="41">
        <v>86010.23</v>
      </c>
      <c r="H55" s="41">
        <v>41858.6</v>
      </c>
      <c r="I55" s="41">
        <v>141485.06</v>
      </c>
      <c r="J55" s="41">
        <v>18714.27</v>
      </c>
      <c r="K55" s="41">
        <v>17514.04</v>
      </c>
      <c r="L55" s="42">
        <v>24228.639999999999</v>
      </c>
      <c r="M55" s="41">
        <v>143098.92000000001</v>
      </c>
      <c r="N55" s="41">
        <v>94006.36</v>
      </c>
      <c r="O55" s="41">
        <v>215933.23</v>
      </c>
      <c r="P55" s="41">
        <v>194504</v>
      </c>
      <c r="Q55" s="41">
        <v>180308</v>
      </c>
      <c r="R55" s="41">
        <v>145473</v>
      </c>
      <c r="S55" s="41">
        <v>71640</v>
      </c>
      <c r="T55" s="41">
        <v>31014</v>
      </c>
      <c r="U55" s="205">
        <v>30084</v>
      </c>
      <c r="V55" s="205">
        <v>16506</v>
      </c>
      <c r="W55" s="205">
        <v>16260</v>
      </c>
      <c r="X55" s="42">
        <v>116585</v>
      </c>
      <c r="Y55" s="205">
        <v>39313</v>
      </c>
      <c r="Z55" s="205">
        <v>100451</v>
      </c>
      <c r="AA55" s="205">
        <v>99626</v>
      </c>
      <c r="AB55" s="205">
        <v>80945</v>
      </c>
      <c r="AC55" s="205">
        <v>130019</v>
      </c>
      <c r="AD55" s="205">
        <v>142179</v>
      </c>
      <c r="AE55" s="205">
        <v>50251</v>
      </c>
      <c r="AF55" s="205">
        <v>28136</v>
      </c>
      <c r="AG55" s="205">
        <v>22124</v>
      </c>
      <c r="AH55" s="205">
        <v>19428</v>
      </c>
      <c r="AI55" s="205">
        <v>31524</v>
      </c>
      <c r="AJ55" s="42">
        <v>28952</v>
      </c>
      <c r="AK55" s="298">
        <v>155057</v>
      </c>
      <c r="AL55" s="298">
        <v>237095</v>
      </c>
      <c r="AM55" s="298">
        <v>195481</v>
      </c>
      <c r="AN55" s="298">
        <v>131761</v>
      </c>
      <c r="AO55" s="298">
        <v>198720</v>
      </c>
      <c r="AP55" s="298">
        <v>140380</v>
      </c>
      <c r="AQ55" s="64">
        <v>78720</v>
      </c>
      <c r="AR55" s="298">
        <v>51078</v>
      </c>
      <c r="AS55" s="298"/>
      <c r="AT55" s="298"/>
      <c r="AU55" s="298"/>
      <c r="AV55" s="315"/>
      <c r="AW55" s="43">
        <f t="shared" si="102"/>
        <v>2640.5200000000186</v>
      </c>
      <c r="AX55" s="44">
        <f t="shared" si="102"/>
        <v>-2095.1499999999942</v>
      </c>
      <c r="AY55" s="44">
        <f t="shared" si="102"/>
        <v>-155057.34999999998</v>
      </c>
      <c r="AZ55" s="44">
        <f t="shared" si="102"/>
        <v>-25015.440000000002</v>
      </c>
      <c r="BA55" s="44">
        <f t="shared" si="102"/>
        <v>-14370.229999999996</v>
      </c>
      <c r="BB55" s="44">
        <f t="shared" si="102"/>
        <v>-10844.599999999999</v>
      </c>
      <c r="BC55" s="44">
        <f t="shared" si="102"/>
        <v>-111401.06</v>
      </c>
      <c r="BD55" s="44">
        <f t="shared" si="102"/>
        <v>-2208.2700000000004</v>
      </c>
      <c r="BE55" s="44">
        <f t="shared" si="102"/>
        <v>-1254.0400000000009</v>
      </c>
      <c r="BF55" s="44">
        <f t="shared" si="102"/>
        <v>92356.36</v>
      </c>
      <c r="BG55" s="44">
        <f t="shared" si="103"/>
        <v>-103785.92000000001</v>
      </c>
      <c r="BH55" s="44">
        <f t="shared" si="103"/>
        <v>6444.6399999999994</v>
      </c>
      <c r="BI55" s="44">
        <f t="shared" si="103"/>
        <v>-116307.23000000001</v>
      </c>
      <c r="BJ55" s="44">
        <f t="shared" si="103"/>
        <v>-113559</v>
      </c>
      <c r="BK55" s="44">
        <f t="shared" si="103"/>
        <v>-50289</v>
      </c>
      <c r="BL55" s="248">
        <f t="shared" si="103"/>
        <v>-3294</v>
      </c>
      <c r="BM55" s="248">
        <f t="shared" si="103"/>
        <v>-21389</v>
      </c>
      <c r="BN55" s="248">
        <f t="shared" si="103"/>
        <v>-2878</v>
      </c>
      <c r="BO55" s="248">
        <f t="shared" si="103"/>
        <v>-7960</v>
      </c>
      <c r="BP55" s="248">
        <f t="shared" si="103"/>
        <v>2922</v>
      </c>
      <c r="BQ55" s="248">
        <f t="shared" si="104"/>
        <v>15264</v>
      </c>
      <c r="BR55" s="248">
        <f t="shared" si="104"/>
        <v>-87633</v>
      </c>
      <c r="BS55" s="248">
        <f t="shared" si="104"/>
        <v>115744</v>
      </c>
      <c r="BT55" s="248">
        <f t="shared" si="104"/>
        <v>136644</v>
      </c>
      <c r="BU55" s="248">
        <f t="shared" si="104"/>
        <v>95855</v>
      </c>
      <c r="BV55" s="248">
        <f t="shared" si="104"/>
        <v>50816</v>
      </c>
      <c r="BW55" s="248">
        <f t="shared" si="104"/>
        <v>68701</v>
      </c>
      <c r="BX55" s="248">
        <f t="shared" si="104"/>
        <v>-1799</v>
      </c>
      <c r="BY55" s="248">
        <f t="shared" si="104"/>
        <v>28469</v>
      </c>
      <c r="BZ55" s="248">
        <f t="shared" si="104"/>
        <v>22942</v>
      </c>
      <c r="CA55" s="354"/>
      <c r="CB55" s="64">
        <f>IF(ISERROR(GETPIVOTDATA("VALUE",'CRS WK pvt'!$I$2,"DT_FILE",CB$8,"CD_CO",CB$6,"TRIM_CAT",TRIM(B55),"TRIM_LINE",A51))=TRUE,0,GETPIVOTDATA("VALUE",'CRS WK pvt'!$I$2,"DT_FILE",CB$8,"CD_CO",CB$6,"TRIM_CAT",TRIM(B55),"TRIM_LINE",A51))</f>
        <v>51078</v>
      </c>
    </row>
    <row r="56" spans="1:80" s="38" customFormat="1" x14ac:dyDescent="0.3">
      <c r="A56" s="147"/>
      <c r="B56" s="39" t="s">
        <v>41</v>
      </c>
      <c r="C56" s="40">
        <v>54905.47</v>
      </c>
      <c r="D56" s="41">
        <v>73185.759999999995</v>
      </c>
      <c r="E56" s="41">
        <v>55643.01</v>
      </c>
      <c r="F56" s="41">
        <v>63297.51</v>
      </c>
      <c r="G56" s="41">
        <v>29099.01</v>
      </c>
      <c r="H56" s="41">
        <v>48047.78</v>
      </c>
      <c r="I56" s="41">
        <v>8128.58</v>
      </c>
      <c r="J56" s="41">
        <v>823.46</v>
      </c>
      <c r="K56" s="41">
        <v>0</v>
      </c>
      <c r="L56" s="42">
        <v>56724.89</v>
      </c>
      <c r="M56" s="41">
        <v>10097.83</v>
      </c>
      <c r="N56" s="41">
        <v>11419.15</v>
      </c>
      <c r="O56" s="41">
        <v>55229</v>
      </c>
      <c r="P56" s="41">
        <v>22718</v>
      </c>
      <c r="Q56" s="41">
        <v>21021</v>
      </c>
      <c r="R56" s="41">
        <v>20373</v>
      </c>
      <c r="S56" s="41">
        <v>28993</v>
      </c>
      <c r="T56" s="41">
        <v>60414</v>
      </c>
      <c r="U56" s="205">
        <v>10759</v>
      </c>
      <c r="V56" s="205">
        <v>38733</v>
      </c>
      <c r="W56" s="205">
        <v>30496</v>
      </c>
      <c r="X56" s="42">
        <v>14296</v>
      </c>
      <c r="Y56" s="205">
        <v>44523</v>
      </c>
      <c r="Z56" s="205">
        <v>67308</v>
      </c>
      <c r="AA56" s="205">
        <v>68484</v>
      </c>
      <c r="AB56" s="205">
        <v>29099</v>
      </c>
      <c r="AC56" s="205">
        <v>35158</v>
      </c>
      <c r="AD56" s="205">
        <v>72263</v>
      </c>
      <c r="AE56" s="205">
        <v>99477</v>
      </c>
      <c r="AF56" s="205">
        <v>67825</v>
      </c>
      <c r="AG56" s="205">
        <v>50681</v>
      </c>
      <c r="AH56" s="205">
        <v>57243</v>
      </c>
      <c r="AI56" s="205">
        <v>19698</v>
      </c>
      <c r="AJ56" s="42">
        <v>22634</v>
      </c>
      <c r="AK56" s="298">
        <v>48711</v>
      </c>
      <c r="AL56" s="298">
        <v>71190</v>
      </c>
      <c r="AM56" s="298">
        <v>103422</v>
      </c>
      <c r="AN56" s="298">
        <v>113999</v>
      </c>
      <c r="AO56" s="298">
        <v>132875</v>
      </c>
      <c r="AP56" s="298">
        <v>309105</v>
      </c>
      <c r="AQ56" s="64">
        <v>112953</v>
      </c>
      <c r="AR56" s="298">
        <v>104142</v>
      </c>
      <c r="AS56" s="298"/>
      <c r="AT56" s="298"/>
      <c r="AU56" s="298"/>
      <c r="AV56" s="315"/>
      <c r="AW56" s="43">
        <f t="shared" si="102"/>
        <v>323.52999999999884</v>
      </c>
      <c r="AX56" s="44">
        <f t="shared" si="102"/>
        <v>-50467.759999999995</v>
      </c>
      <c r="AY56" s="44">
        <f t="shared" si="102"/>
        <v>-34622.01</v>
      </c>
      <c r="AZ56" s="44">
        <f t="shared" si="102"/>
        <v>-42924.51</v>
      </c>
      <c r="BA56" s="44">
        <f t="shared" si="102"/>
        <v>-106.0099999999984</v>
      </c>
      <c r="BB56" s="44">
        <f t="shared" si="102"/>
        <v>12366.220000000001</v>
      </c>
      <c r="BC56" s="44">
        <f t="shared" si="102"/>
        <v>2630.42</v>
      </c>
      <c r="BD56" s="44">
        <f t="shared" si="102"/>
        <v>37909.54</v>
      </c>
      <c r="BE56" s="44">
        <f t="shared" si="102"/>
        <v>30496</v>
      </c>
      <c r="BF56" s="44">
        <f t="shared" si="102"/>
        <v>-42428.89</v>
      </c>
      <c r="BG56" s="44">
        <f t="shared" si="103"/>
        <v>34425.17</v>
      </c>
      <c r="BH56" s="44">
        <f t="shared" si="103"/>
        <v>55888.85</v>
      </c>
      <c r="BI56" s="44">
        <f t="shared" si="103"/>
        <v>13255</v>
      </c>
      <c r="BJ56" s="44">
        <f t="shared" si="103"/>
        <v>6381</v>
      </c>
      <c r="BK56" s="44">
        <f t="shared" si="103"/>
        <v>14137</v>
      </c>
      <c r="BL56" s="248">
        <f t="shared" si="103"/>
        <v>51890</v>
      </c>
      <c r="BM56" s="248">
        <f t="shared" si="103"/>
        <v>70484</v>
      </c>
      <c r="BN56" s="248">
        <f t="shared" si="103"/>
        <v>7411</v>
      </c>
      <c r="BO56" s="248">
        <f t="shared" si="103"/>
        <v>39922</v>
      </c>
      <c r="BP56" s="248">
        <f t="shared" si="103"/>
        <v>18510</v>
      </c>
      <c r="BQ56" s="248">
        <f t="shared" si="104"/>
        <v>-10798</v>
      </c>
      <c r="BR56" s="248">
        <f t="shared" si="104"/>
        <v>8338</v>
      </c>
      <c r="BS56" s="248">
        <f t="shared" si="104"/>
        <v>4188</v>
      </c>
      <c r="BT56" s="248">
        <f t="shared" si="104"/>
        <v>3882</v>
      </c>
      <c r="BU56" s="248">
        <f t="shared" si="104"/>
        <v>34938</v>
      </c>
      <c r="BV56" s="248">
        <f t="shared" si="104"/>
        <v>84900</v>
      </c>
      <c r="BW56" s="248">
        <f t="shared" si="104"/>
        <v>97717</v>
      </c>
      <c r="BX56" s="248">
        <f t="shared" si="104"/>
        <v>236842</v>
      </c>
      <c r="BY56" s="248">
        <f t="shared" si="104"/>
        <v>13476</v>
      </c>
      <c r="BZ56" s="248">
        <f t="shared" si="104"/>
        <v>36317</v>
      </c>
      <c r="CA56" s="354"/>
      <c r="CB56" s="64">
        <f>IF(ISERROR(GETPIVOTDATA("VALUE",'CRS WK pvt'!$I$2,"DT_FILE",CB$8,"CD_CO",CB$6,"TRIM_CAT",TRIM(B56),"TRIM_LINE",A51))=TRUE,0,GETPIVOTDATA("VALUE",'CRS WK pvt'!$I$2,"DT_FILE",CB$8,"CD_CO",CB$6,"TRIM_CAT",TRIM(B56),"TRIM_LINE",A51))</f>
        <v>104142</v>
      </c>
    </row>
    <row r="57" spans="1:80" s="131" customFormat="1" x14ac:dyDescent="0.3">
      <c r="A57" s="148"/>
      <c r="B57" s="39" t="s">
        <v>42</v>
      </c>
      <c r="C57" s="141">
        <f t="shared" ref="C57:V57" si="105">SUM(C52:C56)</f>
        <v>3267843.7000000007</v>
      </c>
      <c r="D57" s="142">
        <f t="shared" si="105"/>
        <v>3945992.5199999996</v>
      </c>
      <c r="E57" s="142">
        <f t="shared" si="105"/>
        <v>3980253.44</v>
      </c>
      <c r="F57" s="142">
        <f t="shared" si="105"/>
        <v>2802118.7199999997</v>
      </c>
      <c r="G57" s="142">
        <f t="shared" si="105"/>
        <v>1733721.1300000001</v>
      </c>
      <c r="H57" s="142">
        <f t="shared" si="105"/>
        <v>1110669.9800000002</v>
      </c>
      <c r="I57" s="142">
        <f t="shared" si="105"/>
        <v>861182.1</v>
      </c>
      <c r="J57" s="142">
        <f t="shared" si="105"/>
        <v>653775.91999999993</v>
      </c>
      <c r="K57" s="142">
        <f t="shared" si="105"/>
        <v>626933.32000000007</v>
      </c>
      <c r="L57" s="143">
        <f t="shared" si="105"/>
        <v>807336.52</v>
      </c>
      <c r="M57" s="142">
        <f t="shared" si="105"/>
        <v>1398239.76</v>
      </c>
      <c r="N57" s="142">
        <f t="shared" si="105"/>
        <v>2400224.8199999998</v>
      </c>
      <c r="O57" s="142">
        <f t="shared" si="105"/>
        <v>3389410.51</v>
      </c>
      <c r="P57" s="142">
        <f t="shared" si="105"/>
        <v>3869168</v>
      </c>
      <c r="Q57" s="142">
        <f t="shared" si="105"/>
        <v>3277087</v>
      </c>
      <c r="R57" s="142">
        <f t="shared" si="105"/>
        <v>2927147</v>
      </c>
      <c r="S57" s="142">
        <f t="shared" si="105"/>
        <v>1981578</v>
      </c>
      <c r="T57" s="142">
        <f t="shared" si="105"/>
        <v>1131123</v>
      </c>
      <c r="U57" s="142">
        <f t="shared" si="105"/>
        <v>806526</v>
      </c>
      <c r="V57" s="142">
        <f t="shared" si="105"/>
        <v>757716</v>
      </c>
      <c r="W57" s="142">
        <f>SUM(W52+W53+W54+W55+W56)</f>
        <v>758981</v>
      </c>
      <c r="X57" s="143">
        <f>SUM(X52+X53+X54+X55+X56)</f>
        <v>921106</v>
      </c>
      <c r="Y57" s="206">
        <v>1327080</v>
      </c>
      <c r="Z57" s="206">
        <v>2442737</v>
      </c>
      <c r="AA57" s="206">
        <v>3324145</v>
      </c>
      <c r="AB57" s="206">
        <v>3653904</v>
      </c>
      <c r="AC57" s="206">
        <v>3376416</v>
      </c>
      <c r="AD57" s="206">
        <v>2668952</v>
      </c>
      <c r="AE57" s="206">
        <v>1488539</v>
      </c>
      <c r="AF57" s="206">
        <v>947219</v>
      </c>
      <c r="AG57" s="206">
        <v>733676</v>
      </c>
      <c r="AH57" s="206">
        <v>670540</v>
      </c>
      <c r="AI57" s="206">
        <v>694532</v>
      </c>
      <c r="AJ57" s="143">
        <v>683974</v>
      </c>
      <c r="AK57" s="299">
        <v>1417964</v>
      </c>
      <c r="AL57" s="299">
        <v>2956820</v>
      </c>
      <c r="AM57" s="299">
        <v>4027200</v>
      </c>
      <c r="AN57" s="299">
        <v>4503542</v>
      </c>
      <c r="AO57" s="299">
        <v>4194003</v>
      </c>
      <c r="AP57" s="299">
        <v>3645195</v>
      </c>
      <c r="AQ57" s="45">
        <v>2043391</v>
      </c>
      <c r="AR57" s="299">
        <v>1359841</v>
      </c>
      <c r="AS57" s="299"/>
      <c r="AT57" s="299"/>
      <c r="AU57" s="299"/>
      <c r="AV57" s="316"/>
      <c r="AW57" s="45">
        <f t="shared" ref="AW57:BA57" si="106">SUM(AW52:AW56)</f>
        <v>121566.80999999968</v>
      </c>
      <c r="AX57" s="144">
        <f t="shared" si="106"/>
        <v>-76824.520000000091</v>
      </c>
      <c r="AY57" s="144">
        <f t="shared" si="106"/>
        <v>-703166.44</v>
      </c>
      <c r="AZ57" s="144">
        <f t="shared" si="106"/>
        <v>125028.27999999997</v>
      </c>
      <c r="BA57" s="144">
        <f t="shared" si="106"/>
        <v>247856.86999999994</v>
      </c>
      <c r="BB57" s="144">
        <f t="shared" ref="BB57:BJ57" si="107">SUM(BB52:BB56)</f>
        <v>20453.019999999968</v>
      </c>
      <c r="BC57" s="144">
        <f t="shared" si="107"/>
        <v>-54656.099999999991</v>
      </c>
      <c r="BD57" s="144">
        <f t="shared" si="107"/>
        <v>103940.08000000002</v>
      </c>
      <c r="BE57" s="144">
        <f t="shared" si="107"/>
        <v>132047.67999999999</v>
      </c>
      <c r="BF57" s="144">
        <f t="shared" si="107"/>
        <v>113769.48</v>
      </c>
      <c r="BG57" s="144">
        <f t="shared" si="107"/>
        <v>-71159.760000000053</v>
      </c>
      <c r="BH57" s="144">
        <f t="shared" si="107"/>
        <v>42512.18</v>
      </c>
      <c r="BI57" s="144">
        <f t="shared" si="107"/>
        <v>-65265.509999999806</v>
      </c>
      <c r="BJ57" s="144">
        <f t="shared" si="107"/>
        <v>-215264</v>
      </c>
      <c r="BK57" s="144">
        <f t="shared" ref="BK57:BL57" si="108">SUM(BK52:BK56)</f>
        <v>99329</v>
      </c>
      <c r="BL57" s="249">
        <f t="shared" si="108"/>
        <v>-258195</v>
      </c>
      <c r="BM57" s="249">
        <f t="shared" ref="BM57:BN57" si="109">SUM(BM52:BM56)</f>
        <v>-493039</v>
      </c>
      <c r="BN57" s="249">
        <f t="shared" si="109"/>
        <v>-183904</v>
      </c>
      <c r="BO57" s="249">
        <f t="shared" ref="BO57" si="110">SUM(BO52:BO56)</f>
        <v>-72850</v>
      </c>
      <c r="BP57" s="249">
        <f t="shared" ref="BP57:BQ57" si="111">SUM(BP52:BP56)</f>
        <v>-87176</v>
      </c>
      <c r="BQ57" s="249">
        <f t="shared" si="111"/>
        <v>-64449</v>
      </c>
      <c r="BR57" s="249">
        <f t="shared" ref="BR57:BS57" si="112">SUM(BR52:BR56)</f>
        <v>-237132</v>
      </c>
      <c r="BS57" s="249">
        <f t="shared" si="112"/>
        <v>90884</v>
      </c>
      <c r="BT57" s="249">
        <f t="shared" ref="BT57" si="113">SUM(BT52:BT56)</f>
        <v>514083</v>
      </c>
      <c r="BU57" s="249">
        <f t="shared" ref="BU57" si="114">SUM(BU52:BU56)</f>
        <v>703055</v>
      </c>
      <c r="BV57" s="249">
        <f t="shared" ref="BV57" si="115">SUM(BV52:BV56)</f>
        <v>849638</v>
      </c>
      <c r="BW57" s="249">
        <f t="shared" ref="BW57" si="116">SUM(BW52:BW56)</f>
        <v>817587</v>
      </c>
      <c r="BX57" s="249">
        <f t="shared" ref="BX57" si="117">SUM(BX52:BX56)</f>
        <v>976243</v>
      </c>
      <c r="BY57" s="249">
        <f t="shared" ref="BY57:BZ57" si="118">SUM(BY52:BY56)</f>
        <v>554852</v>
      </c>
      <c r="BZ57" s="249">
        <f t="shared" si="118"/>
        <v>412622</v>
      </c>
      <c r="CA57" s="355"/>
      <c r="CB57" s="45">
        <f>SUM(CB52:CB56)</f>
        <v>1359841</v>
      </c>
    </row>
    <row r="58" spans="1:80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354"/>
      <c r="CB58" s="50"/>
    </row>
    <row r="59" spans="1:80" s="38" customFormat="1" x14ac:dyDescent="0.3">
      <c r="A59" s="147"/>
      <c r="B59" s="39" t="s">
        <v>37</v>
      </c>
      <c r="C59" s="40">
        <v>7604220.9199999999</v>
      </c>
      <c r="D59" s="41">
        <v>8362655.3200000003</v>
      </c>
      <c r="E59" s="41">
        <v>8869896.2200000007</v>
      </c>
      <c r="F59" s="41">
        <v>9500629.9100000001</v>
      </c>
      <c r="G59" s="41">
        <v>9663703.0299999993</v>
      </c>
      <c r="H59" s="41">
        <v>9050261.3599999994</v>
      </c>
      <c r="I59" s="41">
        <v>8368213.3799999999</v>
      </c>
      <c r="J59" s="41">
        <v>7668299.3200000003</v>
      </c>
      <c r="K59" s="41">
        <v>7212970.6699999999</v>
      </c>
      <c r="L59" s="42">
        <v>7145788.3399999999</v>
      </c>
      <c r="M59" s="41">
        <v>6865816.5999999996</v>
      </c>
      <c r="N59" s="41">
        <v>6981404.7999999998</v>
      </c>
      <c r="O59" s="41">
        <v>7719670.5099999998</v>
      </c>
      <c r="P59" s="41">
        <v>8842137</v>
      </c>
      <c r="Q59" s="41">
        <v>10107761</v>
      </c>
      <c r="R59" s="41">
        <v>11015038</v>
      </c>
      <c r="S59" s="41">
        <v>11657104</v>
      </c>
      <c r="T59" s="41">
        <v>12002063</v>
      </c>
      <c r="U59" s="205">
        <v>11725621</v>
      </c>
      <c r="V59" s="205">
        <v>11364221</v>
      </c>
      <c r="W59" s="205">
        <v>11044513</v>
      </c>
      <c r="X59" s="42">
        <v>10881210</v>
      </c>
      <c r="Y59" s="205">
        <v>10564449</v>
      </c>
      <c r="Z59" s="205">
        <v>10592479</v>
      </c>
      <c r="AA59" s="205">
        <v>11029299</v>
      </c>
      <c r="AB59" s="205">
        <v>12107623</v>
      </c>
      <c r="AC59" s="205">
        <v>13284313</v>
      </c>
      <c r="AD59" s="205">
        <v>13895284</v>
      </c>
      <c r="AE59" s="205">
        <v>13014851</v>
      </c>
      <c r="AF59" s="205">
        <v>12192098</v>
      </c>
      <c r="AG59" s="205">
        <v>11497522</v>
      </c>
      <c r="AH59" s="205">
        <v>10626671</v>
      </c>
      <c r="AI59" s="205">
        <v>10075972</v>
      </c>
      <c r="AJ59" s="42">
        <v>9835693</v>
      </c>
      <c r="AK59" s="298">
        <v>9601061</v>
      </c>
      <c r="AL59" s="298">
        <v>9644109</v>
      </c>
      <c r="AM59" s="298">
        <v>10170423</v>
      </c>
      <c r="AN59" s="298">
        <v>11230162</v>
      </c>
      <c r="AO59" s="298">
        <v>11822684</v>
      </c>
      <c r="AP59" s="298">
        <v>12469077</v>
      </c>
      <c r="AQ59" s="64">
        <v>12619271</v>
      </c>
      <c r="AR59" s="298">
        <v>12294985</v>
      </c>
      <c r="AS59" s="298"/>
      <c r="AT59" s="298"/>
      <c r="AU59" s="298"/>
      <c r="AV59" s="315"/>
      <c r="AW59" s="43">
        <f t="shared" ref="AW59:BF63" si="119">O59-C59</f>
        <v>115449.58999999985</v>
      </c>
      <c r="AX59" s="44">
        <f t="shared" si="119"/>
        <v>479481.6799999997</v>
      </c>
      <c r="AY59" s="44">
        <f t="shared" si="119"/>
        <v>1237864.7799999993</v>
      </c>
      <c r="AZ59" s="44">
        <f t="shared" si="119"/>
        <v>1514408.0899999999</v>
      </c>
      <c r="BA59" s="44">
        <f t="shared" si="119"/>
        <v>1993400.9700000007</v>
      </c>
      <c r="BB59" s="44">
        <f t="shared" si="119"/>
        <v>2951801.6400000006</v>
      </c>
      <c r="BC59" s="44">
        <f t="shared" si="119"/>
        <v>3357407.62</v>
      </c>
      <c r="BD59" s="44">
        <f t="shared" si="119"/>
        <v>3695921.6799999997</v>
      </c>
      <c r="BE59" s="44">
        <f t="shared" si="119"/>
        <v>3831542.33</v>
      </c>
      <c r="BF59" s="44">
        <f t="shared" si="119"/>
        <v>3735421.66</v>
      </c>
      <c r="BG59" s="44">
        <f t="shared" ref="BG59:BP63" si="120">Y59-M59</f>
        <v>3698632.4000000004</v>
      </c>
      <c r="BH59" s="44">
        <f t="shared" si="120"/>
        <v>3611074.2</v>
      </c>
      <c r="BI59" s="44">
        <f t="shared" si="120"/>
        <v>3309628.49</v>
      </c>
      <c r="BJ59" s="44">
        <f t="shared" si="120"/>
        <v>3265486</v>
      </c>
      <c r="BK59" s="44">
        <f t="shared" si="120"/>
        <v>3176552</v>
      </c>
      <c r="BL59" s="248">
        <f t="shared" si="120"/>
        <v>2880246</v>
      </c>
      <c r="BM59" s="248">
        <f t="shared" si="120"/>
        <v>1357747</v>
      </c>
      <c r="BN59" s="248">
        <f t="shared" si="120"/>
        <v>190035</v>
      </c>
      <c r="BO59" s="248">
        <f t="shared" si="120"/>
        <v>-228099</v>
      </c>
      <c r="BP59" s="248">
        <f t="shared" si="120"/>
        <v>-737550</v>
      </c>
      <c r="BQ59" s="248">
        <f t="shared" ref="BQ59:BZ63" si="121">AI59-W59</f>
        <v>-968541</v>
      </c>
      <c r="BR59" s="248">
        <f t="shared" si="121"/>
        <v>-1045517</v>
      </c>
      <c r="BS59" s="248">
        <f t="shared" si="121"/>
        <v>-963388</v>
      </c>
      <c r="BT59" s="248">
        <f t="shared" si="121"/>
        <v>-948370</v>
      </c>
      <c r="BU59" s="248">
        <f t="shared" si="121"/>
        <v>-858876</v>
      </c>
      <c r="BV59" s="248">
        <f t="shared" si="121"/>
        <v>-877461</v>
      </c>
      <c r="BW59" s="248">
        <f t="shared" si="121"/>
        <v>-1461629</v>
      </c>
      <c r="BX59" s="248">
        <f t="shared" si="121"/>
        <v>-1426207</v>
      </c>
      <c r="BY59" s="248">
        <f t="shared" si="121"/>
        <v>-395580</v>
      </c>
      <c r="BZ59" s="248">
        <f t="shared" si="121"/>
        <v>102887</v>
      </c>
      <c r="CA59" s="354"/>
      <c r="CB59" s="64">
        <f>IF(ISERROR(GETPIVOTDATA("VALUE",'CRS WK pvt'!$I$2,"DT_FILE",CB$8,"CD_CO",CB$6,"TRIM_CAT",TRIM(B59),"TRIM_LINE",A58))=TRUE,0,GETPIVOTDATA("VALUE",'CRS WK pvt'!$I$2,"DT_FILE",CB$8,"CD_CO",CB$6,"TRIM_CAT",TRIM(B59),"TRIM_LINE",A58))</f>
        <v>12294985</v>
      </c>
    </row>
    <row r="60" spans="1:80" s="38" customFormat="1" x14ac:dyDescent="0.3">
      <c r="A60" s="147"/>
      <c r="B60" s="39" t="s">
        <v>38</v>
      </c>
      <c r="C60" s="40">
        <v>3688809.93</v>
      </c>
      <c r="D60" s="41">
        <v>3819601.44</v>
      </c>
      <c r="E60" s="41">
        <v>3949861</v>
      </c>
      <c r="F60" s="41">
        <v>4078255.26</v>
      </c>
      <c r="G60" s="41">
        <v>4200198.25</v>
      </c>
      <c r="H60" s="41">
        <v>4156164.78</v>
      </c>
      <c r="I60" s="41">
        <v>4115447.12</v>
      </c>
      <c r="J60" s="41">
        <v>4028123.9</v>
      </c>
      <c r="K60" s="41">
        <v>3997618.1</v>
      </c>
      <c r="L60" s="42">
        <v>4005271.03</v>
      </c>
      <c r="M60" s="41">
        <v>3860664.88</v>
      </c>
      <c r="N60" s="41">
        <v>3874018.33</v>
      </c>
      <c r="O60" s="41">
        <v>4071074.18</v>
      </c>
      <c r="P60" s="41">
        <v>4313614</v>
      </c>
      <c r="Q60" s="41">
        <v>4548752</v>
      </c>
      <c r="R60" s="41">
        <v>4705144</v>
      </c>
      <c r="S60" s="41">
        <v>5117662</v>
      </c>
      <c r="T60" s="41">
        <v>5229884</v>
      </c>
      <c r="U60" s="205">
        <v>5310205</v>
      </c>
      <c r="V60" s="205">
        <v>5248361</v>
      </c>
      <c r="W60" s="205">
        <v>5337153</v>
      </c>
      <c r="X60" s="42">
        <v>5278678</v>
      </c>
      <c r="Y60" s="205">
        <v>5152956</v>
      </c>
      <c r="Z60" s="205">
        <v>5178485</v>
      </c>
      <c r="AA60" s="205">
        <v>5305689</v>
      </c>
      <c r="AB60" s="205">
        <v>5570176</v>
      </c>
      <c r="AC60" s="205">
        <v>5872760</v>
      </c>
      <c r="AD60" s="205">
        <v>6155295</v>
      </c>
      <c r="AE60" s="205">
        <v>6057106</v>
      </c>
      <c r="AF60" s="205">
        <v>5927143</v>
      </c>
      <c r="AG60" s="205">
        <v>5766929</v>
      </c>
      <c r="AH60" s="205">
        <v>5453690</v>
      </c>
      <c r="AI60" s="205">
        <v>5253809</v>
      </c>
      <c r="AJ60" s="42">
        <v>5234867</v>
      </c>
      <c r="AK60" s="298">
        <v>5103715</v>
      </c>
      <c r="AL60" s="298">
        <v>5157018</v>
      </c>
      <c r="AM60" s="298">
        <v>5396778</v>
      </c>
      <c r="AN60" s="298">
        <v>5772083</v>
      </c>
      <c r="AO60" s="298">
        <v>6059598</v>
      </c>
      <c r="AP60" s="298">
        <v>6244884</v>
      </c>
      <c r="AQ60" s="64">
        <v>6261359</v>
      </c>
      <c r="AR60" s="298">
        <v>6328323</v>
      </c>
      <c r="AS60" s="298"/>
      <c r="AT60" s="298"/>
      <c r="AU60" s="298"/>
      <c r="AV60" s="315"/>
      <c r="AW60" s="43">
        <f t="shared" si="119"/>
        <v>382264.25</v>
      </c>
      <c r="AX60" s="44">
        <f t="shared" si="119"/>
        <v>494012.56000000006</v>
      </c>
      <c r="AY60" s="44">
        <f t="shared" si="119"/>
        <v>598891</v>
      </c>
      <c r="AZ60" s="44">
        <f t="shared" si="119"/>
        <v>626888.74000000022</v>
      </c>
      <c r="BA60" s="44">
        <f t="shared" si="119"/>
        <v>917463.75</v>
      </c>
      <c r="BB60" s="44">
        <f t="shared" si="119"/>
        <v>1073719.2200000002</v>
      </c>
      <c r="BC60" s="44">
        <f t="shared" si="119"/>
        <v>1194757.8799999999</v>
      </c>
      <c r="BD60" s="44">
        <f t="shared" si="119"/>
        <v>1220237.1000000001</v>
      </c>
      <c r="BE60" s="44">
        <f t="shared" si="119"/>
        <v>1339534.8999999999</v>
      </c>
      <c r="BF60" s="44">
        <f t="shared" si="119"/>
        <v>1273406.9700000002</v>
      </c>
      <c r="BG60" s="44">
        <f t="shared" si="120"/>
        <v>1292291.1200000001</v>
      </c>
      <c r="BH60" s="44">
        <f t="shared" si="120"/>
        <v>1304466.67</v>
      </c>
      <c r="BI60" s="44">
        <f t="shared" si="120"/>
        <v>1234614.8199999998</v>
      </c>
      <c r="BJ60" s="44">
        <f t="shared" si="120"/>
        <v>1256562</v>
      </c>
      <c r="BK60" s="44">
        <f t="shared" si="120"/>
        <v>1324008</v>
      </c>
      <c r="BL60" s="248">
        <f t="shared" si="120"/>
        <v>1450151</v>
      </c>
      <c r="BM60" s="248">
        <f t="shared" si="120"/>
        <v>939444</v>
      </c>
      <c r="BN60" s="248">
        <f t="shared" si="120"/>
        <v>697259</v>
      </c>
      <c r="BO60" s="248">
        <f t="shared" si="120"/>
        <v>456724</v>
      </c>
      <c r="BP60" s="248">
        <f t="shared" si="120"/>
        <v>205329</v>
      </c>
      <c r="BQ60" s="248">
        <f t="shared" si="121"/>
        <v>-83344</v>
      </c>
      <c r="BR60" s="248">
        <f t="shared" si="121"/>
        <v>-43811</v>
      </c>
      <c r="BS60" s="248">
        <f t="shared" si="121"/>
        <v>-49241</v>
      </c>
      <c r="BT60" s="248">
        <f t="shared" si="121"/>
        <v>-21467</v>
      </c>
      <c r="BU60" s="248">
        <f t="shared" si="121"/>
        <v>91089</v>
      </c>
      <c r="BV60" s="248">
        <f t="shared" si="121"/>
        <v>201907</v>
      </c>
      <c r="BW60" s="248">
        <f t="shared" si="121"/>
        <v>186838</v>
      </c>
      <c r="BX60" s="248">
        <f t="shared" si="121"/>
        <v>89589</v>
      </c>
      <c r="BY60" s="248">
        <f t="shared" si="121"/>
        <v>204253</v>
      </c>
      <c r="BZ60" s="248">
        <f t="shared" si="121"/>
        <v>401180</v>
      </c>
      <c r="CA60" s="354"/>
      <c r="CB60" s="64">
        <f>IF(ISERROR(GETPIVOTDATA("VALUE",'CRS WK pvt'!$I$2,"DT_FILE",CB$8,"CD_CO",CB$6,"TRIM_CAT",TRIM(B60),"TRIM_LINE",A58))=TRUE,0,GETPIVOTDATA("VALUE",'CRS WK pvt'!$I$2,"DT_FILE",CB$8,"CD_CO",CB$6,"TRIM_CAT",TRIM(B60),"TRIM_LINE",A58))</f>
        <v>6328323</v>
      </c>
    </row>
    <row r="61" spans="1:80" s="38" customFormat="1" x14ac:dyDescent="0.3">
      <c r="A61" s="147"/>
      <c r="B61" s="39" t="s">
        <v>39</v>
      </c>
      <c r="C61" s="40">
        <v>216742.04</v>
      </c>
      <c r="D61" s="41">
        <v>245241.16</v>
      </c>
      <c r="E61" s="41">
        <v>307297.82</v>
      </c>
      <c r="F61" s="41">
        <v>389648.33</v>
      </c>
      <c r="G61" s="41">
        <v>344340.38</v>
      </c>
      <c r="H61" s="41">
        <v>274426.74</v>
      </c>
      <c r="I61" s="41">
        <v>234066.06</v>
      </c>
      <c r="J61" s="41">
        <v>197470.54</v>
      </c>
      <c r="K61" s="41">
        <v>184737.7</v>
      </c>
      <c r="L61" s="42">
        <v>182245.8</v>
      </c>
      <c r="M61" s="41">
        <v>165478.91</v>
      </c>
      <c r="N61" s="41">
        <v>175152.56</v>
      </c>
      <c r="O61" s="41">
        <v>229821.72</v>
      </c>
      <c r="P61" s="41">
        <v>554331</v>
      </c>
      <c r="Q61" s="41">
        <v>859170</v>
      </c>
      <c r="R61" s="41">
        <v>1035602</v>
      </c>
      <c r="S61" s="41">
        <v>1076550</v>
      </c>
      <c r="T61" s="41">
        <v>1014629</v>
      </c>
      <c r="U61" s="205">
        <v>1020669</v>
      </c>
      <c r="V61" s="205">
        <v>931005</v>
      </c>
      <c r="W61" s="205">
        <v>805008</v>
      </c>
      <c r="X61" s="42">
        <v>740409</v>
      </c>
      <c r="Y61" s="205">
        <v>679434</v>
      </c>
      <c r="Z61" s="205">
        <v>683661</v>
      </c>
      <c r="AA61" s="205">
        <v>733768</v>
      </c>
      <c r="AB61" s="205">
        <v>808803</v>
      </c>
      <c r="AC61" s="205">
        <v>904465</v>
      </c>
      <c r="AD61" s="205">
        <v>1049073</v>
      </c>
      <c r="AE61" s="205">
        <v>1080081</v>
      </c>
      <c r="AF61" s="205">
        <v>1005332</v>
      </c>
      <c r="AG61" s="205">
        <v>795433</v>
      </c>
      <c r="AH61" s="205">
        <v>698958</v>
      </c>
      <c r="AI61" s="205">
        <v>648134</v>
      </c>
      <c r="AJ61" s="42">
        <v>585957</v>
      </c>
      <c r="AK61" s="298">
        <v>586305</v>
      </c>
      <c r="AL61" s="298">
        <v>609944</v>
      </c>
      <c r="AM61" s="298">
        <v>700326</v>
      </c>
      <c r="AN61" s="298">
        <v>752044</v>
      </c>
      <c r="AO61" s="298">
        <v>868428</v>
      </c>
      <c r="AP61" s="298">
        <v>1018936</v>
      </c>
      <c r="AQ61" s="64">
        <v>1050294</v>
      </c>
      <c r="AR61" s="298">
        <v>915108</v>
      </c>
      <c r="AS61" s="298"/>
      <c r="AT61" s="298"/>
      <c r="AU61" s="298"/>
      <c r="AV61" s="315"/>
      <c r="AW61" s="43">
        <f t="shared" si="119"/>
        <v>13079.679999999993</v>
      </c>
      <c r="AX61" s="44">
        <f t="shared" si="119"/>
        <v>309089.83999999997</v>
      </c>
      <c r="AY61" s="44">
        <f t="shared" si="119"/>
        <v>551872.17999999993</v>
      </c>
      <c r="AZ61" s="44">
        <f t="shared" si="119"/>
        <v>645953.66999999993</v>
      </c>
      <c r="BA61" s="44">
        <f t="shared" si="119"/>
        <v>732209.62</v>
      </c>
      <c r="BB61" s="44">
        <f t="shared" si="119"/>
        <v>740202.26</v>
      </c>
      <c r="BC61" s="44">
        <f t="shared" si="119"/>
        <v>786602.94</v>
      </c>
      <c r="BD61" s="44">
        <f t="shared" si="119"/>
        <v>733534.46</v>
      </c>
      <c r="BE61" s="44">
        <f t="shared" si="119"/>
        <v>620270.30000000005</v>
      </c>
      <c r="BF61" s="44">
        <f t="shared" si="119"/>
        <v>558163.19999999995</v>
      </c>
      <c r="BG61" s="44">
        <f t="shared" si="120"/>
        <v>513955.08999999997</v>
      </c>
      <c r="BH61" s="44">
        <f t="shared" si="120"/>
        <v>508508.44</v>
      </c>
      <c r="BI61" s="44">
        <f t="shared" si="120"/>
        <v>503946.28</v>
      </c>
      <c r="BJ61" s="44">
        <f t="shared" si="120"/>
        <v>254472</v>
      </c>
      <c r="BK61" s="44">
        <f t="shared" si="120"/>
        <v>45295</v>
      </c>
      <c r="BL61" s="248">
        <f t="shared" si="120"/>
        <v>13471</v>
      </c>
      <c r="BM61" s="248">
        <f t="shared" si="120"/>
        <v>3531</v>
      </c>
      <c r="BN61" s="248">
        <f t="shared" si="120"/>
        <v>-9297</v>
      </c>
      <c r="BO61" s="248">
        <f t="shared" si="120"/>
        <v>-225236</v>
      </c>
      <c r="BP61" s="248">
        <f t="shared" si="120"/>
        <v>-232047</v>
      </c>
      <c r="BQ61" s="248">
        <f t="shared" si="121"/>
        <v>-156874</v>
      </c>
      <c r="BR61" s="248">
        <f t="shared" si="121"/>
        <v>-154452</v>
      </c>
      <c r="BS61" s="248">
        <f t="shared" si="121"/>
        <v>-93129</v>
      </c>
      <c r="BT61" s="248">
        <f t="shared" si="121"/>
        <v>-73717</v>
      </c>
      <c r="BU61" s="248">
        <f t="shared" si="121"/>
        <v>-33442</v>
      </c>
      <c r="BV61" s="248">
        <f t="shared" si="121"/>
        <v>-56759</v>
      </c>
      <c r="BW61" s="248">
        <f t="shared" si="121"/>
        <v>-36037</v>
      </c>
      <c r="BX61" s="248">
        <f t="shared" si="121"/>
        <v>-30137</v>
      </c>
      <c r="BY61" s="248">
        <f t="shared" si="121"/>
        <v>-29787</v>
      </c>
      <c r="BZ61" s="248">
        <f t="shared" si="121"/>
        <v>-90224</v>
      </c>
      <c r="CA61" s="354"/>
      <c r="CB61" s="64">
        <f>IF(ISERROR(GETPIVOTDATA("VALUE",'CRS WK pvt'!$I$2,"DT_FILE",CB$8,"CD_CO",CB$6,"TRIM_CAT",TRIM(B61),"TRIM_LINE",A58))=TRUE,0,GETPIVOTDATA("VALUE",'CRS WK pvt'!$I$2,"DT_FILE",CB$8,"CD_CO",CB$6,"TRIM_CAT",TRIM(B61),"TRIM_LINE",A58))</f>
        <v>915108</v>
      </c>
    </row>
    <row r="62" spans="1:80" s="38" customFormat="1" x14ac:dyDescent="0.3">
      <c r="A62" s="147"/>
      <c r="B62" s="39" t="s">
        <v>40</v>
      </c>
      <c r="C62" s="40">
        <v>283739.5</v>
      </c>
      <c r="D62" s="41">
        <v>158796.78</v>
      </c>
      <c r="E62" s="41">
        <v>190173.95</v>
      </c>
      <c r="F62" s="41">
        <v>400873.98</v>
      </c>
      <c r="G62" s="41">
        <v>400850.82</v>
      </c>
      <c r="H62" s="41">
        <v>389781.41</v>
      </c>
      <c r="I62" s="41">
        <v>318343.18</v>
      </c>
      <c r="J62" s="41">
        <v>390759.99</v>
      </c>
      <c r="K62" s="41">
        <v>346111.9</v>
      </c>
      <c r="L62" s="42">
        <v>343203.65</v>
      </c>
      <c r="M62" s="41">
        <v>183594.06</v>
      </c>
      <c r="N62" s="41">
        <v>177902.49</v>
      </c>
      <c r="O62" s="41">
        <v>180242.51</v>
      </c>
      <c r="P62" s="41">
        <v>307538</v>
      </c>
      <c r="Q62" s="41">
        <v>391109</v>
      </c>
      <c r="R62" s="41">
        <v>483644</v>
      </c>
      <c r="S62" s="41">
        <v>412856</v>
      </c>
      <c r="T62" s="41">
        <v>357888</v>
      </c>
      <c r="U62" s="205">
        <v>330542</v>
      </c>
      <c r="V62" s="205">
        <v>204445</v>
      </c>
      <c r="W62" s="205">
        <v>199620</v>
      </c>
      <c r="X62" s="42">
        <v>166217</v>
      </c>
      <c r="Y62" s="205">
        <v>239687</v>
      </c>
      <c r="Z62" s="205">
        <v>215602</v>
      </c>
      <c r="AA62" s="205">
        <v>225856</v>
      </c>
      <c r="AB62" s="205">
        <v>246687</v>
      </c>
      <c r="AC62" s="205">
        <v>270686</v>
      </c>
      <c r="AD62" s="205">
        <v>372617</v>
      </c>
      <c r="AE62" s="205">
        <v>351987</v>
      </c>
      <c r="AF62" s="205">
        <v>348973</v>
      </c>
      <c r="AG62" s="205">
        <v>330451</v>
      </c>
      <c r="AH62" s="205">
        <v>227163</v>
      </c>
      <c r="AI62" s="205">
        <v>230639</v>
      </c>
      <c r="AJ62" s="42">
        <v>219032</v>
      </c>
      <c r="AK62" s="298">
        <v>225557</v>
      </c>
      <c r="AL62" s="298">
        <v>246505</v>
      </c>
      <c r="AM62" s="298">
        <v>300353</v>
      </c>
      <c r="AN62" s="298">
        <v>337760</v>
      </c>
      <c r="AO62" s="298">
        <v>305477</v>
      </c>
      <c r="AP62" s="298">
        <v>245968</v>
      </c>
      <c r="AQ62" s="64">
        <v>263066</v>
      </c>
      <c r="AR62" s="298">
        <v>268348</v>
      </c>
      <c r="AS62" s="298"/>
      <c r="AT62" s="298"/>
      <c r="AU62" s="298"/>
      <c r="AV62" s="315"/>
      <c r="AW62" s="43">
        <f t="shared" si="119"/>
        <v>-103496.98999999999</v>
      </c>
      <c r="AX62" s="44">
        <f t="shared" si="119"/>
        <v>148741.22</v>
      </c>
      <c r="AY62" s="44">
        <f t="shared" si="119"/>
        <v>200935.05</v>
      </c>
      <c r="AZ62" s="44">
        <f t="shared" si="119"/>
        <v>82770.020000000019</v>
      </c>
      <c r="BA62" s="44">
        <f t="shared" si="119"/>
        <v>12005.179999999993</v>
      </c>
      <c r="BB62" s="44">
        <f t="shared" si="119"/>
        <v>-31893.409999999974</v>
      </c>
      <c r="BC62" s="44">
        <f t="shared" si="119"/>
        <v>12198.820000000007</v>
      </c>
      <c r="BD62" s="44">
        <f t="shared" si="119"/>
        <v>-186314.99</v>
      </c>
      <c r="BE62" s="44">
        <f t="shared" si="119"/>
        <v>-146491.90000000002</v>
      </c>
      <c r="BF62" s="44">
        <f t="shared" si="119"/>
        <v>-176986.65000000002</v>
      </c>
      <c r="BG62" s="44">
        <f t="shared" si="120"/>
        <v>56092.94</v>
      </c>
      <c r="BH62" s="44">
        <f t="shared" si="120"/>
        <v>37699.510000000009</v>
      </c>
      <c r="BI62" s="44">
        <f t="shared" si="120"/>
        <v>45613.489999999991</v>
      </c>
      <c r="BJ62" s="44">
        <f t="shared" si="120"/>
        <v>-60851</v>
      </c>
      <c r="BK62" s="44">
        <f t="shared" si="120"/>
        <v>-120423</v>
      </c>
      <c r="BL62" s="248">
        <f t="shared" si="120"/>
        <v>-111027</v>
      </c>
      <c r="BM62" s="248">
        <f t="shared" si="120"/>
        <v>-60869</v>
      </c>
      <c r="BN62" s="248">
        <f t="shared" si="120"/>
        <v>-8915</v>
      </c>
      <c r="BO62" s="248">
        <f t="shared" si="120"/>
        <v>-91</v>
      </c>
      <c r="BP62" s="248">
        <f t="shared" si="120"/>
        <v>22718</v>
      </c>
      <c r="BQ62" s="248">
        <f t="shared" si="121"/>
        <v>31019</v>
      </c>
      <c r="BR62" s="248">
        <f t="shared" si="121"/>
        <v>52815</v>
      </c>
      <c r="BS62" s="248">
        <f t="shared" si="121"/>
        <v>-14130</v>
      </c>
      <c r="BT62" s="248">
        <f t="shared" si="121"/>
        <v>30903</v>
      </c>
      <c r="BU62" s="248">
        <f t="shared" si="121"/>
        <v>74497</v>
      </c>
      <c r="BV62" s="248">
        <f t="shared" si="121"/>
        <v>91073</v>
      </c>
      <c r="BW62" s="248">
        <f t="shared" si="121"/>
        <v>34791</v>
      </c>
      <c r="BX62" s="248">
        <f t="shared" si="121"/>
        <v>-126649</v>
      </c>
      <c r="BY62" s="248">
        <f t="shared" si="121"/>
        <v>-88921</v>
      </c>
      <c r="BZ62" s="248">
        <f t="shared" si="121"/>
        <v>-80625</v>
      </c>
      <c r="CA62" s="354"/>
      <c r="CB62" s="64">
        <f>IF(ISERROR(GETPIVOTDATA("VALUE",'CRS WK pvt'!$I$2,"DT_FILE",CB$8,"CD_CO",CB$6,"TRIM_CAT",TRIM(B62),"TRIM_LINE",A58))=TRUE,0,GETPIVOTDATA("VALUE",'CRS WK pvt'!$I$2,"DT_FILE",CB$8,"CD_CO",CB$6,"TRIM_CAT",TRIM(B62),"TRIM_LINE",A58))</f>
        <v>268348</v>
      </c>
    </row>
    <row r="63" spans="1:80" s="38" customFormat="1" x14ac:dyDescent="0.3">
      <c r="A63" s="147"/>
      <c r="B63" s="39" t="s">
        <v>41</v>
      </c>
      <c r="C63" s="40">
        <v>392.25</v>
      </c>
      <c r="D63" s="41">
        <v>25297.72</v>
      </c>
      <c r="E63" s="41">
        <v>83879.31</v>
      </c>
      <c r="F63" s="41">
        <v>87575.17</v>
      </c>
      <c r="G63" s="41">
        <v>116250.64</v>
      </c>
      <c r="H63" s="41">
        <v>45336.22</v>
      </c>
      <c r="I63" s="41">
        <v>47776.22</v>
      </c>
      <c r="J63" s="41">
        <v>52774.99</v>
      </c>
      <c r="K63" s="41">
        <v>45680.92</v>
      </c>
      <c r="L63" s="42">
        <v>40443.58</v>
      </c>
      <c r="M63" s="41">
        <v>83388.5</v>
      </c>
      <c r="N63" s="41">
        <v>80112.66</v>
      </c>
      <c r="O63" s="41">
        <v>74320.67</v>
      </c>
      <c r="P63" s="41">
        <v>46612</v>
      </c>
      <c r="Q63" s="41">
        <v>46319</v>
      </c>
      <c r="R63" s="41">
        <v>47662</v>
      </c>
      <c r="S63" s="41">
        <v>43792</v>
      </c>
      <c r="T63" s="41">
        <v>179198</v>
      </c>
      <c r="U63" s="205">
        <v>179109</v>
      </c>
      <c r="V63" s="205">
        <v>175527</v>
      </c>
      <c r="W63" s="205">
        <v>189318</v>
      </c>
      <c r="X63" s="42">
        <v>168129</v>
      </c>
      <c r="Y63" s="205">
        <v>169083</v>
      </c>
      <c r="Z63" s="205">
        <v>203438</v>
      </c>
      <c r="AA63" s="205">
        <v>231129</v>
      </c>
      <c r="AB63" s="205">
        <v>266499</v>
      </c>
      <c r="AC63" s="205">
        <v>281972</v>
      </c>
      <c r="AD63" s="205">
        <v>312782</v>
      </c>
      <c r="AE63" s="205">
        <v>345499</v>
      </c>
      <c r="AF63" s="205">
        <v>365786</v>
      </c>
      <c r="AG63" s="205">
        <v>376628</v>
      </c>
      <c r="AH63" s="205">
        <v>393079</v>
      </c>
      <c r="AI63" s="205">
        <v>405120</v>
      </c>
      <c r="AJ63" s="42">
        <v>413803</v>
      </c>
      <c r="AK63" s="298">
        <v>430118</v>
      </c>
      <c r="AL63" s="298">
        <v>441531</v>
      </c>
      <c r="AM63" s="298">
        <v>470297</v>
      </c>
      <c r="AN63" s="298">
        <v>294943</v>
      </c>
      <c r="AO63" s="298">
        <v>276344</v>
      </c>
      <c r="AP63" s="298">
        <v>283558</v>
      </c>
      <c r="AQ63" s="64">
        <v>389802</v>
      </c>
      <c r="AR63" s="298">
        <v>414212</v>
      </c>
      <c r="AS63" s="298"/>
      <c r="AT63" s="298"/>
      <c r="AU63" s="298"/>
      <c r="AV63" s="315"/>
      <c r="AW63" s="43">
        <f t="shared" si="119"/>
        <v>73928.42</v>
      </c>
      <c r="AX63" s="44">
        <f t="shared" si="119"/>
        <v>21314.28</v>
      </c>
      <c r="AY63" s="44">
        <f t="shared" si="119"/>
        <v>-37560.31</v>
      </c>
      <c r="AZ63" s="44">
        <f t="shared" si="119"/>
        <v>-39913.17</v>
      </c>
      <c r="BA63" s="44">
        <f t="shared" si="119"/>
        <v>-72458.64</v>
      </c>
      <c r="BB63" s="44">
        <f t="shared" si="119"/>
        <v>133861.78</v>
      </c>
      <c r="BC63" s="44">
        <f t="shared" si="119"/>
        <v>131332.78</v>
      </c>
      <c r="BD63" s="44">
        <f t="shared" si="119"/>
        <v>122752.01000000001</v>
      </c>
      <c r="BE63" s="44">
        <f t="shared" si="119"/>
        <v>143637.08000000002</v>
      </c>
      <c r="BF63" s="44">
        <f t="shared" si="119"/>
        <v>127685.42</v>
      </c>
      <c r="BG63" s="44">
        <f t="shared" si="120"/>
        <v>85694.5</v>
      </c>
      <c r="BH63" s="44">
        <f t="shared" si="120"/>
        <v>123325.34</v>
      </c>
      <c r="BI63" s="44">
        <f t="shared" si="120"/>
        <v>156808.33000000002</v>
      </c>
      <c r="BJ63" s="44">
        <f t="shared" si="120"/>
        <v>219887</v>
      </c>
      <c r="BK63" s="44">
        <f t="shared" si="120"/>
        <v>235653</v>
      </c>
      <c r="BL63" s="248">
        <f t="shared" si="120"/>
        <v>265120</v>
      </c>
      <c r="BM63" s="248">
        <f t="shared" si="120"/>
        <v>301707</v>
      </c>
      <c r="BN63" s="248">
        <f t="shared" si="120"/>
        <v>186588</v>
      </c>
      <c r="BO63" s="248">
        <f t="shared" si="120"/>
        <v>197519</v>
      </c>
      <c r="BP63" s="248">
        <f t="shared" si="120"/>
        <v>217552</v>
      </c>
      <c r="BQ63" s="248">
        <f t="shared" si="121"/>
        <v>215802</v>
      </c>
      <c r="BR63" s="248">
        <f t="shared" si="121"/>
        <v>245674</v>
      </c>
      <c r="BS63" s="248">
        <f t="shared" si="121"/>
        <v>261035</v>
      </c>
      <c r="BT63" s="248">
        <f t="shared" si="121"/>
        <v>238093</v>
      </c>
      <c r="BU63" s="248">
        <f t="shared" si="121"/>
        <v>239168</v>
      </c>
      <c r="BV63" s="248">
        <f t="shared" si="121"/>
        <v>28444</v>
      </c>
      <c r="BW63" s="248">
        <f t="shared" si="121"/>
        <v>-5628</v>
      </c>
      <c r="BX63" s="248">
        <f t="shared" si="121"/>
        <v>-29224</v>
      </c>
      <c r="BY63" s="248">
        <f t="shared" si="121"/>
        <v>44303</v>
      </c>
      <c r="BZ63" s="248">
        <f t="shared" si="121"/>
        <v>48426</v>
      </c>
      <c r="CA63" s="354"/>
      <c r="CB63" s="64">
        <f>IF(ISERROR(GETPIVOTDATA("VALUE",'CRS WK pvt'!$I$2,"DT_FILE",CB$8,"CD_CO",CB$6,"TRIM_CAT",TRIM(B63),"TRIM_LINE",A58))=TRUE,0,GETPIVOTDATA("VALUE",'CRS WK pvt'!$I$2,"DT_FILE",CB$8,"CD_CO",CB$6,"TRIM_CAT",TRIM(B63),"TRIM_LINE",A58))</f>
        <v>414212</v>
      </c>
    </row>
    <row r="64" spans="1:80" s="131" customFormat="1" x14ac:dyDescent="0.3">
      <c r="A64" s="148"/>
      <c r="B64" s="39" t="s">
        <v>42</v>
      </c>
      <c r="C64" s="141">
        <f t="shared" ref="C64:V64" si="122">SUM(C59:C63)</f>
        <v>11793904.639999999</v>
      </c>
      <c r="D64" s="142">
        <f t="shared" si="122"/>
        <v>12611592.42</v>
      </c>
      <c r="E64" s="142">
        <f t="shared" si="122"/>
        <v>13401108.300000001</v>
      </c>
      <c r="F64" s="142">
        <f t="shared" si="122"/>
        <v>14456982.65</v>
      </c>
      <c r="G64" s="142">
        <f t="shared" si="122"/>
        <v>14725343.120000001</v>
      </c>
      <c r="H64" s="142">
        <f t="shared" si="122"/>
        <v>13915970.51</v>
      </c>
      <c r="I64" s="142">
        <f t="shared" si="122"/>
        <v>13083845.960000001</v>
      </c>
      <c r="J64" s="142">
        <f t="shared" si="122"/>
        <v>12337428.74</v>
      </c>
      <c r="K64" s="142">
        <f t="shared" si="122"/>
        <v>11787119.289999999</v>
      </c>
      <c r="L64" s="143">
        <f t="shared" si="122"/>
        <v>11716952.4</v>
      </c>
      <c r="M64" s="142">
        <f t="shared" si="122"/>
        <v>11158942.950000001</v>
      </c>
      <c r="N64" s="142">
        <f t="shared" si="122"/>
        <v>11288590.84</v>
      </c>
      <c r="O64" s="142">
        <f t="shared" si="122"/>
        <v>12275129.59</v>
      </c>
      <c r="P64" s="142">
        <f t="shared" si="122"/>
        <v>14064232</v>
      </c>
      <c r="Q64" s="142">
        <f t="shared" si="122"/>
        <v>15953111</v>
      </c>
      <c r="R64" s="142">
        <f t="shared" si="122"/>
        <v>17287090</v>
      </c>
      <c r="S64" s="142">
        <f t="shared" si="122"/>
        <v>18307964</v>
      </c>
      <c r="T64" s="142">
        <f t="shared" si="122"/>
        <v>18783662</v>
      </c>
      <c r="U64" s="142">
        <f t="shared" si="122"/>
        <v>18566146</v>
      </c>
      <c r="V64" s="142">
        <f t="shared" si="122"/>
        <v>17923559</v>
      </c>
      <c r="W64" s="142">
        <f>SUM(W59+W60+W61+W62+W63)</f>
        <v>17575612</v>
      </c>
      <c r="X64" s="143">
        <f>SUM(X59+X60+X61+X62+X63)</f>
        <v>17234643</v>
      </c>
      <c r="Y64" s="206">
        <v>16805609</v>
      </c>
      <c r="Z64" s="206">
        <v>16873665</v>
      </c>
      <c r="AA64" s="206">
        <v>17525741</v>
      </c>
      <c r="AB64" s="206">
        <v>18999788</v>
      </c>
      <c r="AC64" s="206">
        <v>20614196</v>
      </c>
      <c r="AD64" s="206">
        <v>21785051</v>
      </c>
      <c r="AE64" s="206">
        <v>20849524</v>
      </c>
      <c r="AF64" s="206">
        <v>19839332</v>
      </c>
      <c r="AG64" s="206">
        <v>18766963</v>
      </c>
      <c r="AH64" s="206">
        <v>17399561</v>
      </c>
      <c r="AI64" s="206">
        <v>16613674</v>
      </c>
      <c r="AJ64" s="143">
        <v>16289352</v>
      </c>
      <c r="AK64" s="299">
        <v>15946756</v>
      </c>
      <c r="AL64" s="299">
        <v>16099107</v>
      </c>
      <c r="AM64" s="299">
        <v>17038177</v>
      </c>
      <c r="AN64" s="299">
        <v>18386992</v>
      </c>
      <c r="AO64" s="299">
        <v>19332531</v>
      </c>
      <c r="AP64" s="299">
        <v>20262423</v>
      </c>
      <c r="AQ64" s="45">
        <v>20583792</v>
      </c>
      <c r="AR64" s="299">
        <v>20220976</v>
      </c>
      <c r="AS64" s="299"/>
      <c r="AT64" s="299"/>
      <c r="AU64" s="299"/>
      <c r="AV64" s="316"/>
      <c r="AW64" s="45">
        <f t="shared" ref="AW64:BA64" si="123">SUM(AW59:AW63)</f>
        <v>481224.94999999984</v>
      </c>
      <c r="AX64" s="144">
        <f t="shared" si="123"/>
        <v>1452639.5799999996</v>
      </c>
      <c r="AY64" s="144">
        <f t="shared" si="123"/>
        <v>2552002.6999999988</v>
      </c>
      <c r="AZ64" s="144">
        <f t="shared" si="123"/>
        <v>2830107.35</v>
      </c>
      <c r="BA64" s="144">
        <f t="shared" si="123"/>
        <v>3582620.8800000008</v>
      </c>
      <c r="BB64" s="144">
        <f t="shared" ref="BB64:BJ64" si="124">SUM(BB59:BB63)</f>
        <v>4867691.4900000012</v>
      </c>
      <c r="BC64" s="144">
        <f t="shared" si="124"/>
        <v>5482300.04</v>
      </c>
      <c r="BD64" s="144">
        <f t="shared" si="124"/>
        <v>5586130.2599999988</v>
      </c>
      <c r="BE64" s="144">
        <f t="shared" si="124"/>
        <v>5788492.71</v>
      </c>
      <c r="BF64" s="144">
        <f t="shared" si="124"/>
        <v>5517690.6000000006</v>
      </c>
      <c r="BG64" s="144">
        <f t="shared" si="124"/>
        <v>5646666.0500000007</v>
      </c>
      <c r="BH64" s="144">
        <f t="shared" si="124"/>
        <v>5585074.1600000001</v>
      </c>
      <c r="BI64" s="144">
        <f t="shared" si="124"/>
        <v>5250611.4100000011</v>
      </c>
      <c r="BJ64" s="144">
        <f t="shared" si="124"/>
        <v>4935556</v>
      </c>
      <c r="BK64" s="144">
        <f t="shared" ref="BK64:BL64" si="125">SUM(BK59:BK63)</f>
        <v>4661085</v>
      </c>
      <c r="BL64" s="249">
        <f t="shared" si="125"/>
        <v>4497961</v>
      </c>
      <c r="BM64" s="249">
        <f t="shared" ref="BM64:BN64" si="126">SUM(BM59:BM63)</f>
        <v>2541560</v>
      </c>
      <c r="BN64" s="249">
        <f t="shared" si="126"/>
        <v>1055670</v>
      </c>
      <c r="BO64" s="249">
        <f t="shared" ref="BO64" si="127">SUM(BO59:BO63)</f>
        <v>200817</v>
      </c>
      <c r="BP64" s="249">
        <f t="shared" ref="BP64:BQ64" si="128">SUM(BP59:BP63)</f>
        <v>-523998</v>
      </c>
      <c r="BQ64" s="249">
        <f t="shared" si="128"/>
        <v>-961938</v>
      </c>
      <c r="BR64" s="249">
        <f t="shared" ref="BR64:BS64" si="129">SUM(BR59:BR63)</f>
        <v>-945291</v>
      </c>
      <c r="BS64" s="249">
        <f t="shared" si="129"/>
        <v>-858853</v>
      </c>
      <c r="BT64" s="249">
        <f t="shared" ref="BT64" si="130">SUM(BT59:BT63)</f>
        <v>-774558</v>
      </c>
      <c r="BU64" s="249">
        <f t="shared" ref="BU64" si="131">SUM(BU59:BU63)</f>
        <v>-487564</v>
      </c>
      <c r="BV64" s="249">
        <f t="shared" ref="BV64" si="132">SUM(BV59:BV63)</f>
        <v>-612796</v>
      </c>
      <c r="BW64" s="249">
        <f t="shared" ref="BW64" si="133">SUM(BW59:BW63)</f>
        <v>-1281665</v>
      </c>
      <c r="BX64" s="249">
        <f t="shared" ref="BX64" si="134">SUM(BX59:BX63)</f>
        <v>-1522628</v>
      </c>
      <c r="BY64" s="249">
        <f t="shared" ref="BY64:BZ64" si="135">SUM(BY59:BY63)</f>
        <v>-265732</v>
      </c>
      <c r="BZ64" s="249">
        <f t="shared" si="135"/>
        <v>381644</v>
      </c>
      <c r="CA64" s="355"/>
      <c r="CB64" s="45">
        <f>SUM(CB59:CB63)</f>
        <v>20220976</v>
      </c>
    </row>
    <row r="65" spans="1:80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354"/>
      <c r="CB65" s="50"/>
    </row>
    <row r="66" spans="1:80" s="38" customFormat="1" x14ac:dyDescent="0.3">
      <c r="A66" s="147"/>
      <c r="B66" s="39" t="s">
        <v>37</v>
      </c>
      <c r="C66" s="40">
        <v>14230661.300000001</v>
      </c>
      <c r="D66" s="41">
        <v>15474069.43</v>
      </c>
      <c r="E66" s="41">
        <v>14458977.85</v>
      </c>
      <c r="F66" s="41">
        <v>13150911.07</v>
      </c>
      <c r="G66" s="41">
        <v>12146181.65</v>
      </c>
      <c r="H66" s="41">
        <v>10674920.189999999</v>
      </c>
      <c r="I66" s="41">
        <v>9727871.9100000001</v>
      </c>
      <c r="J66" s="41">
        <v>8920777.8900000006</v>
      </c>
      <c r="K66" s="41">
        <v>8589620.9600000009</v>
      </c>
      <c r="L66" s="42">
        <v>9213471.0800000001</v>
      </c>
      <c r="M66" s="41">
        <v>10412095.970000001</v>
      </c>
      <c r="N66" s="41">
        <v>12114339.300000001</v>
      </c>
      <c r="O66" s="41">
        <v>13770222.9</v>
      </c>
      <c r="P66" s="41">
        <v>14919165</v>
      </c>
      <c r="Q66" s="41">
        <v>15233576</v>
      </c>
      <c r="R66" s="41">
        <v>15203499</v>
      </c>
      <c r="S66" s="41">
        <v>14066598</v>
      </c>
      <c r="T66" s="41">
        <v>13562826</v>
      </c>
      <c r="U66" s="205">
        <v>13098045</v>
      </c>
      <c r="V66" s="205">
        <v>12739876</v>
      </c>
      <c r="W66" s="205">
        <v>12466027</v>
      </c>
      <c r="X66" s="42">
        <v>12989113</v>
      </c>
      <c r="Y66" s="205">
        <v>13991123</v>
      </c>
      <c r="Z66" s="205">
        <v>15853690</v>
      </c>
      <c r="AA66" s="205">
        <v>17446532</v>
      </c>
      <c r="AB66" s="205">
        <v>18254327</v>
      </c>
      <c r="AC66" s="205">
        <v>18157630</v>
      </c>
      <c r="AD66" s="205">
        <v>17249374</v>
      </c>
      <c r="AE66" s="205">
        <v>14899000</v>
      </c>
      <c r="AF66" s="205">
        <v>13520975</v>
      </c>
      <c r="AG66" s="205">
        <v>12676931</v>
      </c>
      <c r="AH66" s="205">
        <v>11799982</v>
      </c>
      <c r="AI66" s="205">
        <v>11295756</v>
      </c>
      <c r="AJ66" s="42">
        <v>11608956</v>
      </c>
      <c r="AK66" s="298">
        <v>13496243</v>
      </c>
      <c r="AL66" s="298">
        <v>15458496</v>
      </c>
      <c r="AM66" s="298">
        <v>17500398</v>
      </c>
      <c r="AN66" s="298">
        <v>18377640</v>
      </c>
      <c r="AO66" s="298">
        <v>17819662</v>
      </c>
      <c r="AP66" s="298">
        <v>16834941</v>
      </c>
      <c r="AQ66" s="64">
        <v>15218344</v>
      </c>
      <c r="AR66" s="298">
        <v>14199883</v>
      </c>
      <c r="AS66" s="298"/>
      <c r="AT66" s="298"/>
      <c r="AU66" s="298"/>
      <c r="AV66" s="315"/>
      <c r="AW66" s="43">
        <f t="shared" ref="AW66:BF70" si="136">O66-C66</f>
        <v>-460438.40000000037</v>
      </c>
      <c r="AX66" s="44">
        <f t="shared" si="136"/>
        <v>-554904.4299999997</v>
      </c>
      <c r="AY66" s="44">
        <f t="shared" si="136"/>
        <v>774598.15000000037</v>
      </c>
      <c r="AZ66" s="44">
        <f t="shared" si="136"/>
        <v>2052587.9299999997</v>
      </c>
      <c r="BA66" s="44">
        <f t="shared" si="136"/>
        <v>1920416.3499999996</v>
      </c>
      <c r="BB66" s="44">
        <f t="shared" si="136"/>
        <v>2887905.8100000005</v>
      </c>
      <c r="BC66" s="44">
        <f t="shared" si="136"/>
        <v>3370173.09</v>
      </c>
      <c r="BD66" s="44">
        <f t="shared" si="136"/>
        <v>3819098.1099999994</v>
      </c>
      <c r="BE66" s="44">
        <f t="shared" si="136"/>
        <v>3876406.0399999991</v>
      </c>
      <c r="BF66" s="44">
        <f t="shared" si="136"/>
        <v>3775641.92</v>
      </c>
      <c r="BG66" s="44">
        <f t="shared" ref="BG66:BP70" si="137">Y66-M66</f>
        <v>3579027.0299999993</v>
      </c>
      <c r="BH66" s="44">
        <f t="shared" si="137"/>
        <v>3739350.6999999993</v>
      </c>
      <c r="BI66" s="44">
        <f t="shared" si="137"/>
        <v>3676309.0999999996</v>
      </c>
      <c r="BJ66" s="44">
        <f t="shared" si="137"/>
        <v>3335162</v>
      </c>
      <c r="BK66" s="44">
        <f t="shared" si="137"/>
        <v>2924054</v>
      </c>
      <c r="BL66" s="248">
        <f t="shared" si="137"/>
        <v>2045875</v>
      </c>
      <c r="BM66" s="248">
        <f t="shared" si="137"/>
        <v>832402</v>
      </c>
      <c r="BN66" s="248">
        <f t="shared" si="137"/>
        <v>-41851</v>
      </c>
      <c r="BO66" s="248">
        <f t="shared" si="137"/>
        <v>-421114</v>
      </c>
      <c r="BP66" s="248">
        <f t="shared" si="137"/>
        <v>-939894</v>
      </c>
      <c r="BQ66" s="248">
        <f t="shared" ref="BQ66:BZ70" si="138">AI66-W66</f>
        <v>-1170271</v>
      </c>
      <c r="BR66" s="248">
        <f t="shared" si="138"/>
        <v>-1380157</v>
      </c>
      <c r="BS66" s="248">
        <f t="shared" si="138"/>
        <v>-494880</v>
      </c>
      <c r="BT66" s="248">
        <f t="shared" si="138"/>
        <v>-395194</v>
      </c>
      <c r="BU66" s="248">
        <f t="shared" si="138"/>
        <v>53866</v>
      </c>
      <c r="BV66" s="248">
        <f t="shared" si="138"/>
        <v>123313</v>
      </c>
      <c r="BW66" s="248">
        <f t="shared" si="138"/>
        <v>-337968</v>
      </c>
      <c r="BX66" s="248">
        <f t="shared" si="138"/>
        <v>-414433</v>
      </c>
      <c r="BY66" s="248">
        <f t="shared" si="138"/>
        <v>319344</v>
      </c>
      <c r="BZ66" s="248">
        <f t="shared" si="138"/>
        <v>678908</v>
      </c>
      <c r="CA66" s="354"/>
      <c r="CB66" s="64">
        <f>IF(ISERROR(GETPIVOTDATA("VALUE",'CRS WK pvt'!$I$2,"DT_FILE",CB$8,"CD_CO",CB$6,"TRIM_CAT",TRIM(B66),"TRIM_LINE",A65))=TRUE,0,GETPIVOTDATA("VALUE",'CRS WK pvt'!$I$2,"DT_FILE",CB$8,"CD_CO",CB$6,"TRIM_CAT",TRIM(B66),"TRIM_LINE",A65))</f>
        <v>14199883</v>
      </c>
    </row>
    <row r="67" spans="1:80" s="38" customFormat="1" x14ac:dyDescent="0.3">
      <c r="A67" s="147"/>
      <c r="B67" s="39" t="s">
        <v>38</v>
      </c>
      <c r="C67" s="40">
        <v>4870380.87</v>
      </c>
      <c r="D67" s="41">
        <v>5051288.42</v>
      </c>
      <c r="E67" s="41">
        <v>5062268.04</v>
      </c>
      <c r="F67" s="41">
        <v>4831682.08</v>
      </c>
      <c r="G67" s="41">
        <v>4730263.6100000003</v>
      </c>
      <c r="H67" s="41">
        <v>4485609.93</v>
      </c>
      <c r="I67" s="41">
        <v>4371408.42</v>
      </c>
      <c r="J67" s="41">
        <v>4291053.7699999996</v>
      </c>
      <c r="K67" s="41">
        <v>4279030.95</v>
      </c>
      <c r="L67" s="42">
        <v>4381809.5999999996</v>
      </c>
      <c r="M67" s="41">
        <v>4542766.26</v>
      </c>
      <c r="N67" s="41">
        <v>4839790.75</v>
      </c>
      <c r="O67" s="41">
        <v>5117286.95</v>
      </c>
      <c r="P67" s="41">
        <v>5329126</v>
      </c>
      <c r="Q67" s="41">
        <v>5423045</v>
      </c>
      <c r="R67" s="41">
        <v>5391052</v>
      </c>
      <c r="S67" s="41">
        <v>5561080</v>
      </c>
      <c r="T67" s="41">
        <v>5513129</v>
      </c>
      <c r="U67" s="205">
        <v>5564276</v>
      </c>
      <c r="V67" s="205">
        <v>5496855</v>
      </c>
      <c r="W67" s="205">
        <v>5613586</v>
      </c>
      <c r="X67" s="42">
        <v>5673544</v>
      </c>
      <c r="Y67" s="205">
        <v>5830928</v>
      </c>
      <c r="Z67" s="205">
        <v>6222638</v>
      </c>
      <c r="AA67" s="205">
        <v>6616133</v>
      </c>
      <c r="AB67" s="205">
        <v>6921932</v>
      </c>
      <c r="AC67" s="205">
        <v>6978431</v>
      </c>
      <c r="AD67" s="205">
        <v>7000523</v>
      </c>
      <c r="AE67" s="205">
        <v>6575623</v>
      </c>
      <c r="AF67" s="205">
        <v>6296274</v>
      </c>
      <c r="AG67" s="205">
        <v>6061610</v>
      </c>
      <c r="AH67" s="205">
        <v>5742110</v>
      </c>
      <c r="AI67" s="205">
        <v>5524499</v>
      </c>
      <c r="AJ67" s="42">
        <v>5642761</v>
      </c>
      <c r="AK67" s="298">
        <v>5978999</v>
      </c>
      <c r="AL67" s="298">
        <v>6528223</v>
      </c>
      <c r="AM67" s="298">
        <v>7127614</v>
      </c>
      <c r="AN67" s="298">
        <v>7421350</v>
      </c>
      <c r="AO67" s="298">
        <v>7539621</v>
      </c>
      <c r="AP67" s="298">
        <v>7400316</v>
      </c>
      <c r="AQ67" s="64">
        <v>6964555</v>
      </c>
      <c r="AR67" s="298">
        <v>6857425</v>
      </c>
      <c r="AS67" s="298"/>
      <c r="AT67" s="298"/>
      <c r="AU67" s="298"/>
      <c r="AV67" s="315"/>
      <c r="AW67" s="43">
        <f t="shared" si="136"/>
        <v>246906.08000000007</v>
      </c>
      <c r="AX67" s="44">
        <f t="shared" si="136"/>
        <v>277837.58000000007</v>
      </c>
      <c r="AY67" s="44">
        <f t="shared" si="136"/>
        <v>360776.95999999996</v>
      </c>
      <c r="AZ67" s="44">
        <f t="shared" si="136"/>
        <v>559369.91999999993</v>
      </c>
      <c r="BA67" s="44">
        <f t="shared" si="136"/>
        <v>830816.38999999966</v>
      </c>
      <c r="BB67" s="44">
        <f t="shared" si="136"/>
        <v>1027519.0700000003</v>
      </c>
      <c r="BC67" s="44">
        <f t="shared" si="136"/>
        <v>1192867.58</v>
      </c>
      <c r="BD67" s="44">
        <f t="shared" si="136"/>
        <v>1205801.2300000004</v>
      </c>
      <c r="BE67" s="44">
        <f t="shared" si="136"/>
        <v>1334555.0499999998</v>
      </c>
      <c r="BF67" s="44">
        <f t="shared" si="136"/>
        <v>1291734.4000000004</v>
      </c>
      <c r="BG67" s="44">
        <f t="shared" si="137"/>
        <v>1288161.7400000002</v>
      </c>
      <c r="BH67" s="44">
        <f t="shared" si="137"/>
        <v>1382847.25</v>
      </c>
      <c r="BI67" s="44">
        <f t="shared" si="137"/>
        <v>1498846.0499999998</v>
      </c>
      <c r="BJ67" s="44">
        <f t="shared" si="137"/>
        <v>1592806</v>
      </c>
      <c r="BK67" s="44">
        <f t="shared" si="137"/>
        <v>1555386</v>
      </c>
      <c r="BL67" s="248">
        <f t="shared" si="137"/>
        <v>1609471</v>
      </c>
      <c r="BM67" s="248">
        <f t="shared" si="137"/>
        <v>1014543</v>
      </c>
      <c r="BN67" s="248">
        <f t="shared" si="137"/>
        <v>783145</v>
      </c>
      <c r="BO67" s="248">
        <f t="shared" si="137"/>
        <v>497334</v>
      </c>
      <c r="BP67" s="248">
        <f t="shared" si="137"/>
        <v>245255</v>
      </c>
      <c r="BQ67" s="248">
        <f t="shared" si="138"/>
        <v>-89087</v>
      </c>
      <c r="BR67" s="248">
        <f t="shared" si="138"/>
        <v>-30783</v>
      </c>
      <c r="BS67" s="248">
        <f t="shared" si="138"/>
        <v>148071</v>
      </c>
      <c r="BT67" s="248">
        <f t="shared" si="138"/>
        <v>305585</v>
      </c>
      <c r="BU67" s="248">
        <f t="shared" si="138"/>
        <v>511481</v>
      </c>
      <c r="BV67" s="248">
        <f t="shared" si="138"/>
        <v>499418</v>
      </c>
      <c r="BW67" s="248">
        <f t="shared" si="138"/>
        <v>561190</v>
      </c>
      <c r="BX67" s="248">
        <f t="shared" si="138"/>
        <v>399793</v>
      </c>
      <c r="BY67" s="248">
        <f t="shared" si="138"/>
        <v>388932</v>
      </c>
      <c r="BZ67" s="248">
        <f t="shared" si="138"/>
        <v>561151</v>
      </c>
      <c r="CA67" s="354"/>
      <c r="CB67" s="64">
        <f>IF(ISERROR(GETPIVOTDATA("VALUE",'CRS WK pvt'!$I$2,"DT_FILE",CB$8,"CD_CO",CB$6,"TRIM_CAT",TRIM(B67),"TRIM_LINE",A65))=TRUE,0,GETPIVOTDATA("VALUE",'CRS WK pvt'!$I$2,"DT_FILE",CB$8,"CD_CO",CB$6,"TRIM_CAT",TRIM(B67),"TRIM_LINE",A65))</f>
        <v>6857425</v>
      </c>
    </row>
    <row r="68" spans="1:80" s="38" customFormat="1" x14ac:dyDescent="0.3">
      <c r="A68" s="147"/>
      <c r="B68" s="39" t="s">
        <v>39</v>
      </c>
      <c r="C68" s="40">
        <v>1592251.97</v>
      </c>
      <c r="D68" s="41">
        <v>1698102.46</v>
      </c>
      <c r="E68" s="41">
        <v>1304303.76</v>
      </c>
      <c r="F68" s="41">
        <v>1012973.63</v>
      </c>
      <c r="G68" s="41">
        <v>748009.27</v>
      </c>
      <c r="H68" s="41">
        <v>551157.93999999994</v>
      </c>
      <c r="I68" s="41">
        <v>472014.3</v>
      </c>
      <c r="J68" s="41">
        <v>413735.69</v>
      </c>
      <c r="K68" s="41">
        <v>457535.37</v>
      </c>
      <c r="L68" s="42">
        <v>702110.52</v>
      </c>
      <c r="M68" s="41">
        <v>880891.58</v>
      </c>
      <c r="N68" s="41">
        <v>1463951.22</v>
      </c>
      <c r="O68" s="41">
        <v>1599491.76</v>
      </c>
      <c r="P68" s="41">
        <v>2299463</v>
      </c>
      <c r="Q68" s="41">
        <v>2072714</v>
      </c>
      <c r="R68" s="41">
        <v>1880729</v>
      </c>
      <c r="S68" s="41">
        <v>1524170</v>
      </c>
      <c r="T68" s="41">
        <v>1342199</v>
      </c>
      <c r="U68" s="205">
        <v>1239184</v>
      </c>
      <c r="V68" s="205">
        <v>1161212</v>
      </c>
      <c r="W68" s="205">
        <v>1072251</v>
      </c>
      <c r="X68" s="42">
        <v>1173109</v>
      </c>
      <c r="Y68" s="205">
        <v>1576041</v>
      </c>
      <c r="Z68" s="205">
        <v>1873342</v>
      </c>
      <c r="AA68" s="205">
        <v>1870314</v>
      </c>
      <c r="AB68" s="205">
        <v>1867547</v>
      </c>
      <c r="AC68" s="205">
        <v>1738135</v>
      </c>
      <c r="AD68" s="205">
        <v>1642625</v>
      </c>
      <c r="AE68" s="205">
        <v>1384087</v>
      </c>
      <c r="AF68" s="205">
        <v>1241399</v>
      </c>
      <c r="AG68" s="205">
        <v>1031089</v>
      </c>
      <c r="AH68" s="205">
        <v>1007658</v>
      </c>
      <c r="AI68" s="205">
        <v>1067883</v>
      </c>
      <c r="AJ68" s="42">
        <v>1178575</v>
      </c>
      <c r="AK68" s="298">
        <v>2341649</v>
      </c>
      <c r="AL68" s="298">
        <v>2674673</v>
      </c>
      <c r="AM68" s="298">
        <v>2982412</v>
      </c>
      <c r="AN68" s="298">
        <v>2429328</v>
      </c>
      <c r="AO68" s="298">
        <v>2311026</v>
      </c>
      <c r="AP68" s="298">
        <v>2068003</v>
      </c>
      <c r="AQ68" s="64">
        <v>1674215</v>
      </c>
      <c r="AR68" s="298">
        <v>1359330</v>
      </c>
      <c r="AS68" s="298"/>
      <c r="AT68" s="298"/>
      <c r="AU68" s="298"/>
      <c r="AV68" s="315"/>
      <c r="AW68" s="43">
        <f t="shared" si="136"/>
        <v>7239.7900000000373</v>
      </c>
      <c r="AX68" s="44">
        <f t="shared" si="136"/>
        <v>601360.54</v>
      </c>
      <c r="AY68" s="44">
        <f t="shared" si="136"/>
        <v>768410.24</v>
      </c>
      <c r="AZ68" s="44">
        <f t="shared" si="136"/>
        <v>867755.37</v>
      </c>
      <c r="BA68" s="44">
        <f t="shared" si="136"/>
        <v>776160.73</v>
      </c>
      <c r="BB68" s="44">
        <f t="shared" si="136"/>
        <v>791041.06</v>
      </c>
      <c r="BC68" s="44">
        <f t="shared" si="136"/>
        <v>767169.7</v>
      </c>
      <c r="BD68" s="44">
        <f t="shared" si="136"/>
        <v>747476.31</v>
      </c>
      <c r="BE68" s="44">
        <f t="shared" si="136"/>
        <v>614715.63</v>
      </c>
      <c r="BF68" s="44">
        <f t="shared" si="136"/>
        <v>470998.48</v>
      </c>
      <c r="BG68" s="44">
        <f t="shared" si="137"/>
        <v>695149.42</v>
      </c>
      <c r="BH68" s="44">
        <f t="shared" si="137"/>
        <v>409390.78</v>
      </c>
      <c r="BI68" s="44">
        <f t="shared" si="137"/>
        <v>270822.24</v>
      </c>
      <c r="BJ68" s="44">
        <f t="shared" si="137"/>
        <v>-431916</v>
      </c>
      <c r="BK68" s="44">
        <f t="shared" si="137"/>
        <v>-334579</v>
      </c>
      <c r="BL68" s="248">
        <f t="shared" si="137"/>
        <v>-238104</v>
      </c>
      <c r="BM68" s="248">
        <f t="shared" si="137"/>
        <v>-140083</v>
      </c>
      <c r="BN68" s="248">
        <f t="shared" si="137"/>
        <v>-100800</v>
      </c>
      <c r="BO68" s="248">
        <f t="shared" si="137"/>
        <v>-208095</v>
      </c>
      <c r="BP68" s="248">
        <f t="shared" si="137"/>
        <v>-153554</v>
      </c>
      <c r="BQ68" s="248">
        <f t="shared" si="138"/>
        <v>-4368</v>
      </c>
      <c r="BR68" s="248">
        <f t="shared" si="138"/>
        <v>5466</v>
      </c>
      <c r="BS68" s="248">
        <f t="shared" si="138"/>
        <v>765608</v>
      </c>
      <c r="BT68" s="248">
        <f t="shared" si="138"/>
        <v>801331</v>
      </c>
      <c r="BU68" s="248">
        <f t="shared" si="138"/>
        <v>1112098</v>
      </c>
      <c r="BV68" s="248">
        <f t="shared" si="138"/>
        <v>561781</v>
      </c>
      <c r="BW68" s="248">
        <f t="shared" si="138"/>
        <v>572891</v>
      </c>
      <c r="BX68" s="248">
        <f t="shared" si="138"/>
        <v>425378</v>
      </c>
      <c r="BY68" s="248">
        <f t="shared" si="138"/>
        <v>290128</v>
      </c>
      <c r="BZ68" s="248">
        <f t="shared" si="138"/>
        <v>117931</v>
      </c>
      <c r="CA68" s="354"/>
      <c r="CB68" s="64">
        <f>IF(ISERROR(GETPIVOTDATA("VALUE",'CRS WK pvt'!$I$2,"DT_FILE",CB$8,"CD_CO",CB$6,"TRIM_CAT",TRIM(B68),"TRIM_LINE",A65))=TRUE,0,GETPIVOTDATA("VALUE",'CRS WK pvt'!$I$2,"DT_FILE",CB$8,"CD_CO",CB$6,"TRIM_CAT",TRIM(B68),"TRIM_LINE",A65))</f>
        <v>1359330</v>
      </c>
    </row>
    <row r="69" spans="1:80" s="38" customFormat="1" x14ac:dyDescent="0.3">
      <c r="A69" s="147"/>
      <c r="B69" s="39" t="s">
        <v>40</v>
      </c>
      <c r="C69" s="40">
        <v>1307509.78</v>
      </c>
      <c r="D69" s="41">
        <v>1054901.22</v>
      </c>
      <c r="E69" s="41">
        <v>814151.57</v>
      </c>
      <c r="F69" s="41">
        <v>734894.95</v>
      </c>
      <c r="G69" s="41">
        <v>586306.05000000005</v>
      </c>
      <c r="H69" s="41">
        <v>589746.80000000005</v>
      </c>
      <c r="I69" s="41">
        <v>556944.21</v>
      </c>
      <c r="J69" s="41">
        <v>451389.04</v>
      </c>
      <c r="K69" s="41">
        <v>441145</v>
      </c>
      <c r="L69" s="42">
        <v>682294.6</v>
      </c>
      <c r="M69" s="41">
        <v>638151.61</v>
      </c>
      <c r="N69" s="41">
        <v>718728.83</v>
      </c>
      <c r="O69" s="41">
        <v>800743.05</v>
      </c>
      <c r="P69" s="41">
        <v>954670</v>
      </c>
      <c r="Q69" s="41">
        <v>908222</v>
      </c>
      <c r="R69" s="41">
        <v>814267</v>
      </c>
      <c r="S69" s="41">
        <v>545165</v>
      </c>
      <c r="T69" s="41">
        <v>449819</v>
      </c>
      <c r="U69" s="205">
        <v>394271</v>
      </c>
      <c r="V69" s="205">
        <v>259938</v>
      </c>
      <c r="W69" s="205">
        <v>397068</v>
      </c>
      <c r="X69" s="42">
        <v>440258</v>
      </c>
      <c r="Y69" s="205">
        <v>657287</v>
      </c>
      <c r="Z69" s="205">
        <v>816713</v>
      </c>
      <c r="AA69" s="205">
        <v>719040</v>
      </c>
      <c r="AB69" s="205">
        <v>594554</v>
      </c>
      <c r="AC69" s="205">
        <v>591431</v>
      </c>
      <c r="AD69" s="205">
        <v>684187</v>
      </c>
      <c r="AE69" s="205">
        <v>459578</v>
      </c>
      <c r="AF69" s="205">
        <v>409435</v>
      </c>
      <c r="AG69" s="205">
        <v>402342</v>
      </c>
      <c r="AH69" s="205">
        <v>328026</v>
      </c>
      <c r="AI69" s="205">
        <v>371234</v>
      </c>
      <c r="AJ69" s="42">
        <v>581709</v>
      </c>
      <c r="AK69" s="298">
        <v>1113068</v>
      </c>
      <c r="AL69" s="298">
        <v>1195239</v>
      </c>
      <c r="AM69" s="298">
        <v>1118475</v>
      </c>
      <c r="AN69" s="298">
        <v>876956</v>
      </c>
      <c r="AO69" s="298">
        <v>890003</v>
      </c>
      <c r="AP69" s="298">
        <v>691633</v>
      </c>
      <c r="AQ69" s="64">
        <v>451820</v>
      </c>
      <c r="AR69" s="298">
        <v>435225</v>
      </c>
      <c r="AS69" s="298"/>
      <c r="AT69" s="298"/>
      <c r="AU69" s="298"/>
      <c r="AV69" s="315"/>
      <c r="AW69" s="43">
        <f t="shared" si="136"/>
        <v>-506766.73</v>
      </c>
      <c r="AX69" s="44">
        <f t="shared" si="136"/>
        <v>-100231.21999999997</v>
      </c>
      <c r="AY69" s="44">
        <f t="shared" si="136"/>
        <v>94070.430000000051</v>
      </c>
      <c r="AZ69" s="44">
        <f t="shared" si="136"/>
        <v>79372.050000000047</v>
      </c>
      <c r="BA69" s="44">
        <f t="shared" si="136"/>
        <v>-41141.050000000047</v>
      </c>
      <c r="BB69" s="44">
        <f t="shared" si="136"/>
        <v>-139927.80000000005</v>
      </c>
      <c r="BC69" s="44">
        <f t="shared" si="136"/>
        <v>-162673.20999999996</v>
      </c>
      <c r="BD69" s="44">
        <f t="shared" si="136"/>
        <v>-191451.03999999998</v>
      </c>
      <c r="BE69" s="44">
        <f t="shared" si="136"/>
        <v>-44077</v>
      </c>
      <c r="BF69" s="44">
        <f t="shared" si="136"/>
        <v>-242036.59999999998</v>
      </c>
      <c r="BG69" s="44">
        <f t="shared" si="137"/>
        <v>19135.390000000014</v>
      </c>
      <c r="BH69" s="44">
        <f t="shared" si="137"/>
        <v>97984.170000000042</v>
      </c>
      <c r="BI69" s="44">
        <f t="shared" si="137"/>
        <v>-81703.050000000047</v>
      </c>
      <c r="BJ69" s="44">
        <f t="shared" si="137"/>
        <v>-360116</v>
      </c>
      <c r="BK69" s="44">
        <f t="shared" si="137"/>
        <v>-316791</v>
      </c>
      <c r="BL69" s="248">
        <f t="shared" si="137"/>
        <v>-130080</v>
      </c>
      <c r="BM69" s="248">
        <f t="shared" si="137"/>
        <v>-85587</v>
      </c>
      <c r="BN69" s="248">
        <f t="shared" si="137"/>
        <v>-40384</v>
      </c>
      <c r="BO69" s="248">
        <f t="shared" si="137"/>
        <v>8071</v>
      </c>
      <c r="BP69" s="248">
        <f t="shared" si="137"/>
        <v>68088</v>
      </c>
      <c r="BQ69" s="248">
        <f t="shared" si="138"/>
        <v>-25834</v>
      </c>
      <c r="BR69" s="248">
        <f t="shared" si="138"/>
        <v>141451</v>
      </c>
      <c r="BS69" s="248">
        <f t="shared" si="138"/>
        <v>455781</v>
      </c>
      <c r="BT69" s="248">
        <f t="shared" si="138"/>
        <v>378526</v>
      </c>
      <c r="BU69" s="248">
        <f t="shared" si="138"/>
        <v>399435</v>
      </c>
      <c r="BV69" s="248">
        <f t="shared" si="138"/>
        <v>282402</v>
      </c>
      <c r="BW69" s="248">
        <f t="shared" si="138"/>
        <v>298572</v>
      </c>
      <c r="BX69" s="248">
        <f t="shared" si="138"/>
        <v>7446</v>
      </c>
      <c r="BY69" s="248">
        <f t="shared" si="138"/>
        <v>-7758</v>
      </c>
      <c r="BZ69" s="248">
        <f t="shared" si="138"/>
        <v>25790</v>
      </c>
      <c r="CA69" s="354"/>
      <c r="CB69" s="64">
        <f>IF(ISERROR(GETPIVOTDATA("VALUE",'CRS WK pvt'!$I$2,"DT_FILE",CB$8,"CD_CO",CB$6,"TRIM_CAT",TRIM(B69),"TRIM_LINE",A65))=TRUE,0,GETPIVOTDATA("VALUE",'CRS WK pvt'!$I$2,"DT_FILE",CB$8,"CD_CO",CB$6,"TRIM_CAT",TRIM(B69),"TRIM_LINE",A65))</f>
        <v>435225</v>
      </c>
    </row>
    <row r="70" spans="1:80" s="38" customFormat="1" x14ac:dyDescent="0.3">
      <c r="A70" s="147"/>
      <c r="B70" s="39" t="s">
        <v>41</v>
      </c>
      <c r="C70" s="40">
        <v>220183.94</v>
      </c>
      <c r="D70" s="41">
        <v>284721.46000000002</v>
      </c>
      <c r="E70" s="41">
        <v>459106.92</v>
      </c>
      <c r="F70" s="41">
        <v>217838.22</v>
      </c>
      <c r="G70" s="41">
        <v>275127.06</v>
      </c>
      <c r="H70" s="41">
        <v>112092.58</v>
      </c>
      <c r="I70" s="41">
        <v>97953.78</v>
      </c>
      <c r="J70" s="41">
        <v>64118.21</v>
      </c>
      <c r="K70" s="41">
        <v>173614.26</v>
      </c>
      <c r="L70" s="42">
        <v>169886.5</v>
      </c>
      <c r="M70" s="41">
        <v>138667.60999999999</v>
      </c>
      <c r="N70" s="41">
        <v>212852.25</v>
      </c>
      <c r="O70" s="41">
        <v>342513.3</v>
      </c>
      <c r="P70" s="41">
        <v>350633</v>
      </c>
      <c r="Q70" s="41">
        <v>240847</v>
      </c>
      <c r="R70" s="41">
        <v>227240</v>
      </c>
      <c r="S70" s="41">
        <v>241854</v>
      </c>
      <c r="T70" s="41">
        <v>328254</v>
      </c>
      <c r="U70" s="205">
        <v>273151</v>
      </c>
      <c r="V70" s="205">
        <v>321862</v>
      </c>
      <c r="W70" s="205">
        <v>292362</v>
      </c>
      <c r="X70" s="42">
        <v>317255</v>
      </c>
      <c r="Y70" s="205">
        <v>363019</v>
      </c>
      <c r="Z70" s="205">
        <v>461567</v>
      </c>
      <c r="AA70" s="205">
        <v>441436</v>
      </c>
      <c r="AB70" s="205">
        <v>401825</v>
      </c>
      <c r="AC70" s="205">
        <v>487461</v>
      </c>
      <c r="AD70" s="205">
        <v>611361</v>
      </c>
      <c r="AE70" s="205">
        <v>576975</v>
      </c>
      <c r="AF70" s="205">
        <v>551682</v>
      </c>
      <c r="AG70" s="205">
        <v>579536</v>
      </c>
      <c r="AH70" s="205">
        <v>607949</v>
      </c>
      <c r="AI70" s="205">
        <v>504204</v>
      </c>
      <c r="AJ70" s="42">
        <v>527952</v>
      </c>
      <c r="AK70" s="298">
        <v>814576</v>
      </c>
      <c r="AL70" s="298">
        <v>691076</v>
      </c>
      <c r="AM70" s="298">
        <v>1037016</v>
      </c>
      <c r="AN70" s="298">
        <v>738083</v>
      </c>
      <c r="AO70" s="298">
        <v>773904</v>
      </c>
      <c r="AP70" s="298">
        <v>947436</v>
      </c>
      <c r="AQ70" s="64">
        <v>656800</v>
      </c>
      <c r="AR70" s="298">
        <v>672707</v>
      </c>
      <c r="AS70" s="298"/>
      <c r="AT70" s="298"/>
      <c r="AU70" s="298"/>
      <c r="AV70" s="315"/>
      <c r="AW70" s="43">
        <f t="shared" si="136"/>
        <v>122329.35999999999</v>
      </c>
      <c r="AX70" s="44">
        <f t="shared" si="136"/>
        <v>65911.539999999979</v>
      </c>
      <c r="AY70" s="44">
        <f t="shared" si="136"/>
        <v>-218259.91999999998</v>
      </c>
      <c r="AZ70" s="44">
        <f t="shared" si="136"/>
        <v>9401.7799999999988</v>
      </c>
      <c r="BA70" s="44">
        <f t="shared" si="136"/>
        <v>-33273.06</v>
      </c>
      <c r="BB70" s="44">
        <f t="shared" si="136"/>
        <v>216161.41999999998</v>
      </c>
      <c r="BC70" s="44">
        <f t="shared" si="136"/>
        <v>175197.22</v>
      </c>
      <c r="BD70" s="44">
        <f t="shared" si="136"/>
        <v>257743.79</v>
      </c>
      <c r="BE70" s="44">
        <f t="shared" si="136"/>
        <v>118747.73999999999</v>
      </c>
      <c r="BF70" s="44">
        <f t="shared" si="136"/>
        <v>147368.5</v>
      </c>
      <c r="BG70" s="44">
        <f t="shared" si="137"/>
        <v>224351.39</v>
      </c>
      <c r="BH70" s="44">
        <f t="shared" si="137"/>
        <v>248714.75</v>
      </c>
      <c r="BI70" s="44">
        <f t="shared" si="137"/>
        <v>98922.700000000012</v>
      </c>
      <c r="BJ70" s="44">
        <f t="shared" si="137"/>
        <v>51192</v>
      </c>
      <c r="BK70" s="44">
        <f t="shared" si="137"/>
        <v>246614</v>
      </c>
      <c r="BL70" s="248">
        <f t="shared" si="137"/>
        <v>384121</v>
      </c>
      <c r="BM70" s="248">
        <f t="shared" si="137"/>
        <v>335121</v>
      </c>
      <c r="BN70" s="248">
        <f t="shared" si="137"/>
        <v>223428</v>
      </c>
      <c r="BO70" s="248">
        <f t="shared" si="137"/>
        <v>306385</v>
      </c>
      <c r="BP70" s="248">
        <f t="shared" si="137"/>
        <v>286087</v>
      </c>
      <c r="BQ70" s="248">
        <f t="shared" si="138"/>
        <v>211842</v>
      </c>
      <c r="BR70" s="248">
        <f t="shared" si="138"/>
        <v>210697</v>
      </c>
      <c r="BS70" s="248">
        <f t="shared" si="138"/>
        <v>451557</v>
      </c>
      <c r="BT70" s="248">
        <f t="shared" si="138"/>
        <v>229509</v>
      </c>
      <c r="BU70" s="248">
        <f t="shared" si="138"/>
        <v>595580</v>
      </c>
      <c r="BV70" s="248">
        <f t="shared" si="138"/>
        <v>336258</v>
      </c>
      <c r="BW70" s="248">
        <f t="shared" si="138"/>
        <v>286443</v>
      </c>
      <c r="BX70" s="248">
        <f t="shared" si="138"/>
        <v>336075</v>
      </c>
      <c r="BY70" s="248">
        <f t="shared" si="138"/>
        <v>79825</v>
      </c>
      <c r="BZ70" s="248">
        <f t="shared" si="138"/>
        <v>121025</v>
      </c>
      <c r="CA70" s="354"/>
      <c r="CB70" s="64">
        <f>IF(ISERROR(GETPIVOTDATA("VALUE",'CRS WK pvt'!$I$2,"DT_FILE",CB$8,"CD_CO",CB$6,"TRIM_CAT",TRIM(B70),"TRIM_LINE",A65))=TRUE,0,GETPIVOTDATA("VALUE",'CRS WK pvt'!$I$2,"DT_FILE",CB$8,"CD_CO",CB$6,"TRIM_CAT",TRIM(B70),"TRIM_LINE",A65))</f>
        <v>672707</v>
      </c>
    </row>
    <row r="71" spans="1:80" s="131" customFormat="1" ht="15" thickBot="1" x14ac:dyDescent="0.35">
      <c r="A71" s="148"/>
      <c r="B71" s="52" t="s">
        <v>42</v>
      </c>
      <c r="C71" s="127">
        <f t="shared" ref="C71:V71" si="139">SUM(C66:C70)</f>
        <v>22220987.860000003</v>
      </c>
      <c r="D71" s="128">
        <f t="shared" si="139"/>
        <v>23563082.990000002</v>
      </c>
      <c r="E71" s="128">
        <f t="shared" si="139"/>
        <v>22098808.140000004</v>
      </c>
      <c r="F71" s="128">
        <f t="shared" si="139"/>
        <v>19948299.949999996</v>
      </c>
      <c r="G71" s="128">
        <f t="shared" si="139"/>
        <v>18485887.640000001</v>
      </c>
      <c r="H71" s="128">
        <f t="shared" si="139"/>
        <v>16413527.439999999</v>
      </c>
      <c r="I71" s="128">
        <f t="shared" si="139"/>
        <v>15226192.619999999</v>
      </c>
      <c r="J71" s="128">
        <f t="shared" si="139"/>
        <v>14141074.6</v>
      </c>
      <c r="K71" s="128">
        <f t="shared" si="139"/>
        <v>13940946.539999999</v>
      </c>
      <c r="L71" s="129">
        <f t="shared" si="139"/>
        <v>15149572.299999999</v>
      </c>
      <c r="M71" s="128">
        <f t="shared" si="139"/>
        <v>16612573.029999999</v>
      </c>
      <c r="N71" s="128">
        <f t="shared" si="139"/>
        <v>19349662.349999998</v>
      </c>
      <c r="O71" s="128">
        <f t="shared" si="139"/>
        <v>21630257.960000005</v>
      </c>
      <c r="P71" s="128">
        <f t="shared" si="139"/>
        <v>23853057</v>
      </c>
      <c r="Q71" s="128">
        <f t="shared" si="139"/>
        <v>23878404</v>
      </c>
      <c r="R71" s="128">
        <f t="shared" si="139"/>
        <v>23516787</v>
      </c>
      <c r="S71" s="128">
        <f t="shared" si="139"/>
        <v>21938867</v>
      </c>
      <c r="T71" s="128">
        <f t="shared" si="139"/>
        <v>21196227</v>
      </c>
      <c r="U71" s="128">
        <f t="shared" si="139"/>
        <v>20568927</v>
      </c>
      <c r="V71" s="128">
        <f t="shared" si="139"/>
        <v>19979743</v>
      </c>
      <c r="W71" s="128">
        <f>SUM(W66+W67+W68+W69+W70)</f>
        <v>19841294</v>
      </c>
      <c r="X71" s="129">
        <f>SUM(X66+X67+X68+X69+X70)</f>
        <v>20593279</v>
      </c>
      <c r="Y71" s="208">
        <v>22418398</v>
      </c>
      <c r="Z71" s="208">
        <v>25227950</v>
      </c>
      <c r="AA71" s="208">
        <v>27093455</v>
      </c>
      <c r="AB71" s="208">
        <v>28040185</v>
      </c>
      <c r="AC71" s="208">
        <v>27953088</v>
      </c>
      <c r="AD71" s="208">
        <v>27188070</v>
      </c>
      <c r="AE71" s="208">
        <v>23895263</v>
      </c>
      <c r="AF71" s="208">
        <v>22019765</v>
      </c>
      <c r="AG71" s="208">
        <v>20751508</v>
      </c>
      <c r="AH71" s="208">
        <v>19485725</v>
      </c>
      <c r="AI71" s="208">
        <v>18763576</v>
      </c>
      <c r="AJ71" s="129">
        <v>19539953</v>
      </c>
      <c r="AK71" s="219">
        <v>23744535</v>
      </c>
      <c r="AL71" s="219">
        <v>26547707</v>
      </c>
      <c r="AM71" s="219">
        <v>29765915</v>
      </c>
      <c r="AN71" s="219">
        <v>29843357</v>
      </c>
      <c r="AO71" s="219">
        <v>29334216</v>
      </c>
      <c r="AP71" s="219">
        <v>27942329</v>
      </c>
      <c r="AQ71" s="36">
        <v>24965734</v>
      </c>
      <c r="AR71" s="219">
        <v>23524570</v>
      </c>
      <c r="AS71" s="219"/>
      <c r="AT71" s="219"/>
      <c r="AU71" s="219"/>
      <c r="AV71" s="318"/>
      <c r="AW71" s="36">
        <f t="shared" ref="AW71:BA71" si="140">SUM(AW66:AW70)</f>
        <v>-590729.90000000026</v>
      </c>
      <c r="AX71" s="130">
        <f t="shared" si="140"/>
        <v>289974.01000000042</v>
      </c>
      <c r="AY71" s="130">
        <f t="shared" si="140"/>
        <v>1779595.8600000003</v>
      </c>
      <c r="AZ71" s="130">
        <f t="shared" si="140"/>
        <v>3568487.0499999993</v>
      </c>
      <c r="BA71" s="130">
        <f t="shared" si="140"/>
        <v>3452979.3599999989</v>
      </c>
      <c r="BB71" s="130">
        <f t="shared" ref="BB71:BJ71" si="141">SUM(BB66:BB70)</f>
        <v>4782699.5600000015</v>
      </c>
      <c r="BC71" s="130">
        <f t="shared" si="141"/>
        <v>5342734.38</v>
      </c>
      <c r="BD71" s="130">
        <f t="shared" si="141"/>
        <v>5838668.4000000004</v>
      </c>
      <c r="BE71" s="130">
        <f t="shared" si="141"/>
        <v>5900347.459999999</v>
      </c>
      <c r="BF71" s="130">
        <f t="shared" si="141"/>
        <v>5443706.7000000011</v>
      </c>
      <c r="BG71" s="130">
        <f t="shared" si="141"/>
        <v>5805824.9699999988</v>
      </c>
      <c r="BH71" s="130">
        <f t="shared" si="141"/>
        <v>5878287.6499999994</v>
      </c>
      <c r="BI71" s="130">
        <f t="shared" si="141"/>
        <v>5463197.04</v>
      </c>
      <c r="BJ71" s="130">
        <f t="shared" si="141"/>
        <v>4187128</v>
      </c>
      <c r="BK71" s="130">
        <f t="shared" ref="BK71:BL71" si="142">SUM(BK66:BK70)</f>
        <v>4074684</v>
      </c>
      <c r="BL71" s="251">
        <f t="shared" si="142"/>
        <v>3671283</v>
      </c>
      <c r="BM71" s="251">
        <f t="shared" ref="BM71:BN71" si="143">SUM(BM66:BM70)</f>
        <v>1956396</v>
      </c>
      <c r="BN71" s="251">
        <f t="shared" si="143"/>
        <v>823538</v>
      </c>
      <c r="BO71" s="251">
        <f t="shared" ref="BO71" si="144">SUM(BO66:BO70)</f>
        <v>182581</v>
      </c>
      <c r="BP71" s="251">
        <f t="shared" ref="BP71:BQ71" si="145">SUM(BP66:BP70)</f>
        <v>-494018</v>
      </c>
      <c r="BQ71" s="251">
        <f t="shared" si="145"/>
        <v>-1077718</v>
      </c>
      <c r="BR71" s="251">
        <f t="shared" ref="BR71:BS71" si="146">SUM(BR66:BR70)</f>
        <v>-1053326</v>
      </c>
      <c r="BS71" s="251">
        <f t="shared" si="146"/>
        <v>1326137</v>
      </c>
      <c r="BT71" s="251">
        <f t="shared" ref="BT71" si="147">SUM(BT66:BT70)</f>
        <v>1319757</v>
      </c>
      <c r="BU71" s="251">
        <f t="shared" ref="BU71" si="148">SUM(BU66:BU70)</f>
        <v>2672460</v>
      </c>
      <c r="BV71" s="251">
        <f t="shared" ref="BV71" si="149">SUM(BV66:BV70)</f>
        <v>1803172</v>
      </c>
      <c r="BW71" s="251">
        <f t="shared" ref="BW71" si="150">SUM(BW66:BW70)</f>
        <v>1381128</v>
      </c>
      <c r="BX71" s="251">
        <f t="shared" ref="BX71" si="151">SUM(BX66:BX70)</f>
        <v>754259</v>
      </c>
      <c r="BY71" s="251">
        <f t="shared" ref="BY71:BZ71" si="152">SUM(BY66:BY70)</f>
        <v>1070471</v>
      </c>
      <c r="BZ71" s="251">
        <f t="shared" si="152"/>
        <v>1504805</v>
      </c>
      <c r="CA71" s="355"/>
      <c r="CB71" s="36">
        <f>SUM(CB66:CB70)</f>
        <v>23524570</v>
      </c>
    </row>
    <row r="72" spans="1:80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43"/>
      <c r="CA72" s="352"/>
      <c r="CB72" s="78"/>
    </row>
    <row r="73" spans="1:80" s="59" customFormat="1" x14ac:dyDescent="0.3">
      <c r="A73" s="147"/>
      <c r="B73" s="60" t="s">
        <v>37</v>
      </c>
      <c r="C73" s="80">
        <v>22112155</v>
      </c>
      <c r="D73" s="81">
        <v>14657923</v>
      </c>
      <c r="E73" s="81">
        <v>9052086</v>
      </c>
      <c r="F73" s="81">
        <v>5063435</v>
      </c>
      <c r="G73" s="81">
        <v>3525288</v>
      </c>
      <c r="H73" s="81">
        <v>3046548</v>
      </c>
      <c r="I73" s="81">
        <v>3223241</v>
      </c>
      <c r="J73" s="81">
        <v>4922550</v>
      </c>
      <c r="K73" s="81">
        <v>8910355</v>
      </c>
      <c r="L73" s="82">
        <v>20409593</v>
      </c>
      <c r="M73" s="81">
        <v>24414341</v>
      </c>
      <c r="N73" s="81">
        <v>21667070</v>
      </c>
      <c r="O73" s="81">
        <v>19287257</v>
      </c>
      <c r="P73" s="81">
        <v>16696011</v>
      </c>
      <c r="Q73" s="81">
        <v>12025517</v>
      </c>
      <c r="R73" s="81">
        <v>5754386</v>
      </c>
      <c r="S73" s="81">
        <v>3956706</v>
      </c>
      <c r="T73" s="81">
        <v>3093160</v>
      </c>
      <c r="U73" s="201">
        <v>3708871</v>
      </c>
      <c r="V73" s="201">
        <v>4772063</v>
      </c>
      <c r="W73" s="201">
        <v>8580190</v>
      </c>
      <c r="X73" s="82">
        <v>16660754</v>
      </c>
      <c r="Y73" s="201">
        <v>24303938</v>
      </c>
      <c r="Z73" s="201">
        <v>25888443</v>
      </c>
      <c r="AA73" s="201">
        <v>23581709</v>
      </c>
      <c r="AB73" s="201">
        <v>14822187</v>
      </c>
      <c r="AC73" s="201">
        <v>8463156</v>
      </c>
      <c r="AD73" s="201">
        <v>5126105</v>
      </c>
      <c r="AE73" s="201">
        <v>3676091</v>
      </c>
      <c r="AF73" s="201">
        <v>3339539</v>
      </c>
      <c r="AG73" s="201">
        <v>3363571</v>
      </c>
      <c r="AH73" s="201">
        <v>3598605</v>
      </c>
      <c r="AI73" s="201">
        <v>8210867</v>
      </c>
      <c r="AJ73" s="82">
        <v>17945878</v>
      </c>
      <c r="AK73" s="294">
        <v>22697935</v>
      </c>
      <c r="AL73" s="294">
        <v>26257839</v>
      </c>
      <c r="AM73" s="294">
        <v>22358967</v>
      </c>
      <c r="AN73" s="294">
        <v>14466906</v>
      </c>
      <c r="AO73" s="294">
        <v>8975425</v>
      </c>
      <c r="AP73" s="294">
        <v>4728961</v>
      </c>
      <c r="AQ73" s="83">
        <v>3502494</v>
      </c>
      <c r="AR73" s="294">
        <v>3056170</v>
      </c>
      <c r="AS73" s="294"/>
      <c r="AT73" s="294"/>
      <c r="AU73" s="294"/>
      <c r="AV73" s="311"/>
      <c r="AW73" s="83">
        <f t="shared" ref="AW73:BF77" si="153">O73-C73</f>
        <v>-2824898</v>
      </c>
      <c r="AX73" s="84">
        <f t="shared" si="153"/>
        <v>2038088</v>
      </c>
      <c r="AY73" s="84">
        <f t="shared" si="153"/>
        <v>2973431</v>
      </c>
      <c r="AZ73" s="84">
        <f t="shared" si="153"/>
        <v>690951</v>
      </c>
      <c r="BA73" s="84">
        <f t="shared" si="153"/>
        <v>431418</v>
      </c>
      <c r="BB73" s="84">
        <f t="shared" si="153"/>
        <v>46612</v>
      </c>
      <c r="BC73" s="84">
        <f t="shared" si="153"/>
        <v>485630</v>
      </c>
      <c r="BD73" s="84">
        <f t="shared" si="153"/>
        <v>-150487</v>
      </c>
      <c r="BE73" s="84">
        <f t="shared" si="153"/>
        <v>-330165</v>
      </c>
      <c r="BF73" s="84">
        <f t="shared" si="153"/>
        <v>-3748839</v>
      </c>
      <c r="BG73" s="84">
        <f t="shared" ref="BG73:BP77" si="154">Y73-M73</f>
        <v>-110403</v>
      </c>
      <c r="BH73" s="84">
        <f t="shared" si="154"/>
        <v>4221373</v>
      </c>
      <c r="BI73" s="84">
        <f t="shared" si="154"/>
        <v>4294452</v>
      </c>
      <c r="BJ73" s="84">
        <f t="shared" si="154"/>
        <v>-1873824</v>
      </c>
      <c r="BK73" s="84">
        <f t="shared" si="154"/>
        <v>-3562361</v>
      </c>
      <c r="BL73" s="244">
        <f t="shared" si="154"/>
        <v>-628281</v>
      </c>
      <c r="BM73" s="244">
        <f t="shared" si="154"/>
        <v>-280615</v>
      </c>
      <c r="BN73" s="244">
        <f t="shared" si="154"/>
        <v>246379</v>
      </c>
      <c r="BO73" s="244">
        <f t="shared" si="154"/>
        <v>-345300</v>
      </c>
      <c r="BP73" s="244">
        <f t="shared" si="154"/>
        <v>-1173458</v>
      </c>
      <c r="BQ73" s="244">
        <f t="shared" ref="BQ73:BZ77" si="155">AI73-W73</f>
        <v>-369323</v>
      </c>
      <c r="BR73" s="244">
        <f t="shared" si="155"/>
        <v>1285124</v>
      </c>
      <c r="BS73" s="244">
        <f t="shared" si="155"/>
        <v>-1606003</v>
      </c>
      <c r="BT73" s="244">
        <f t="shared" si="155"/>
        <v>369396</v>
      </c>
      <c r="BU73" s="244">
        <f t="shared" si="155"/>
        <v>-1222742</v>
      </c>
      <c r="BV73" s="244">
        <f t="shared" si="155"/>
        <v>-355281</v>
      </c>
      <c r="BW73" s="244">
        <f t="shared" si="155"/>
        <v>512269</v>
      </c>
      <c r="BX73" s="244">
        <f t="shared" si="155"/>
        <v>-397144</v>
      </c>
      <c r="BY73" s="244">
        <f t="shared" si="155"/>
        <v>-173597</v>
      </c>
      <c r="BZ73" s="244">
        <f t="shared" si="155"/>
        <v>-283369</v>
      </c>
      <c r="CA73" s="352"/>
      <c r="CB73" s="83">
        <f>IF(ISERROR(GETPIVOTDATA("VALUE",'CRS WK pvt'!$I$2,"DT_FILE",CB$8,"CD_CO",CB$6,"TRIM_CAT",TRIM(B73),"TRIM_LINE",A72))=TRUE,0,GETPIVOTDATA("VALUE",'CRS WK pvt'!$I$2,"DT_FILE",CB$8,"CD_CO",CB$6,"TRIM_CAT",TRIM(B73),"TRIM_LINE",A72))</f>
        <v>3056170</v>
      </c>
    </row>
    <row r="74" spans="1:80" s="59" customFormat="1" x14ac:dyDescent="0.3">
      <c r="A74" s="147"/>
      <c r="B74" s="60" t="s">
        <v>38</v>
      </c>
      <c r="C74" s="80">
        <v>1506282</v>
      </c>
      <c r="D74" s="81">
        <v>1196996</v>
      </c>
      <c r="E74" s="81">
        <v>603602</v>
      </c>
      <c r="F74" s="81">
        <v>373151</v>
      </c>
      <c r="G74" s="81">
        <v>219842</v>
      </c>
      <c r="H74" s="81">
        <v>176776</v>
      </c>
      <c r="I74" s="81">
        <v>189984</v>
      </c>
      <c r="J74" s="81">
        <v>296935</v>
      </c>
      <c r="K74" s="81">
        <v>565396</v>
      </c>
      <c r="L74" s="82">
        <v>1501179</v>
      </c>
      <c r="M74" s="81">
        <v>1593477</v>
      </c>
      <c r="N74" s="81">
        <v>1457461</v>
      </c>
      <c r="O74" s="81">
        <v>1259335</v>
      </c>
      <c r="P74" s="81">
        <v>1214922</v>
      </c>
      <c r="Q74" s="81">
        <v>723771</v>
      </c>
      <c r="R74" s="81">
        <v>386870</v>
      </c>
      <c r="S74" s="81">
        <v>265206</v>
      </c>
      <c r="T74" s="81">
        <v>185111</v>
      </c>
      <c r="U74" s="201">
        <v>214146</v>
      </c>
      <c r="V74" s="201">
        <v>296295</v>
      </c>
      <c r="W74" s="201">
        <v>628827</v>
      </c>
      <c r="X74" s="82">
        <v>1336530</v>
      </c>
      <c r="Y74" s="201">
        <v>1819916</v>
      </c>
      <c r="Z74" s="201">
        <v>1931879</v>
      </c>
      <c r="AA74" s="201">
        <v>1800497</v>
      </c>
      <c r="AB74" s="201">
        <v>1324628</v>
      </c>
      <c r="AC74" s="201">
        <v>651980</v>
      </c>
      <c r="AD74" s="201">
        <v>489627</v>
      </c>
      <c r="AE74" s="201">
        <v>313118</v>
      </c>
      <c r="AF74" s="201">
        <v>229582</v>
      </c>
      <c r="AG74" s="201">
        <v>238684</v>
      </c>
      <c r="AH74" s="201">
        <v>267577</v>
      </c>
      <c r="AI74" s="201">
        <v>716482</v>
      </c>
      <c r="AJ74" s="82">
        <v>1402667</v>
      </c>
      <c r="AK74" s="294">
        <v>1807381</v>
      </c>
      <c r="AL74" s="294">
        <v>2104496</v>
      </c>
      <c r="AM74" s="294">
        <v>1865010</v>
      </c>
      <c r="AN74" s="294">
        <v>1359660</v>
      </c>
      <c r="AO74" s="294">
        <v>860941</v>
      </c>
      <c r="AP74" s="294">
        <v>467755</v>
      </c>
      <c r="AQ74" s="83">
        <v>284977</v>
      </c>
      <c r="AR74" s="294">
        <v>223380</v>
      </c>
      <c r="AS74" s="294"/>
      <c r="AT74" s="294"/>
      <c r="AU74" s="294"/>
      <c r="AV74" s="311"/>
      <c r="AW74" s="83">
        <f t="shared" si="153"/>
        <v>-246947</v>
      </c>
      <c r="AX74" s="84">
        <f t="shared" si="153"/>
        <v>17926</v>
      </c>
      <c r="AY74" s="84">
        <f t="shared" si="153"/>
        <v>120169</v>
      </c>
      <c r="AZ74" s="84">
        <f t="shared" si="153"/>
        <v>13719</v>
      </c>
      <c r="BA74" s="84">
        <f t="shared" si="153"/>
        <v>45364</v>
      </c>
      <c r="BB74" s="84">
        <f t="shared" si="153"/>
        <v>8335</v>
      </c>
      <c r="BC74" s="84">
        <f t="shared" si="153"/>
        <v>24162</v>
      </c>
      <c r="BD74" s="84">
        <f t="shared" si="153"/>
        <v>-640</v>
      </c>
      <c r="BE74" s="84">
        <f t="shared" si="153"/>
        <v>63431</v>
      </c>
      <c r="BF74" s="84">
        <f t="shared" si="153"/>
        <v>-164649</v>
      </c>
      <c r="BG74" s="84">
        <f t="shared" si="154"/>
        <v>226439</v>
      </c>
      <c r="BH74" s="84">
        <f t="shared" si="154"/>
        <v>474418</v>
      </c>
      <c r="BI74" s="84">
        <f t="shared" si="154"/>
        <v>541162</v>
      </c>
      <c r="BJ74" s="84">
        <f t="shared" si="154"/>
        <v>109706</v>
      </c>
      <c r="BK74" s="84">
        <f t="shared" si="154"/>
        <v>-71791</v>
      </c>
      <c r="BL74" s="244">
        <f t="shared" si="154"/>
        <v>102757</v>
      </c>
      <c r="BM74" s="244">
        <f t="shared" si="154"/>
        <v>47912</v>
      </c>
      <c r="BN74" s="244">
        <f t="shared" si="154"/>
        <v>44471</v>
      </c>
      <c r="BO74" s="244">
        <f t="shared" si="154"/>
        <v>24538</v>
      </c>
      <c r="BP74" s="244">
        <f t="shared" si="154"/>
        <v>-28718</v>
      </c>
      <c r="BQ74" s="244">
        <f t="shared" si="155"/>
        <v>87655</v>
      </c>
      <c r="BR74" s="244">
        <f t="shared" si="155"/>
        <v>66137</v>
      </c>
      <c r="BS74" s="244">
        <f t="shared" si="155"/>
        <v>-12535</v>
      </c>
      <c r="BT74" s="244">
        <f t="shared" si="155"/>
        <v>172617</v>
      </c>
      <c r="BU74" s="244">
        <f t="shared" si="155"/>
        <v>64513</v>
      </c>
      <c r="BV74" s="244">
        <f t="shared" si="155"/>
        <v>35032</v>
      </c>
      <c r="BW74" s="244">
        <f t="shared" si="155"/>
        <v>208961</v>
      </c>
      <c r="BX74" s="244">
        <f t="shared" si="155"/>
        <v>-21872</v>
      </c>
      <c r="BY74" s="244">
        <f t="shared" si="155"/>
        <v>-28141</v>
      </c>
      <c r="BZ74" s="244">
        <f t="shared" si="155"/>
        <v>-6202</v>
      </c>
      <c r="CA74" s="352"/>
      <c r="CB74" s="83">
        <f>IF(ISERROR(GETPIVOTDATA("VALUE",'CRS WK pvt'!$I$2,"DT_FILE",CB$8,"CD_CO",CB$6,"TRIM_CAT",TRIM(B74),"TRIM_LINE",A72))=TRUE,0,GETPIVOTDATA("VALUE",'CRS WK pvt'!$I$2,"DT_FILE",CB$8,"CD_CO",CB$6,"TRIM_CAT",TRIM(B74),"TRIM_LINE",A72))</f>
        <v>223380</v>
      </c>
    </row>
    <row r="75" spans="1:80" s="59" customFormat="1" x14ac:dyDescent="0.3">
      <c r="A75" s="147"/>
      <c r="B75" s="60" t="s">
        <v>39</v>
      </c>
      <c r="C75" s="80">
        <v>6757319</v>
      </c>
      <c r="D75" s="81">
        <v>4219968</v>
      </c>
      <c r="E75" s="81">
        <v>2822502</v>
      </c>
      <c r="F75" s="81">
        <v>1657327</v>
      </c>
      <c r="G75" s="81">
        <v>1316723</v>
      </c>
      <c r="H75" s="81">
        <v>1277065</v>
      </c>
      <c r="I75" s="81">
        <v>1181558</v>
      </c>
      <c r="J75" s="81">
        <v>1870709</v>
      </c>
      <c r="K75" s="81">
        <v>2585365</v>
      </c>
      <c r="L75" s="82">
        <v>9405758</v>
      </c>
      <c r="M75" s="81">
        <v>7011240</v>
      </c>
      <c r="N75" s="81">
        <v>6347688</v>
      </c>
      <c r="O75" s="81">
        <v>5252285</v>
      </c>
      <c r="P75" s="81">
        <v>4342733</v>
      </c>
      <c r="Q75" s="81">
        <v>3121649</v>
      </c>
      <c r="R75" s="81">
        <v>1403670</v>
      </c>
      <c r="S75" s="81">
        <v>1159580</v>
      </c>
      <c r="T75" s="81">
        <v>1016270</v>
      </c>
      <c r="U75" s="201">
        <v>1211909</v>
      </c>
      <c r="V75" s="201">
        <v>1499688</v>
      </c>
      <c r="W75" s="201">
        <v>2509867</v>
      </c>
      <c r="X75" s="82">
        <v>4821212</v>
      </c>
      <c r="Y75" s="201">
        <v>7282842</v>
      </c>
      <c r="Z75" s="201">
        <v>7433936</v>
      </c>
      <c r="AA75" s="201">
        <v>7743404</v>
      </c>
      <c r="AB75" s="201">
        <v>4245689</v>
      </c>
      <c r="AC75" s="201">
        <v>2670084</v>
      </c>
      <c r="AD75" s="201">
        <v>1568256</v>
      </c>
      <c r="AE75" s="201">
        <v>1273733</v>
      </c>
      <c r="AF75" s="201">
        <v>1296729</v>
      </c>
      <c r="AG75" s="201">
        <v>1221142</v>
      </c>
      <c r="AH75" s="201">
        <v>1263760</v>
      </c>
      <c r="AI75" s="201">
        <v>2450189</v>
      </c>
      <c r="AJ75" s="82">
        <v>5080117</v>
      </c>
      <c r="AK75" s="294">
        <v>6752531</v>
      </c>
      <c r="AL75" s="294">
        <v>8110601</v>
      </c>
      <c r="AM75" s="294">
        <v>6824290</v>
      </c>
      <c r="AN75" s="294">
        <v>4523275</v>
      </c>
      <c r="AO75" s="294">
        <v>2546202</v>
      </c>
      <c r="AP75" s="294">
        <v>1578989</v>
      </c>
      <c r="AQ75" s="83">
        <v>1318725</v>
      </c>
      <c r="AR75" s="294">
        <v>1224322</v>
      </c>
      <c r="AS75" s="294"/>
      <c r="AT75" s="294"/>
      <c r="AU75" s="294"/>
      <c r="AV75" s="311"/>
      <c r="AW75" s="83">
        <f t="shared" si="153"/>
        <v>-1505034</v>
      </c>
      <c r="AX75" s="84">
        <f t="shared" si="153"/>
        <v>122765</v>
      </c>
      <c r="AY75" s="84">
        <f t="shared" si="153"/>
        <v>299147</v>
      </c>
      <c r="AZ75" s="84">
        <f t="shared" si="153"/>
        <v>-253657</v>
      </c>
      <c r="BA75" s="84">
        <f t="shared" si="153"/>
        <v>-157143</v>
      </c>
      <c r="BB75" s="84">
        <f t="shared" si="153"/>
        <v>-260795</v>
      </c>
      <c r="BC75" s="84">
        <f t="shared" si="153"/>
        <v>30351</v>
      </c>
      <c r="BD75" s="84">
        <f t="shared" si="153"/>
        <v>-371021</v>
      </c>
      <c r="BE75" s="84">
        <f t="shared" si="153"/>
        <v>-75498</v>
      </c>
      <c r="BF75" s="84">
        <f t="shared" si="153"/>
        <v>-4584546</v>
      </c>
      <c r="BG75" s="84">
        <f t="shared" si="154"/>
        <v>271602</v>
      </c>
      <c r="BH75" s="84">
        <f t="shared" si="154"/>
        <v>1086248</v>
      </c>
      <c r="BI75" s="84">
        <f t="shared" si="154"/>
        <v>2491119</v>
      </c>
      <c r="BJ75" s="84">
        <f t="shared" si="154"/>
        <v>-97044</v>
      </c>
      <c r="BK75" s="84">
        <f t="shared" si="154"/>
        <v>-451565</v>
      </c>
      <c r="BL75" s="244">
        <f t="shared" si="154"/>
        <v>164586</v>
      </c>
      <c r="BM75" s="244">
        <f t="shared" si="154"/>
        <v>114153</v>
      </c>
      <c r="BN75" s="244">
        <f t="shared" si="154"/>
        <v>280459</v>
      </c>
      <c r="BO75" s="244">
        <f t="shared" si="154"/>
        <v>9233</v>
      </c>
      <c r="BP75" s="244">
        <f t="shared" si="154"/>
        <v>-235928</v>
      </c>
      <c r="BQ75" s="244">
        <f t="shared" si="155"/>
        <v>-59678</v>
      </c>
      <c r="BR75" s="244">
        <f t="shared" si="155"/>
        <v>258905</v>
      </c>
      <c r="BS75" s="244">
        <f t="shared" si="155"/>
        <v>-530311</v>
      </c>
      <c r="BT75" s="244">
        <f t="shared" si="155"/>
        <v>676665</v>
      </c>
      <c r="BU75" s="244">
        <f t="shared" si="155"/>
        <v>-919114</v>
      </c>
      <c r="BV75" s="244">
        <f t="shared" si="155"/>
        <v>277586</v>
      </c>
      <c r="BW75" s="244">
        <f t="shared" si="155"/>
        <v>-123882</v>
      </c>
      <c r="BX75" s="244">
        <f t="shared" si="155"/>
        <v>10733</v>
      </c>
      <c r="BY75" s="244">
        <f t="shared" si="155"/>
        <v>44992</v>
      </c>
      <c r="BZ75" s="244">
        <f t="shared" si="155"/>
        <v>-72407</v>
      </c>
      <c r="CA75" s="352"/>
      <c r="CB75" s="83">
        <f>IF(ISERROR(GETPIVOTDATA("VALUE",'CRS WK pvt'!$I$2,"DT_FILE",CB$8,"CD_CO",CB$6,"TRIM_CAT",TRIM(B75),"TRIM_LINE",A72))=TRUE,0,GETPIVOTDATA("VALUE",'CRS WK pvt'!$I$2,"DT_FILE",CB$8,"CD_CO",CB$6,"TRIM_CAT",TRIM(B75),"TRIM_LINE",A72))</f>
        <v>1224322</v>
      </c>
    </row>
    <row r="76" spans="1:80" s="59" customFormat="1" x14ac:dyDescent="0.3">
      <c r="A76" s="147"/>
      <c r="B76" s="60" t="s">
        <v>40</v>
      </c>
      <c r="C76" s="80">
        <v>12394212</v>
      </c>
      <c r="D76" s="81">
        <v>2978694</v>
      </c>
      <c r="E76" s="81">
        <v>2016243</v>
      </c>
      <c r="F76" s="81">
        <v>2579717</v>
      </c>
      <c r="G76" s="81">
        <v>910956</v>
      </c>
      <c r="H76" s="81">
        <v>762246</v>
      </c>
      <c r="I76" s="81">
        <v>780546</v>
      </c>
      <c r="J76" s="81">
        <v>1188681</v>
      </c>
      <c r="K76" s="81">
        <v>1952898</v>
      </c>
      <c r="L76" s="82">
        <v>3742572</v>
      </c>
      <c r="M76" s="81">
        <v>4696866</v>
      </c>
      <c r="N76" s="81">
        <v>3914615</v>
      </c>
      <c r="O76" s="81">
        <v>3518703</v>
      </c>
      <c r="P76" s="81">
        <v>2868480</v>
      </c>
      <c r="Q76" s="81">
        <v>2186930</v>
      </c>
      <c r="R76" s="81">
        <v>1009392</v>
      </c>
      <c r="S76" s="81">
        <v>664786</v>
      </c>
      <c r="T76" s="81">
        <v>515601</v>
      </c>
      <c r="U76" s="201">
        <v>680201</v>
      </c>
      <c r="V76" s="201">
        <v>1358662</v>
      </c>
      <c r="W76" s="201">
        <v>1734667</v>
      </c>
      <c r="X76" s="82">
        <v>3008199</v>
      </c>
      <c r="Y76" s="201">
        <v>4053060</v>
      </c>
      <c r="Z76" s="201">
        <v>4163411</v>
      </c>
      <c r="AA76" s="201">
        <v>4244619</v>
      </c>
      <c r="AB76" s="201">
        <v>2704336</v>
      </c>
      <c r="AC76" s="201">
        <v>1786556</v>
      </c>
      <c r="AD76" s="201">
        <v>939555</v>
      </c>
      <c r="AE76" s="201">
        <v>732486</v>
      </c>
      <c r="AF76" s="201">
        <v>708307</v>
      </c>
      <c r="AG76" s="201">
        <v>730020</v>
      </c>
      <c r="AH76" s="201">
        <v>792758</v>
      </c>
      <c r="AI76" s="201">
        <v>1583986</v>
      </c>
      <c r="AJ76" s="82">
        <v>3050864</v>
      </c>
      <c r="AK76" s="294">
        <v>3900358</v>
      </c>
      <c r="AL76" s="294">
        <v>4269849</v>
      </c>
      <c r="AM76" s="294">
        <v>3793821</v>
      </c>
      <c r="AN76" s="294">
        <v>2780219</v>
      </c>
      <c r="AO76" s="294">
        <v>1702599</v>
      </c>
      <c r="AP76" s="294">
        <v>927737</v>
      </c>
      <c r="AQ76" s="83">
        <v>782562</v>
      </c>
      <c r="AR76" s="294">
        <v>661154</v>
      </c>
      <c r="AS76" s="294"/>
      <c r="AT76" s="294"/>
      <c r="AU76" s="294"/>
      <c r="AV76" s="311"/>
      <c r="AW76" s="83">
        <f t="shared" si="153"/>
        <v>-8875509</v>
      </c>
      <c r="AX76" s="84">
        <f t="shared" si="153"/>
        <v>-110214</v>
      </c>
      <c r="AY76" s="84">
        <f t="shared" si="153"/>
        <v>170687</v>
      </c>
      <c r="AZ76" s="84">
        <f t="shared" si="153"/>
        <v>-1570325</v>
      </c>
      <c r="BA76" s="84">
        <f t="shared" si="153"/>
        <v>-246170</v>
      </c>
      <c r="BB76" s="84">
        <f t="shared" si="153"/>
        <v>-246645</v>
      </c>
      <c r="BC76" s="84">
        <f t="shared" si="153"/>
        <v>-100345</v>
      </c>
      <c r="BD76" s="84">
        <f t="shared" si="153"/>
        <v>169981</v>
      </c>
      <c r="BE76" s="84">
        <f t="shared" si="153"/>
        <v>-218231</v>
      </c>
      <c r="BF76" s="84">
        <f t="shared" si="153"/>
        <v>-734373</v>
      </c>
      <c r="BG76" s="84">
        <f t="shared" si="154"/>
        <v>-643806</v>
      </c>
      <c r="BH76" s="84">
        <f t="shared" si="154"/>
        <v>248796</v>
      </c>
      <c r="BI76" s="84">
        <f t="shared" si="154"/>
        <v>725916</v>
      </c>
      <c r="BJ76" s="84">
        <f t="shared" si="154"/>
        <v>-164144</v>
      </c>
      <c r="BK76" s="84">
        <f t="shared" si="154"/>
        <v>-400374</v>
      </c>
      <c r="BL76" s="244">
        <f t="shared" si="154"/>
        <v>-69837</v>
      </c>
      <c r="BM76" s="244">
        <f t="shared" si="154"/>
        <v>67700</v>
      </c>
      <c r="BN76" s="244">
        <f t="shared" si="154"/>
        <v>192706</v>
      </c>
      <c r="BO76" s="244">
        <f t="shared" si="154"/>
        <v>49819</v>
      </c>
      <c r="BP76" s="244">
        <f t="shared" si="154"/>
        <v>-565904</v>
      </c>
      <c r="BQ76" s="244">
        <f t="shared" si="155"/>
        <v>-150681</v>
      </c>
      <c r="BR76" s="244">
        <f t="shared" si="155"/>
        <v>42665</v>
      </c>
      <c r="BS76" s="244">
        <f t="shared" si="155"/>
        <v>-152702</v>
      </c>
      <c r="BT76" s="244">
        <f t="shared" si="155"/>
        <v>106438</v>
      </c>
      <c r="BU76" s="244">
        <f t="shared" si="155"/>
        <v>-450798</v>
      </c>
      <c r="BV76" s="244">
        <f t="shared" si="155"/>
        <v>75883</v>
      </c>
      <c r="BW76" s="244">
        <f t="shared" si="155"/>
        <v>-83957</v>
      </c>
      <c r="BX76" s="244">
        <f t="shared" si="155"/>
        <v>-11818</v>
      </c>
      <c r="BY76" s="244">
        <f t="shared" si="155"/>
        <v>50076</v>
      </c>
      <c r="BZ76" s="244">
        <f t="shared" si="155"/>
        <v>-47153</v>
      </c>
      <c r="CA76" s="352"/>
      <c r="CB76" s="83">
        <f>IF(ISERROR(GETPIVOTDATA("VALUE",'CRS WK pvt'!$I$2,"DT_FILE",CB$8,"CD_CO",CB$6,"TRIM_CAT",TRIM(B76),"TRIM_LINE",A72))=TRUE,0,GETPIVOTDATA("VALUE",'CRS WK pvt'!$I$2,"DT_FILE",CB$8,"CD_CO",CB$6,"TRIM_CAT",TRIM(B76),"TRIM_LINE",A72))</f>
        <v>661154</v>
      </c>
    </row>
    <row r="77" spans="1:80" s="59" customFormat="1" x14ac:dyDescent="0.3">
      <c r="A77" s="147"/>
      <c r="B77" s="60" t="s">
        <v>41</v>
      </c>
      <c r="C77" s="80">
        <v>5883306</v>
      </c>
      <c r="D77" s="81">
        <v>3490149</v>
      </c>
      <c r="E77" s="81">
        <v>2881384</v>
      </c>
      <c r="F77" s="81">
        <v>2848123</v>
      </c>
      <c r="G77" s="81">
        <v>2248611</v>
      </c>
      <c r="H77" s="81">
        <v>3243627</v>
      </c>
      <c r="I77" s="81">
        <v>2563234</v>
      </c>
      <c r="J77" s="81">
        <v>2851864</v>
      </c>
      <c r="K77" s="81">
        <v>2975602</v>
      </c>
      <c r="L77" s="82">
        <v>4496047</v>
      </c>
      <c r="M77" s="81">
        <v>4026959</v>
      </c>
      <c r="N77" s="81">
        <v>3842162</v>
      </c>
      <c r="O77" s="81">
        <v>3854248</v>
      </c>
      <c r="P77" s="81">
        <v>3082088</v>
      </c>
      <c r="Q77" s="81">
        <v>3046935</v>
      </c>
      <c r="R77" s="81">
        <v>2570561</v>
      </c>
      <c r="S77" s="81">
        <v>2329569</v>
      </c>
      <c r="T77" s="81">
        <v>2571052</v>
      </c>
      <c r="U77" s="201">
        <v>2904284</v>
      </c>
      <c r="V77" s="201">
        <v>2602248</v>
      </c>
      <c r="W77" s="201">
        <v>3131540</v>
      </c>
      <c r="X77" s="82">
        <v>3560082</v>
      </c>
      <c r="Y77" s="201">
        <v>4072030</v>
      </c>
      <c r="Z77" s="201">
        <v>4162947</v>
      </c>
      <c r="AA77" s="201">
        <v>4301511</v>
      </c>
      <c r="AB77" s="201">
        <v>3389723</v>
      </c>
      <c r="AC77" s="201">
        <v>3110569</v>
      </c>
      <c r="AD77" s="201">
        <v>2587633</v>
      </c>
      <c r="AE77" s="201">
        <v>2693526</v>
      </c>
      <c r="AF77" s="201">
        <v>2411742</v>
      </c>
      <c r="AG77" s="201">
        <v>3076240</v>
      </c>
      <c r="AH77" s="201">
        <v>2496687</v>
      </c>
      <c r="AI77" s="201">
        <v>3062717</v>
      </c>
      <c r="AJ77" s="82">
        <v>3707301</v>
      </c>
      <c r="AK77" s="294">
        <v>3979514</v>
      </c>
      <c r="AL77" s="294">
        <v>4177598</v>
      </c>
      <c r="AM77" s="294">
        <v>3619580</v>
      </c>
      <c r="AN77" s="294">
        <v>3666722</v>
      </c>
      <c r="AO77" s="294">
        <v>3101692</v>
      </c>
      <c r="AP77" s="294">
        <v>2866683</v>
      </c>
      <c r="AQ77" s="83">
        <v>2710297</v>
      </c>
      <c r="AR77" s="294">
        <v>3534815</v>
      </c>
      <c r="AS77" s="294"/>
      <c r="AT77" s="294"/>
      <c r="AU77" s="294"/>
      <c r="AV77" s="311"/>
      <c r="AW77" s="83">
        <f t="shared" si="153"/>
        <v>-2029058</v>
      </c>
      <c r="AX77" s="84">
        <f t="shared" si="153"/>
        <v>-408061</v>
      </c>
      <c r="AY77" s="84">
        <f t="shared" si="153"/>
        <v>165551</v>
      </c>
      <c r="AZ77" s="84">
        <f t="shared" si="153"/>
        <v>-277562</v>
      </c>
      <c r="BA77" s="84">
        <f t="shared" si="153"/>
        <v>80958</v>
      </c>
      <c r="BB77" s="84">
        <f t="shared" si="153"/>
        <v>-672575</v>
      </c>
      <c r="BC77" s="84">
        <f t="shared" si="153"/>
        <v>341050</v>
      </c>
      <c r="BD77" s="84">
        <f t="shared" si="153"/>
        <v>-249616</v>
      </c>
      <c r="BE77" s="84">
        <f t="shared" si="153"/>
        <v>155938</v>
      </c>
      <c r="BF77" s="84">
        <f t="shared" si="153"/>
        <v>-935965</v>
      </c>
      <c r="BG77" s="84">
        <f t="shared" si="154"/>
        <v>45071</v>
      </c>
      <c r="BH77" s="84">
        <f t="shared" si="154"/>
        <v>320785</v>
      </c>
      <c r="BI77" s="84">
        <f t="shared" si="154"/>
        <v>447263</v>
      </c>
      <c r="BJ77" s="84">
        <f t="shared" si="154"/>
        <v>307635</v>
      </c>
      <c r="BK77" s="84">
        <f t="shared" si="154"/>
        <v>63634</v>
      </c>
      <c r="BL77" s="244">
        <f t="shared" si="154"/>
        <v>17072</v>
      </c>
      <c r="BM77" s="244">
        <f t="shared" si="154"/>
        <v>363957</v>
      </c>
      <c r="BN77" s="244">
        <f t="shared" si="154"/>
        <v>-159310</v>
      </c>
      <c r="BO77" s="244">
        <f t="shared" si="154"/>
        <v>171956</v>
      </c>
      <c r="BP77" s="244">
        <f t="shared" si="154"/>
        <v>-105561</v>
      </c>
      <c r="BQ77" s="244">
        <f t="shared" si="155"/>
        <v>-68823</v>
      </c>
      <c r="BR77" s="244">
        <f t="shared" si="155"/>
        <v>147219</v>
      </c>
      <c r="BS77" s="244">
        <f t="shared" si="155"/>
        <v>-92516</v>
      </c>
      <c r="BT77" s="244">
        <f t="shared" si="155"/>
        <v>14651</v>
      </c>
      <c r="BU77" s="244">
        <f t="shared" si="155"/>
        <v>-681931</v>
      </c>
      <c r="BV77" s="244">
        <f t="shared" si="155"/>
        <v>276999</v>
      </c>
      <c r="BW77" s="244">
        <f t="shared" si="155"/>
        <v>-8877</v>
      </c>
      <c r="BX77" s="244">
        <f t="shared" si="155"/>
        <v>279050</v>
      </c>
      <c r="BY77" s="244">
        <f t="shared" si="155"/>
        <v>16771</v>
      </c>
      <c r="BZ77" s="244">
        <f t="shared" si="155"/>
        <v>1123073</v>
      </c>
      <c r="CA77" s="352"/>
      <c r="CB77" s="83">
        <f>IF(ISERROR(GETPIVOTDATA("VALUE",'CRS WK pvt'!$I$2,"DT_FILE",CB$8,"CD_CO",CB$6,"TRIM_CAT",TRIM(B77),"TRIM_LINE",A72))=TRUE,0,GETPIVOTDATA("VALUE",'CRS WK pvt'!$I$2,"DT_FILE",CB$8,"CD_CO",CB$6,"TRIM_CAT",TRIM(B77),"TRIM_LINE",A72))</f>
        <v>3534815</v>
      </c>
    </row>
    <row r="78" spans="1:80" s="73" customFormat="1" x14ac:dyDescent="0.3">
      <c r="A78" s="148"/>
      <c r="B78" s="60" t="s">
        <v>42</v>
      </c>
      <c r="C78" s="137">
        <f>SUM(C73:C77)</f>
        <v>48653274</v>
      </c>
      <c r="D78" s="138">
        <f t="shared" ref="D78:AF78" si="156">SUM(D73:D77)</f>
        <v>26543730</v>
      </c>
      <c r="E78" s="138">
        <f t="shared" si="156"/>
        <v>17375817</v>
      </c>
      <c r="F78" s="138">
        <f t="shared" si="156"/>
        <v>12521753</v>
      </c>
      <c r="G78" s="138">
        <f t="shared" si="156"/>
        <v>8221420</v>
      </c>
      <c r="H78" s="138">
        <f t="shared" si="156"/>
        <v>8506262</v>
      </c>
      <c r="I78" s="138">
        <f t="shared" si="156"/>
        <v>7938563</v>
      </c>
      <c r="J78" s="138">
        <f t="shared" si="156"/>
        <v>11130739</v>
      </c>
      <c r="K78" s="138">
        <f t="shared" si="156"/>
        <v>16989616</v>
      </c>
      <c r="L78" s="139">
        <f t="shared" si="156"/>
        <v>39555149</v>
      </c>
      <c r="M78" s="138">
        <f t="shared" si="156"/>
        <v>41742883</v>
      </c>
      <c r="N78" s="138">
        <f t="shared" si="156"/>
        <v>37228996</v>
      </c>
      <c r="O78" s="138">
        <f t="shared" si="156"/>
        <v>33171828</v>
      </c>
      <c r="P78" s="138">
        <f t="shared" si="156"/>
        <v>28204234</v>
      </c>
      <c r="Q78" s="138">
        <f t="shared" si="156"/>
        <v>21104802</v>
      </c>
      <c r="R78" s="138">
        <f t="shared" si="156"/>
        <v>11124879</v>
      </c>
      <c r="S78" s="138">
        <f t="shared" si="156"/>
        <v>8375847</v>
      </c>
      <c r="T78" s="138">
        <f t="shared" si="156"/>
        <v>7381194</v>
      </c>
      <c r="U78" s="138">
        <f t="shared" si="156"/>
        <v>8719411</v>
      </c>
      <c r="V78" s="138">
        <f t="shared" si="156"/>
        <v>10528956</v>
      </c>
      <c r="W78" s="138">
        <f t="shared" si="156"/>
        <v>16585091</v>
      </c>
      <c r="X78" s="139">
        <f t="shared" si="156"/>
        <v>29386777</v>
      </c>
      <c r="Y78" s="138">
        <f t="shared" si="156"/>
        <v>41531786</v>
      </c>
      <c r="Z78" s="138">
        <f t="shared" si="156"/>
        <v>43580616</v>
      </c>
      <c r="AA78" s="138">
        <f t="shared" si="156"/>
        <v>41671740</v>
      </c>
      <c r="AB78" s="138">
        <f t="shared" si="156"/>
        <v>26486563</v>
      </c>
      <c r="AC78" s="138">
        <f t="shared" si="156"/>
        <v>16682345</v>
      </c>
      <c r="AD78" s="138">
        <f t="shared" si="156"/>
        <v>10711176</v>
      </c>
      <c r="AE78" s="138">
        <f t="shared" si="156"/>
        <v>8688954</v>
      </c>
      <c r="AF78" s="138">
        <f t="shared" si="156"/>
        <v>7985899</v>
      </c>
      <c r="AG78" s="202">
        <v>8629657</v>
      </c>
      <c r="AH78" s="202">
        <v>8419387</v>
      </c>
      <c r="AI78" s="202">
        <v>16024241</v>
      </c>
      <c r="AJ78" s="139">
        <v>31186827</v>
      </c>
      <c r="AK78" s="295">
        <v>39137719</v>
      </c>
      <c r="AL78" s="295">
        <v>44920383</v>
      </c>
      <c r="AM78" s="295">
        <v>38461668</v>
      </c>
      <c r="AN78" s="295">
        <v>26796782</v>
      </c>
      <c r="AO78" s="295">
        <v>17186859</v>
      </c>
      <c r="AP78" s="295">
        <v>10570125</v>
      </c>
      <c r="AQ78" s="85">
        <v>8599055</v>
      </c>
      <c r="AR78" s="295">
        <v>8699841</v>
      </c>
      <c r="AS78" s="295"/>
      <c r="AT78" s="295"/>
      <c r="AU78" s="295"/>
      <c r="AV78" s="312"/>
      <c r="AW78" s="85">
        <f t="shared" ref="AW78:AW85" si="157">SUM(AW73:AW77)</f>
        <v>-15481446</v>
      </c>
      <c r="AX78" s="140">
        <f t="shared" ref="AX78:AZ78" si="158">SUM(AX73:AX77)</f>
        <v>1660504</v>
      </c>
      <c r="AY78" s="140">
        <f t="shared" si="158"/>
        <v>3728985</v>
      </c>
      <c r="AZ78" s="140">
        <f t="shared" si="158"/>
        <v>-1396874</v>
      </c>
      <c r="BA78" s="140">
        <f t="shared" ref="BA78" si="159">SUM(BA73:BA77)</f>
        <v>154427</v>
      </c>
      <c r="BB78" s="140">
        <f t="shared" ref="BB78:BJ78" si="160">SUM(BB73:BB77)</f>
        <v>-1125068</v>
      </c>
      <c r="BC78" s="140">
        <f t="shared" si="160"/>
        <v>780848</v>
      </c>
      <c r="BD78" s="140">
        <f t="shared" si="160"/>
        <v>-601783</v>
      </c>
      <c r="BE78" s="140">
        <f t="shared" si="160"/>
        <v>-404525</v>
      </c>
      <c r="BF78" s="140">
        <f t="shared" si="160"/>
        <v>-10168372</v>
      </c>
      <c r="BG78" s="140">
        <f t="shared" si="160"/>
        <v>-211097</v>
      </c>
      <c r="BH78" s="140">
        <f t="shared" si="160"/>
        <v>6351620</v>
      </c>
      <c r="BI78" s="140">
        <f t="shared" si="160"/>
        <v>8499912</v>
      </c>
      <c r="BJ78" s="140">
        <f t="shared" si="160"/>
        <v>-1717671</v>
      </c>
      <c r="BK78" s="140">
        <f t="shared" ref="BK78:BL78" si="161">SUM(BK73:BK77)</f>
        <v>-4422457</v>
      </c>
      <c r="BL78" s="245">
        <f t="shared" si="161"/>
        <v>-413703</v>
      </c>
      <c r="BM78" s="245">
        <f t="shared" ref="BM78:BN78" si="162">SUM(BM73:BM77)</f>
        <v>313107</v>
      </c>
      <c r="BN78" s="245">
        <f t="shared" si="162"/>
        <v>604705</v>
      </c>
      <c r="BO78" s="245">
        <f t="shared" ref="BO78" si="163">SUM(BO73:BO77)</f>
        <v>-89754</v>
      </c>
      <c r="BP78" s="245">
        <f t="shared" ref="BP78:BQ78" si="164">SUM(BP73:BP77)</f>
        <v>-2109569</v>
      </c>
      <c r="BQ78" s="245">
        <f t="shared" si="164"/>
        <v>-560850</v>
      </c>
      <c r="BR78" s="245">
        <f t="shared" ref="BR78:BS78" si="165">SUM(BR73:BR77)</f>
        <v>1800050</v>
      </c>
      <c r="BS78" s="245">
        <f t="shared" si="165"/>
        <v>-2394067</v>
      </c>
      <c r="BT78" s="245">
        <f t="shared" ref="BT78" si="166">SUM(BT73:BT77)</f>
        <v>1339767</v>
      </c>
      <c r="BU78" s="245">
        <f t="shared" ref="BU78" si="167">SUM(BU73:BU77)</f>
        <v>-3210072</v>
      </c>
      <c r="BV78" s="245">
        <f t="shared" ref="BV78" si="168">SUM(BV73:BV77)</f>
        <v>310219</v>
      </c>
      <c r="BW78" s="245">
        <f t="shared" ref="BW78" si="169">SUM(BW73:BW77)</f>
        <v>504514</v>
      </c>
      <c r="BX78" s="245">
        <f t="shared" ref="BX78" si="170">SUM(BX73:BX77)</f>
        <v>-141051</v>
      </c>
      <c r="BY78" s="245">
        <f t="shared" ref="BY78:BZ78" si="171">SUM(BY73:BY77)</f>
        <v>-89899</v>
      </c>
      <c r="BZ78" s="245">
        <f t="shared" si="171"/>
        <v>713942</v>
      </c>
      <c r="CA78" s="353"/>
      <c r="CB78" s="85">
        <f t="shared" ref="CB78" si="172">SUM(CB73:CB77)</f>
        <v>8699841</v>
      </c>
    </row>
    <row r="79" spans="1:80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50"/>
      <c r="BY79" s="250"/>
      <c r="BZ79" s="250"/>
      <c r="CA79" s="354"/>
      <c r="CB79" s="50"/>
    </row>
    <row r="80" spans="1:80" s="38" customFormat="1" x14ac:dyDescent="0.3">
      <c r="A80" s="147"/>
      <c r="B80" s="39" t="s">
        <v>37</v>
      </c>
      <c r="C80" s="97">
        <v>30702981.98</v>
      </c>
      <c r="D80" s="98">
        <v>20915102.18</v>
      </c>
      <c r="E80" s="98">
        <v>12818009.539999999</v>
      </c>
      <c r="F80" s="98">
        <v>7182974.4400000004</v>
      </c>
      <c r="G80" s="98">
        <v>5413449.71</v>
      </c>
      <c r="H80" s="98">
        <v>4804286.76</v>
      </c>
      <c r="I80" s="98">
        <v>4994305.29</v>
      </c>
      <c r="J80" s="98">
        <v>6758875.46</v>
      </c>
      <c r="K80" s="98">
        <v>11653674.58</v>
      </c>
      <c r="L80" s="99">
        <v>27095398.449999999</v>
      </c>
      <c r="M80" s="98">
        <v>32186590.370000001</v>
      </c>
      <c r="N80" s="98">
        <v>28527865.84</v>
      </c>
      <c r="O80" s="98">
        <v>25638380.550000001</v>
      </c>
      <c r="P80" s="98">
        <v>22595622.219999999</v>
      </c>
      <c r="Q80" s="98">
        <v>15314798.789999999</v>
      </c>
      <c r="R80" s="98">
        <v>7118118.1900000004</v>
      </c>
      <c r="S80" s="98">
        <v>5471669.6699999999</v>
      </c>
      <c r="T80" s="98">
        <v>4349038.0999999996</v>
      </c>
      <c r="U80" s="209">
        <v>5030251.59</v>
      </c>
      <c r="V80" s="209">
        <v>5796204</v>
      </c>
      <c r="W80" s="209">
        <v>10759591.65</v>
      </c>
      <c r="X80" s="99">
        <v>23831588.510000002</v>
      </c>
      <c r="Y80" s="209">
        <v>33959488</v>
      </c>
      <c r="Z80" s="234">
        <v>35852915</v>
      </c>
      <c r="AA80" s="234">
        <v>32902467.34</v>
      </c>
      <c r="AB80" s="234">
        <v>21420336.789999999</v>
      </c>
      <c r="AC80" s="234">
        <v>11886151.67</v>
      </c>
      <c r="AD80" s="234">
        <v>7064919.2699999996</v>
      </c>
      <c r="AE80" s="234">
        <v>5578109</v>
      </c>
      <c r="AF80" s="234">
        <v>5179111.7699999996</v>
      </c>
      <c r="AG80" s="234">
        <v>5438030</v>
      </c>
      <c r="AH80" s="234">
        <v>5677140</v>
      </c>
      <c r="AI80" s="234">
        <v>12983040</v>
      </c>
      <c r="AJ80" s="99">
        <v>31883789</v>
      </c>
      <c r="AK80" s="301">
        <v>39919924</v>
      </c>
      <c r="AL80" s="301">
        <v>44561791</v>
      </c>
      <c r="AM80" s="301">
        <v>40272509</v>
      </c>
      <c r="AN80" s="301">
        <v>28602246</v>
      </c>
      <c r="AO80" s="301">
        <v>17666876</v>
      </c>
      <c r="AP80" s="301">
        <v>10167084</v>
      </c>
      <c r="AQ80" s="35">
        <v>8587060</v>
      </c>
      <c r="AR80" s="301">
        <v>7288374</v>
      </c>
      <c r="AS80" s="301"/>
      <c r="AT80" s="301"/>
      <c r="AU80" s="301"/>
      <c r="AV80" s="319"/>
      <c r="AW80" s="35">
        <f t="shared" ref="AW80:BF84" si="173">O80-C80</f>
        <v>-5064601.43</v>
      </c>
      <c r="AX80" s="100">
        <f t="shared" si="173"/>
        <v>1680520.0399999991</v>
      </c>
      <c r="AY80" s="100">
        <f t="shared" si="173"/>
        <v>2496789.25</v>
      </c>
      <c r="AZ80" s="100">
        <f t="shared" si="173"/>
        <v>-64856.25</v>
      </c>
      <c r="BA80" s="100">
        <f t="shared" si="173"/>
        <v>58219.959999999963</v>
      </c>
      <c r="BB80" s="100">
        <f t="shared" si="173"/>
        <v>-455248.66000000015</v>
      </c>
      <c r="BC80" s="100">
        <f t="shared" si="173"/>
        <v>35946.299999999814</v>
      </c>
      <c r="BD80" s="100">
        <f t="shared" si="173"/>
        <v>-962671.46</v>
      </c>
      <c r="BE80" s="100">
        <f t="shared" si="173"/>
        <v>-894082.9299999997</v>
      </c>
      <c r="BF80" s="100">
        <f t="shared" si="173"/>
        <v>-3263809.9399999976</v>
      </c>
      <c r="BG80" s="100">
        <f t="shared" ref="BG80:BP84" si="174">Y80-M80</f>
        <v>1772897.629999999</v>
      </c>
      <c r="BH80" s="100">
        <f t="shared" si="174"/>
        <v>7325049.1600000001</v>
      </c>
      <c r="BI80" s="100">
        <f t="shared" si="174"/>
        <v>7264086.7899999991</v>
      </c>
      <c r="BJ80" s="100">
        <f t="shared" si="174"/>
        <v>-1175285.4299999997</v>
      </c>
      <c r="BK80" s="100">
        <f t="shared" si="174"/>
        <v>-3428647.1199999992</v>
      </c>
      <c r="BL80" s="252">
        <f t="shared" si="174"/>
        <v>-53198.920000000857</v>
      </c>
      <c r="BM80" s="252">
        <f t="shared" si="174"/>
        <v>106439.33000000007</v>
      </c>
      <c r="BN80" s="252">
        <f t="shared" si="174"/>
        <v>830073.66999999993</v>
      </c>
      <c r="BO80" s="252">
        <f t="shared" si="174"/>
        <v>407778.41000000015</v>
      </c>
      <c r="BP80" s="252">
        <f t="shared" si="174"/>
        <v>-119064</v>
      </c>
      <c r="BQ80" s="252">
        <f t="shared" ref="BQ80:BZ84" si="175">AI80-W80</f>
        <v>2223448.3499999996</v>
      </c>
      <c r="BR80" s="252">
        <f t="shared" si="175"/>
        <v>8052200.4899999984</v>
      </c>
      <c r="BS80" s="252">
        <f t="shared" si="175"/>
        <v>5960436</v>
      </c>
      <c r="BT80" s="252">
        <f t="shared" si="175"/>
        <v>8708876</v>
      </c>
      <c r="BU80" s="252">
        <f t="shared" si="175"/>
        <v>7370041.6600000001</v>
      </c>
      <c r="BV80" s="252">
        <f t="shared" si="175"/>
        <v>7181909.2100000009</v>
      </c>
      <c r="BW80" s="252">
        <f t="shared" si="175"/>
        <v>5780724.3300000001</v>
      </c>
      <c r="BX80" s="252">
        <f t="shared" si="175"/>
        <v>3102164.7300000004</v>
      </c>
      <c r="BY80" s="252">
        <f t="shared" si="175"/>
        <v>3008951</v>
      </c>
      <c r="BZ80" s="252">
        <f t="shared" si="175"/>
        <v>2109262.2300000004</v>
      </c>
      <c r="CA80" s="354"/>
      <c r="CB80" s="35">
        <f>IF(ISERROR(GETPIVOTDATA("VALUE",'CRS WK pvt'!$I$2,"DT_FILE",CB$8,"CD_CO",CB$6,"TRIM_CAT",TRIM(B80),"TRIM_LINE",A79))=TRUE,0,GETPIVOTDATA("VALUE",'CRS WK pvt'!$I$2,"DT_FILE",CB$8,"CD_CO",CB$6,"TRIM_CAT",TRIM(B80),"TRIM_LINE",A79))</f>
        <v>7288374</v>
      </c>
    </row>
    <row r="81" spans="1:80" s="38" customFormat="1" x14ac:dyDescent="0.3">
      <c r="A81" s="147"/>
      <c r="B81" s="39" t="s">
        <v>38</v>
      </c>
      <c r="C81" s="97">
        <v>2063227.4</v>
      </c>
      <c r="D81" s="98">
        <v>1680233.87</v>
      </c>
      <c r="E81" s="98">
        <v>840222.9</v>
      </c>
      <c r="F81" s="98">
        <v>524021.85</v>
      </c>
      <c r="G81" s="98">
        <v>339485.13</v>
      </c>
      <c r="H81" s="98">
        <v>285280.13</v>
      </c>
      <c r="I81" s="98">
        <v>298560.64000000001</v>
      </c>
      <c r="J81" s="98">
        <v>407794.43</v>
      </c>
      <c r="K81" s="98">
        <v>729741.89</v>
      </c>
      <c r="L81" s="99">
        <v>1966991.48</v>
      </c>
      <c r="M81" s="98">
        <v>2080994.7</v>
      </c>
      <c r="N81" s="98">
        <v>1902099.4</v>
      </c>
      <c r="O81" s="98">
        <v>1661249.13</v>
      </c>
      <c r="P81" s="98">
        <v>1631758.86</v>
      </c>
      <c r="Q81" s="98">
        <v>921631.55</v>
      </c>
      <c r="R81" s="98">
        <v>482182.73</v>
      </c>
      <c r="S81" s="98">
        <v>369160.32</v>
      </c>
      <c r="T81" s="98">
        <v>268606.28000000003</v>
      </c>
      <c r="U81" s="209">
        <v>301465.18</v>
      </c>
      <c r="V81" s="209">
        <v>364201</v>
      </c>
      <c r="W81" s="209">
        <v>778776.55</v>
      </c>
      <c r="X81" s="99">
        <v>1889760.94</v>
      </c>
      <c r="Y81" s="209">
        <v>2531634</v>
      </c>
      <c r="Z81" s="234">
        <v>2663847</v>
      </c>
      <c r="AA81" s="234">
        <v>2501918.71</v>
      </c>
      <c r="AB81" s="234">
        <v>1901946.02</v>
      </c>
      <c r="AC81" s="234">
        <v>907643.83</v>
      </c>
      <c r="AD81" s="234">
        <v>681788.66</v>
      </c>
      <c r="AE81" s="234">
        <v>477300</v>
      </c>
      <c r="AF81" s="234">
        <v>367295.57</v>
      </c>
      <c r="AG81" s="234">
        <v>393329</v>
      </c>
      <c r="AH81" s="234">
        <v>422161</v>
      </c>
      <c r="AI81" s="234">
        <v>1126013</v>
      </c>
      <c r="AJ81" s="99">
        <v>2481720</v>
      </c>
      <c r="AK81" s="301">
        <v>3171986</v>
      </c>
      <c r="AL81" s="301">
        <v>3565206</v>
      </c>
      <c r="AM81" s="301">
        <v>3334719</v>
      </c>
      <c r="AN81" s="301">
        <v>2643665</v>
      </c>
      <c r="AO81" s="301">
        <v>1672325</v>
      </c>
      <c r="AP81" s="301">
        <v>968294</v>
      </c>
      <c r="AQ81" s="35">
        <v>696966</v>
      </c>
      <c r="AR81" s="301">
        <v>547296</v>
      </c>
      <c r="AS81" s="301"/>
      <c r="AT81" s="301"/>
      <c r="AU81" s="301"/>
      <c r="AV81" s="319"/>
      <c r="AW81" s="35">
        <f t="shared" si="173"/>
        <v>-401978.27</v>
      </c>
      <c r="AX81" s="100">
        <f t="shared" si="173"/>
        <v>-48475.010000000009</v>
      </c>
      <c r="AY81" s="100">
        <f t="shared" si="173"/>
        <v>81408.650000000023</v>
      </c>
      <c r="AZ81" s="100">
        <f t="shared" si="173"/>
        <v>-41839.119999999995</v>
      </c>
      <c r="BA81" s="100">
        <f t="shared" si="173"/>
        <v>29675.190000000002</v>
      </c>
      <c r="BB81" s="100">
        <f t="shared" si="173"/>
        <v>-16673.849999999977</v>
      </c>
      <c r="BC81" s="100">
        <f t="shared" si="173"/>
        <v>2904.539999999979</v>
      </c>
      <c r="BD81" s="100">
        <f t="shared" si="173"/>
        <v>-43593.429999999993</v>
      </c>
      <c r="BE81" s="100">
        <f t="shared" si="173"/>
        <v>49034.660000000033</v>
      </c>
      <c r="BF81" s="100">
        <f t="shared" si="173"/>
        <v>-77230.540000000037</v>
      </c>
      <c r="BG81" s="100">
        <f t="shared" si="174"/>
        <v>450639.30000000005</v>
      </c>
      <c r="BH81" s="100">
        <f t="shared" si="174"/>
        <v>761747.60000000009</v>
      </c>
      <c r="BI81" s="100">
        <f t="shared" si="174"/>
        <v>840669.58000000007</v>
      </c>
      <c r="BJ81" s="100">
        <f t="shared" si="174"/>
        <v>270187.15999999992</v>
      </c>
      <c r="BK81" s="100">
        <f t="shared" si="174"/>
        <v>-13987.720000000088</v>
      </c>
      <c r="BL81" s="252">
        <f t="shared" si="174"/>
        <v>199605.93000000005</v>
      </c>
      <c r="BM81" s="252">
        <f t="shared" si="174"/>
        <v>108139.68</v>
      </c>
      <c r="BN81" s="252">
        <f t="shared" si="174"/>
        <v>98689.289999999979</v>
      </c>
      <c r="BO81" s="252">
        <f t="shared" si="174"/>
        <v>91863.82</v>
      </c>
      <c r="BP81" s="252">
        <f t="shared" si="174"/>
        <v>57960</v>
      </c>
      <c r="BQ81" s="252">
        <f t="shared" si="175"/>
        <v>347236.44999999995</v>
      </c>
      <c r="BR81" s="252">
        <f t="shared" si="175"/>
        <v>591959.06000000006</v>
      </c>
      <c r="BS81" s="252">
        <f t="shared" si="175"/>
        <v>640352</v>
      </c>
      <c r="BT81" s="252">
        <f t="shared" si="175"/>
        <v>901359</v>
      </c>
      <c r="BU81" s="252">
        <f t="shared" si="175"/>
        <v>832800.29</v>
      </c>
      <c r="BV81" s="252">
        <f t="shared" si="175"/>
        <v>741718.98</v>
      </c>
      <c r="BW81" s="252">
        <f t="shared" si="175"/>
        <v>764681.17</v>
      </c>
      <c r="BX81" s="252">
        <f t="shared" si="175"/>
        <v>286505.33999999997</v>
      </c>
      <c r="BY81" s="252">
        <f t="shared" si="175"/>
        <v>219666</v>
      </c>
      <c r="BZ81" s="252">
        <f t="shared" si="175"/>
        <v>180000.43</v>
      </c>
      <c r="CA81" s="354"/>
      <c r="CB81" s="35">
        <f>IF(ISERROR(GETPIVOTDATA("VALUE",'CRS WK pvt'!$I$2,"DT_FILE",CB$8,"CD_CO",CB$6,"TRIM_CAT",TRIM(B81),"TRIM_LINE",A79))=TRUE,0,GETPIVOTDATA("VALUE",'CRS WK pvt'!$I$2,"DT_FILE",CB$8,"CD_CO",CB$6,"TRIM_CAT",TRIM(B81),"TRIM_LINE",A79))</f>
        <v>547296</v>
      </c>
    </row>
    <row r="82" spans="1:80" s="38" customFormat="1" x14ac:dyDescent="0.3">
      <c r="A82" s="147"/>
      <c r="B82" s="39" t="s">
        <v>39</v>
      </c>
      <c r="C82" s="97">
        <v>7157800.0499999998</v>
      </c>
      <c r="D82" s="98">
        <v>4502206.74</v>
      </c>
      <c r="E82" s="98">
        <v>2800113.03</v>
      </c>
      <c r="F82" s="98">
        <v>1544427.1</v>
      </c>
      <c r="G82" s="98">
        <v>1250294.2</v>
      </c>
      <c r="H82" s="98">
        <v>1186598.77</v>
      </c>
      <c r="I82" s="98">
        <v>1096944.79</v>
      </c>
      <c r="J82" s="98">
        <v>1538216.44</v>
      </c>
      <c r="K82" s="98">
        <v>2425302.92</v>
      </c>
      <c r="L82" s="99">
        <v>9486047.3200000003</v>
      </c>
      <c r="M82" s="98">
        <v>7065931.4800000004</v>
      </c>
      <c r="N82" s="98">
        <v>6392978.4800000004</v>
      </c>
      <c r="O82" s="98">
        <v>5309321.67</v>
      </c>
      <c r="P82" s="98">
        <v>4430606.01</v>
      </c>
      <c r="Q82" s="98">
        <v>2974905.77</v>
      </c>
      <c r="R82" s="98">
        <v>1214032.42</v>
      </c>
      <c r="S82" s="98">
        <v>1025827.79</v>
      </c>
      <c r="T82" s="98">
        <v>861584.6</v>
      </c>
      <c r="U82" s="209">
        <v>998694.73</v>
      </c>
      <c r="V82" s="209">
        <v>1179950</v>
      </c>
      <c r="W82" s="209">
        <v>2200174.94</v>
      </c>
      <c r="X82" s="99">
        <v>4882409.12</v>
      </c>
      <c r="Y82" s="209">
        <v>7315155</v>
      </c>
      <c r="Z82" s="234">
        <v>7431960</v>
      </c>
      <c r="AA82" s="234">
        <v>7825180.3799999999</v>
      </c>
      <c r="AB82" s="234">
        <v>4336551.1900000004</v>
      </c>
      <c r="AC82" s="234">
        <v>2536072.59</v>
      </c>
      <c r="AD82" s="234">
        <v>1344951.08</v>
      </c>
      <c r="AE82" s="234">
        <v>1128024</v>
      </c>
      <c r="AF82" s="234">
        <v>1118647.27</v>
      </c>
      <c r="AG82" s="234">
        <v>1123033</v>
      </c>
      <c r="AH82" s="234">
        <v>1172063</v>
      </c>
      <c r="AI82" s="234">
        <v>2627886</v>
      </c>
      <c r="AJ82" s="99">
        <v>6417541</v>
      </c>
      <c r="AK82" s="301">
        <v>8541777</v>
      </c>
      <c r="AL82" s="301">
        <v>9989546</v>
      </c>
      <c r="AM82" s="301">
        <v>8877308</v>
      </c>
      <c r="AN82" s="301">
        <v>6278999</v>
      </c>
      <c r="AO82" s="301">
        <v>3429380</v>
      </c>
      <c r="AP82" s="301">
        <v>2190190</v>
      </c>
      <c r="AQ82" s="35">
        <v>1997279</v>
      </c>
      <c r="AR82" s="301">
        <v>1716341</v>
      </c>
      <c r="AS82" s="301"/>
      <c r="AT82" s="301"/>
      <c r="AU82" s="301"/>
      <c r="AV82" s="319"/>
      <c r="AW82" s="35">
        <f t="shared" si="173"/>
        <v>-1848478.38</v>
      </c>
      <c r="AX82" s="100">
        <f t="shared" si="173"/>
        <v>-71600.730000000447</v>
      </c>
      <c r="AY82" s="100">
        <f t="shared" si="173"/>
        <v>174792.74000000022</v>
      </c>
      <c r="AZ82" s="100">
        <f t="shared" si="173"/>
        <v>-330394.68000000017</v>
      </c>
      <c r="BA82" s="100">
        <f t="shared" si="173"/>
        <v>-224466.40999999992</v>
      </c>
      <c r="BB82" s="100">
        <f t="shared" si="173"/>
        <v>-325014.17000000004</v>
      </c>
      <c r="BC82" s="100">
        <f t="shared" si="173"/>
        <v>-98250.060000000056</v>
      </c>
      <c r="BD82" s="100">
        <f t="shared" si="173"/>
        <v>-358266.43999999994</v>
      </c>
      <c r="BE82" s="100">
        <f t="shared" si="173"/>
        <v>-225127.97999999998</v>
      </c>
      <c r="BF82" s="100">
        <f t="shared" si="173"/>
        <v>-4603638.2</v>
      </c>
      <c r="BG82" s="100">
        <f t="shared" si="174"/>
        <v>249223.51999999955</v>
      </c>
      <c r="BH82" s="100">
        <f t="shared" si="174"/>
        <v>1038981.5199999996</v>
      </c>
      <c r="BI82" s="100">
        <f t="shared" si="174"/>
        <v>2515858.71</v>
      </c>
      <c r="BJ82" s="100">
        <f t="shared" si="174"/>
        <v>-94054.819999999367</v>
      </c>
      <c r="BK82" s="100">
        <f t="shared" si="174"/>
        <v>-438833.18000000017</v>
      </c>
      <c r="BL82" s="252">
        <f t="shared" si="174"/>
        <v>130918.66000000015</v>
      </c>
      <c r="BM82" s="252">
        <f t="shared" si="174"/>
        <v>102196.20999999996</v>
      </c>
      <c r="BN82" s="252">
        <f t="shared" si="174"/>
        <v>257062.67000000004</v>
      </c>
      <c r="BO82" s="252">
        <f t="shared" si="174"/>
        <v>124338.27000000002</v>
      </c>
      <c r="BP82" s="252">
        <f t="shared" si="174"/>
        <v>-7887</v>
      </c>
      <c r="BQ82" s="252">
        <f t="shared" si="175"/>
        <v>427711.06000000006</v>
      </c>
      <c r="BR82" s="252">
        <f t="shared" si="175"/>
        <v>1535131.88</v>
      </c>
      <c r="BS82" s="252">
        <f t="shared" si="175"/>
        <v>1226622</v>
      </c>
      <c r="BT82" s="252">
        <f t="shared" si="175"/>
        <v>2557586</v>
      </c>
      <c r="BU82" s="252">
        <f t="shared" si="175"/>
        <v>1052127.6200000001</v>
      </c>
      <c r="BV82" s="252">
        <f t="shared" si="175"/>
        <v>1942447.8099999996</v>
      </c>
      <c r="BW82" s="252">
        <f t="shared" si="175"/>
        <v>893307.41000000015</v>
      </c>
      <c r="BX82" s="252">
        <f t="shared" si="175"/>
        <v>845238.91999999993</v>
      </c>
      <c r="BY82" s="252">
        <f t="shared" si="175"/>
        <v>869255</v>
      </c>
      <c r="BZ82" s="252">
        <f t="shared" si="175"/>
        <v>597693.73</v>
      </c>
      <c r="CA82" s="354"/>
      <c r="CB82" s="35">
        <f>IF(ISERROR(GETPIVOTDATA("VALUE",'CRS WK pvt'!$I$2,"DT_FILE",CB$8,"CD_CO",CB$6,"TRIM_CAT",TRIM(B82),"TRIM_LINE",A79))=TRUE,0,GETPIVOTDATA("VALUE",'CRS WK pvt'!$I$2,"DT_FILE",CB$8,"CD_CO",CB$6,"TRIM_CAT",TRIM(B82),"TRIM_LINE",A79))</f>
        <v>1716341</v>
      </c>
    </row>
    <row r="83" spans="1:80" s="38" customFormat="1" x14ac:dyDescent="0.3">
      <c r="A83" s="147"/>
      <c r="B83" s="39" t="s">
        <v>40</v>
      </c>
      <c r="C83" s="97">
        <v>6838850.2800000003</v>
      </c>
      <c r="D83" s="98">
        <v>2078460.05</v>
      </c>
      <c r="E83" s="98">
        <v>1327294.81</v>
      </c>
      <c r="F83" s="98">
        <v>1350865.6</v>
      </c>
      <c r="G83" s="98">
        <v>566217.87</v>
      </c>
      <c r="H83" s="98">
        <v>453421.5</v>
      </c>
      <c r="I83" s="98">
        <v>426919.2</v>
      </c>
      <c r="J83" s="98">
        <v>658308.48</v>
      </c>
      <c r="K83" s="98">
        <v>1164826.24</v>
      </c>
      <c r="L83" s="99">
        <v>2360744.09</v>
      </c>
      <c r="M83" s="98">
        <v>2864321</v>
      </c>
      <c r="N83" s="98">
        <v>2512291.59</v>
      </c>
      <c r="O83" s="98">
        <v>2302968.17</v>
      </c>
      <c r="P83" s="98">
        <v>1788675.73</v>
      </c>
      <c r="Q83" s="98">
        <v>1307482.96</v>
      </c>
      <c r="R83" s="98">
        <v>533062.31999999995</v>
      </c>
      <c r="S83" s="98">
        <v>331663.77</v>
      </c>
      <c r="T83" s="98">
        <v>257608.6</v>
      </c>
      <c r="U83" s="209">
        <v>345240.34</v>
      </c>
      <c r="V83" s="209">
        <v>647328</v>
      </c>
      <c r="W83" s="209">
        <v>968623.66</v>
      </c>
      <c r="X83" s="99">
        <v>1925070.62</v>
      </c>
      <c r="Y83" s="209">
        <v>2708941</v>
      </c>
      <c r="Z83" s="234">
        <v>2747492</v>
      </c>
      <c r="AA83" s="234">
        <v>2761157.95</v>
      </c>
      <c r="AB83" s="234">
        <v>1771332.41</v>
      </c>
      <c r="AC83" s="234">
        <v>1069890.3799999999</v>
      </c>
      <c r="AD83" s="234">
        <v>503214.56</v>
      </c>
      <c r="AE83" s="234">
        <v>398162</v>
      </c>
      <c r="AF83" s="234">
        <v>415044.12</v>
      </c>
      <c r="AG83" s="234">
        <v>429867</v>
      </c>
      <c r="AH83" s="234">
        <v>453219</v>
      </c>
      <c r="AI83" s="234">
        <v>1108621</v>
      </c>
      <c r="AJ83" s="99">
        <v>2553836</v>
      </c>
      <c r="AK83" s="301">
        <v>3266940</v>
      </c>
      <c r="AL83" s="301">
        <v>3543318</v>
      </c>
      <c r="AM83" s="301">
        <v>3232588</v>
      </c>
      <c r="AN83" s="301">
        <v>2606755</v>
      </c>
      <c r="AO83" s="301">
        <v>1523215</v>
      </c>
      <c r="AP83" s="301">
        <v>785432</v>
      </c>
      <c r="AQ83" s="35">
        <v>783564</v>
      </c>
      <c r="AR83" s="301">
        <v>564354</v>
      </c>
      <c r="AS83" s="301"/>
      <c r="AT83" s="301"/>
      <c r="AU83" s="301"/>
      <c r="AV83" s="319"/>
      <c r="AW83" s="35">
        <f t="shared" si="173"/>
        <v>-4535882.1100000003</v>
      </c>
      <c r="AX83" s="100">
        <f t="shared" si="173"/>
        <v>-289784.32000000007</v>
      </c>
      <c r="AY83" s="100">
        <f t="shared" si="173"/>
        <v>-19811.850000000093</v>
      </c>
      <c r="AZ83" s="100">
        <f t="shared" si="173"/>
        <v>-817803.28000000014</v>
      </c>
      <c r="BA83" s="100">
        <f t="shared" si="173"/>
        <v>-234554.09999999998</v>
      </c>
      <c r="BB83" s="100">
        <f t="shared" si="173"/>
        <v>-195812.9</v>
      </c>
      <c r="BC83" s="100">
        <f t="shared" si="173"/>
        <v>-81678.859999999986</v>
      </c>
      <c r="BD83" s="100">
        <f t="shared" si="173"/>
        <v>-10980.479999999981</v>
      </c>
      <c r="BE83" s="100">
        <f t="shared" si="173"/>
        <v>-196202.57999999996</v>
      </c>
      <c r="BF83" s="100">
        <f t="shared" si="173"/>
        <v>-435673.46999999974</v>
      </c>
      <c r="BG83" s="100">
        <f t="shared" si="174"/>
        <v>-155380</v>
      </c>
      <c r="BH83" s="100">
        <f t="shared" si="174"/>
        <v>235200.41000000015</v>
      </c>
      <c r="BI83" s="100">
        <f t="shared" si="174"/>
        <v>458189.78000000026</v>
      </c>
      <c r="BJ83" s="100">
        <f t="shared" si="174"/>
        <v>-17343.320000000065</v>
      </c>
      <c r="BK83" s="100">
        <f t="shared" si="174"/>
        <v>-237592.58000000007</v>
      </c>
      <c r="BL83" s="252">
        <f t="shared" si="174"/>
        <v>-29847.759999999951</v>
      </c>
      <c r="BM83" s="252">
        <f t="shared" si="174"/>
        <v>66498.229999999981</v>
      </c>
      <c r="BN83" s="252">
        <f t="shared" si="174"/>
        <v>157435.51999999999</v>
      </c>
      <c r="BO83" s="252">
        <f t="shared" si="174"/>
        <v>84626.659999999974</v>
      </c>
      <c r="BP83" s="252">
        <f t="shared" si="174"/>
        <v>-194109</v>
      </c>
      <c r="BQ83" s="252">
        <f t="shared" si="175"/>
        <v>139997.33999999997</v>
      </c>
      <c r="BR83" s="252">
        <f t="shared" si="175"/>
        <v>628765.37999999989</v>
      </c>
      <c r="BS83" s="252">
        <f t="shared" si="175"/>
        <v>557999</v>
      </c>
      <c r="BT83" s="252">
        <f t="shared" si="175"/>
        <v>795826</v>
      </c>
      <c r="BU83" s="252">
        <f t="shared" si="175"/>
        <v>471430.04999999981</v>
      </c>
      <c r="BV83" s="252">
        <f t="shared" si="175"/>
        <v>835422.59000000008</v>
      </c>
      <c r="BW83" s="252">
        <f t="shared" si="175"/>
        <v>453324.62000000011</v>
      </c>
      <c r="BX83" s="252">
        <f t="shared" si="175"/>
        <v>282217.44</v>
      </c>
      <c r="BY83" s="252">
        <f t="shared" si="175"/>
        <v>385402</v>
      </c>
      <c r="BZ83" s="252">
        <f t="shared" si="175"/>
        <v>149309.88</v>
      </c>
      <c r="CA83" s="354"/>
      <c r="CB83" s="35">
        <f>IF(ISERROR(GETPIVOTDATA("VALUE",'CRS WK pvt'!$I$2,"DT_FILE",CB$8,"CD_CO",CB$6,"TRIM_CAT",TRIM(B83),"TRIM_LINE",A79))=TRUE,0,GETPIVOTDATA("VALUE",'CRS WK pvt'!$I$2,"DT_FILE",CB$8,"CD_CO",CB$6,"TRIM_CAT",TRIM(B83),"TRIM_LINE",A79))</f>
        <v>564354</v>
      </c>
    </row>
    <row r="84" spans="1:80" s="38" customFormat="1" x14ac:dyDescent="0.3">
      <c r="A84" s="147"/>
      <c r="B84" s="39" t="s">
        <v>41</v>
      </c>
      <c r="C84" s="97">
        <v>3762025.66</v>
      </c>
      <c r="D84" s="98">
        <v>1653639.88</v>
      </c>
      <c r="E84" s="98">
        <v>1209935.4099999999</v>
      </c>
      <c r="F84" s="98">
        <v>1081284.02</v>
      </c>
      <c r="G84" s="98">
        <v>782809.59</v>
      </c>
      <c r="H84" s="98">
        <v>904426.95</v>
      </c>
      <c r="I84" s="98">
        <v>823881.53</v>
      </c>
      <c r="J84" s="98">
        <v>1054995</v>
      </c>
      <c r="K84" s="98">
        <v>1025378.5</v>
      </c>
      <c r="L84" s="99">
        <v>1696099.28</v>
      </c>
      <c r="M84" s="98">
        <v>1796338.55</v>
      </c>
      <c r="N84" s="98">
        <v>1633914.02</v>
      </c>
      <c r="O84" s="98">
        <v>1552071.46</v>
      </c>
      <c r="P84" s="98">
        <v>1203522.1499999999</v>
      </c>
      <c r="Q84" s="98">
        <v>1216447.52</v>
      </c>
      <c r="R84" s="98">
        <v>823192</v>
      </c>
      <c r="S84" s="98">
        <v>732108.01</v>
      </c>
      <c r="T84" s="98">
        <v>703601.06</v>
      </c>
      <c r="U84" s="209">
        <v>794968.94</v>
      </c>
      <c r="V84" s="209">
        <v>770364</v>
      </c>
      <c r="W84" s="209">
        <v>992178.47</v>
      </c>
      <c r="X84" s="99">
        <v>1381955.49</v>
      </c>
      <c r="Y84" s="209">
        <v>1816583</v>
      </c>
      <c r="Z84" s="234">
        <v>1765967</v>
      </c>
      <c r="AA84" s="234">
        <v>1785714.85</v>
      </c>
      <c r="AB84" s="234">
        <v>1416050.19</v>
      </c>
      <c r="AC84" s="234">
        <v>1189426.82</v>
      </c>
      <c r="AD84" s="234">
        <v>873689.44</v>
      </c>
      <c r="AE84" s="234">
        <v>786408</v>
      </c>
      <c r="AF84" s="234">
        <v>702202.18</v>
      </c>
      <c r="AG84" s="234">
        <v>819340</v>
      </c>
      <c r="AH84" s="234">
        <v>848464</v>
      </c>
      <c r="AI84" s="234">
        <v>1019391</v>
      </c>
      <c r="AJ84" s="99">
        <v>1699814</v>
      </c>
      <c r="AK84" s="301">
        <v>2052957</v>
      </c>
      <c r="AL84" s="301">
        <v>2169943</v>
      </c>
      <c r="AM84" s="301">
        <v>1940347</v>
      </c>
      <c r="AN84" s="301">
        <v>2134019</v>
      </c>
      <c r="AO84" s="301">
        <v>1501250</v>
      </c>
      <c r="AP84" s="301">
        <v>1312747</v>
      </c>
      <c r="AQ84" s="35">
        <v>1163447</v>
      </c>
      <c r="AR84" s="301">
        <v>1915412</v>
      </c>
      <c r="AS84" s="301"/>
      <c r="AT84" s="301"/>
      <c r="AU84" s="301"/>
      <c r="AV84" s="319"/>
      <c r="AW84" s="35">
        <f t="shared" si="173"/>
        <v>-2209954.2000000002</v>
      </c>
      <c r="AX84" s="100">
        <f t="shared" si="173"/>
        <v>-450117.73</v>
      </c>
      <c r="AY84" s="100">
        <f t="shared" si="173"/>
        <v>6512.1100000001024</v>
      </c>
      <c r="AZ84" s="100">
        <f t="shared" si="173"/>
        <v>-258092.02000000002</v>
      </c>
      <c r="BA84" s="100">
        <f t="shared" si="173"/>
        <v>-50701.579999999958</v>
      </c>
      <c r="BB84" s="100">
        <f t="shared" si="173"/>
        <v>-200825.8899999999</v>
      </c>
      <c r="BC84" s="100">
        <f t="shared" si="173"/>
        <v>-28912.590000000084</v>
      </c>
      <c r="BD84" s="100">
        <f t="shared" si="173"/>
        <v>-284631</v>
      </c>
      <c r="BE84" s="100">
        <f t="shared" si="173"/>
        <v>-33200.030000000028</v>
      </c>
      <c r="BF84" s="100">
        <f t="shared" si="173"/>
        <v>-314143.79000000004</v>
      </c>
      <c r="BG84" s="100">
        <f t="shared" si="174"/>
        <v>20244.449999999953</v>
      </c>
      <c r="BH84" s="100">
        <f t="shared" si="174"/>
        <v>132052.97999999998</v>
      </c>
      <c r="BI84" s="100">
        <f t="shared" si="174"/>
        <v>233643.39000000013</v>
      </c>
      <c r="BJ84" s="100">
        <f t="shared" si="174"/>
        <v>212528.04000000004</v>
      </c>
      <c r="BK84" s="100">
        <f t="shared" si="174"/>
        <v>-27020.699999999953</v>
      </c>
      <c r="BL84" s="252">
        <f t="shared" si="174"/>
        <v>50497.439999999944</v>
      </c>
      <c r="BM84" s="252">
        <f t="shared" si="174"/>
        <v>54299.989999999991</v>
      </c>
      <c r="BN84" s="252">
        <f t="shared" si="174"/>
        <v>-1398.8800000000047</v>
      </c>
      <c r="BO84" s="252">
        <f t="shared" si="174"/>
        <v>24371.060000000056</v>
      </c>
      <c r="BP84" s="252">
        <f t="shared" si="174"/>
        <v>78100</v>
      </c>
      <c r="BQ84" s="252">
        <f t="shared" si="175"/>
        <v>27212.530000000028</v>
      </c>
      <c r="BR84" s="252">
        <f t="shared" si="175"/>
        <v>317858.51</v>
      </c>
      <c r="BS84" s="252">
        <f t="shared" si="175"/>
        <v>236374</v>
      </c>
      <c r="BT84" s="252">
        <f t="shared" si="175"/>
        <v>403976</v>
      </c>
      <c r="BU84" s="252">
        <f t="shared" si="175"/>
        <v>154632.14999999991</v>
      </c>
      <c r="BV84" s="252">
        <f t="shared" si="175"/>
        <v>717968.81</v>
      </c>
      <c r="BW84" s="252">
        <f t="shared" si="175"/>
        <v>311823.17999999993</v>
      </c>
      <c r="BX84" s="252">
        <f t="shared" si="175"/>
        <v>439057.56000000006</v>
      </c>
      <c r="BY84" s="252">
        <f t="shared" si="175"/>
        <v>377039</v>
      </c>
      <c r="BZ84" s="252">
        <f t="shared" si="175"/>
        <v>1213209.8199999998</v>
      </c>
      <c r="CA84" s="354"/>
      <c r="CB84" s="35">
        <f>IF(ISERROR(GETPIVOTDATA("VALUE",'CRS WK pvt'!$I$2,"DT_FILE",CB$8,"CD_CO",CB$6,"TRIM_CAT",TRIM(B84),"TRIM_LINE",A79))=TRUE,0,GETPIVOTDATA("VALUE",'CRS WK pvt'!$I$2,"DT_FILE",CB$8,"CD_CO",CB$6,"TRIM_CAT",TRIM(B84),"TRIM_LINE",A79))</f>
        <v>1915412</v>
      </c>
    </row>
    <row r="85" spans="1:80" s="131" customFormat="1" x14ac:dyDescent="0.3">
      <c r="A85" s="148"/>
      <c r="B85" s="39" t="s">
        <v>42</v>
      </c>
      <c r="C85" s="132">
        <f>SUM(C80:C84)</f>
        <v>50524885.370000005</v>
      </c>
      <c r="D85" s="133">
        <f t="shared" ref="D85:CB92" si="176">SUM(D80:D84)</f>
        <v>30829642.719999999</v>
      </c>
      <c r="E85" s="133">
        <f t="shared" si="176"/>
        <v>18995575.689999998</v>
      </c>
      <c r="F85" s="133">
        <f t="shared" si="176"/>
        <v>11683573.01</v>
      </c>
      <c r="G85" s="133">
        <f t="shared" si="176"/>
        <v>8352256.5</v>
      </c>
      <c r="H85" s="133">
        <f t="shared" si="176"/>
        <v>7634014.1100000003</v>
      </c>
      <c r="I85" s="133">
        <f t="shared" si="176"/>
        <v>7640611.4500000002</v>
      </c>
      <c r="J85" s="133">
        <f t="shared" si="176"/>
        <v>10418189.810000001</v>
      </c>
      <c r="K85" s="133">
        <f t="shared" si="176"/>
        <v>16998924.130000003</v>
      </c>
      <c r="L85" s="135">
        <f t="shared" si="176"/>
        <v>42605280.620000005</v>
      </c>
      <c r="M85" s="133">
        <f t="shared" si="176"/>
        <v>45994176.099999994</v>
      </c>
      <c r="N85" s="133">
        <f t="shared" si="176"/>
        <v>40969149.330000006</v>
      </c>
      <c r="O85" s="142">
        <f t="shared" si="176"/>
        <v>36463990.980000004</v>
      </c>
      <c r="P85" s="133">
        <f t="shared" si="176"/>
        <v>31650184.969999995</v>
      </c>
      <c r="Q85" s="142">
        <f t="shared" si="176"/>
        <v>21735266.59</v>
      </c>
      <c r="R85" s="142">
        <f t="shared" si="176"/>
        <v>10170587.66</v>
      </c>
      <c r="S85" s="142">
        <f t="shared" si="176"/>
        <v>7930429.5600000005</v>
      </c>
      <c r="T85" s="142">
        <f t="shared" si="176"/>
        <v>6440438.6399999987</v>
      </c>
      <c r="U85" s="142">
        <f t="shared" si="176"/>
        <v>7470620.7799999993</v>
      </c>
      <c r="V85" s="142">
        <f t="shared" si="176"/>
        <v>8758047</v>
      </c>
      <c r="W85" s="142">
        <f t="shared" si="176"/>
        <v>15699345.270000001</v>
      </c>
      <c r="X85" s="135">
        <f t="shared" si="176"/>
        <v>33910784.680000007</v>
      </c>
      <c r="Y85" s="142">
        <f t="shared" si="176"/>
        <v>48331801</v>
      </c>
      <c r="Z85" s="142">
        <f t="shared" si="176"/>
        <v>50462181</v>
      </c>
      <c r="AA85" s="142">
        <f t="shared" si="176"/>
        <v>47776439.230000004</v>
      </c>
      <c r="AB85" s="142">
        <f t="shared" si="176"/>
        <v>30846216.600000001</v>
      </c>
      <c r="AC85" s="142">
        <f t="shared" si="176"/>
        <v>17589185.289999999</v>
      </c>
      <c r="AD85" s="142">
        <f t="shared" si="176"/>
        <v>10468563.01</v>
      </c>
      <c r="AE85" s="142">
        <f t="shared" si="176"/>
        <v>8368003</v>
      </c>
      <c r="AF85" s="142">
        <f t="shared" si="176"/>
        <v>7782300.9099999992</v>
      </c>
      <c r="AG85" s="285">
        <v>8203599</v>
      </c>
      <c r="AH85" s="285">
        <v>8573047</v>
      </c>
      <c r="AI85" s="285">
        <v>18864951</v>
      </c>
      <c r="AJ85" s="135">
        <v>45036700</v>
      </c>
      <c r="AK85" s="302">
        <v>56953584</v>
      </c>
      <c r="AL85" s="302">
        <v>63829804</v>
      </c>
      <c r="AM85" s="302">
        <v>57657471</v>
      </c>
      <c r="AN85" s="302">
        <v>42265684</v>
      </c>
      <c r="AO85" s="302">
        <v>25793046</v>
      </c>
      <c r="AP85" s="302">
        <v>15423747</v>
      </c>
      <c r="AQ85" s="134">
        <v>13228316</v>
      </c>
      <c r="AR85" s="302">
        <v>12031777</v>
      </c>
      <c r="AS85" s="302"/>
      <c r="AT85" s="302"/>
      <c r="AU85" s="302"/>
      <c r="AV85" s="320"/>
      <c r="AW85" s="134">
        <f t="shared" si="157"/>
        <v>-14060894.390000001</v>
      </c>
      <c r="AX85" s="136">
        <f t="shared" ref="AX85:AZ85" si="177">SUM(AX80:AX84)</f>
        <v>820542.2499999986</v>
      </c>
      <c r="AY85" s="136">
        <f t="shared" si="177"/>
        <v>2739690.9000000004</v>
      </c>
      <c r="AZ85" s="136">
        <f t="shared" si="177"/>
        <v>-1512985.3500000003</v>
      </c>
      <c r="BA85" s="136">
        <f t="shared" ref="BA85" si="178">SUM(BA80:BA84)</f>
        <v>-421826.93999999989</v>
      </c>
      <c r="BB85" s="136">
        <f t="shared" ref="BB85:BJ85" si="179">SUM(BB80:BB84)</f>
        <v>-1193575.4700000002</v>
      </c>
      <c r="BC85" s="136">
        <f t="shared" si="179"/>
        <v>-169990.67000000033</v>
      </c>
      <c r="BD85" s="136">
        <f t="shared" si="179"/>
        <v>-1660142.8099999998</v>
      </c>
      <c r="BE85" s="136">
        <f t="shared" si="179"/>
        <v>-1299578.8599999996</v>
      </c>
      <c r="BF85" s="136">
        <f t="shared" si="179"/>
        <v>-8694495.9399999976</v>
      </c>
      <c r="BG85" s="136">
        <f t="shared" si="179"/>
        <v>2337624.8999999985</v>
      </c>
      <c r="BH85" s="136">
        <f t="shared" si="179"/>
        <v>9493031.6699999999</v>
      </c>
      <c r="BI85" s="136">
        <f t="shared" si="179"/>
        <v>11312448.25</v>
      </c>
      <c r="BJ85" s="136">
        <f t="shared" si="179"/>
        <v>-803968.36999999918</v>
      </c>
      <c r="BK85" s="136">
        <f t="shared" ref="BK85:BL85" si="180">SUM(BK80:BK84)</f>
        <v>-4146081.3</v>
      </c>
      <c r="BL85" s="253">
        <f t="shared" si="180"/>
        <v>297975.34999999934</v>
      </c>
      <c r="BM85" s="253">
        <f t="shared" ref="BM85:BN85" si="181">SUM(BM80:BM84)</f>
        <v>437573.44</v>
      </c>
      <c r="BN85" s="253">
        <f t="shared" si="181"/>
        <v>1341862.27</v>
      </c>
      <c r="BO85" s="253">
        <f t="shared" ref="BO85" si="182">SUM(BO80:BO84)</f>
        <v>732978.2200000002</v>
      </c>
      <c r="BP85" s="253">
        <f t="shared" ref="BP85:BQ85" si="183">SUM(BP80:BP84)</f>
        <v>-185000</v>
      </c>
      <c r="BQ85" s="253">
        <f t="shared" si="183"/>
        <v>3165605.7299999995</v>
      </c>
      <c r="BR85" s="253">
        <f t="shared" ref="BR85:BS85" si="184">SUM(BR80:BR84)</f>
        <v>11125915.319999998</v>
      </c>
      <c r="BS85" s="253">
        <f t="shared" si="184"/>
        <v>8621783</v>
      </c>
      <c r="BT85" s="253">
        <f t="shared" ref="BT85" si="185">SUM(BT80:BT84)</f>
        <v>13367623</v>
      </c>
      <c r="BU85" s="253">
        <f t="shared" ref="BU85" si="186">SUM(BU80:BU84)</f>
        <v>9881031.7700000014</v>
      </c>
      <c r="BV85" s="253">
        <f t="shared" ref="BV85" si="187">SUM(BV80:BV84)</f>
        <v>11419467.4</v>
      </c>
      <c r="BW85" s="253">
        <f t="shared" ref="BW85" si="188">SUM(BW80:BW84)</f>
        <v>8203860.71</v>
      </c>
      <c r="BX85" s="253">
        <f t="shared" ref="BX85" si="189">SUM(BX80:BX84)</f>
        <v>4955183.99</v>
      </c>
      <c r="BY85" s="253">
        <f t="shared" ref="BY85:BZ85" si="190">SUM(BY80:BY84)</f>
        <v>4860313</v>
      </c>
      <c r="BZ85" s="253">
        <f t="shared" si="190"/>
        <v>4249476.09</v>
      </c>
      <c r="CA85" s="355"/>
      <c r="CB85" s="134">
        <f t="shared" si="176"/>
        <v>12031777</v>
      </c>
    </row>
    <row r="86" spans="1:80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354"/>
      <c r="CB86" s="50"/>
    </row>
    <row r="87" spans="1:80" s="38" customFormat="1" x14ac:dyDescent="0.3">
      <c r="A87" s="147"/>
      <c r="B87" s="39" t="s">
        <v>37</v>
      </c>
      <c r="C87" s="165">
        <v>4062.28</v>
      </c>
      <c r="D87" s="166">
        <v>3667.44</v>
      </c>
      <c r="E87" s="166">
        <v>2551.04</v>
      </c>
      <c r="F87" s="166">
        <v>1671.94</v>
      </c>
      <c r="G87" s="166">
        <v>1010.62</v>
      </c>
      <c r="H87" s="166">
        <v>990.47</v>
      </c>
      <c r="I87" s="166">
        <v>1151.82</v>
      </c>
      <c r="J87" s="166">
        <v>1877.68</v>
      </c>
      <c r="K87" s="166">
        <v>5654.75</v>
      </c>
      <c r="L87" s="167">
        <v>21323.33</v>
      </c>
      <c r="M87" s="166">
        <v>38320.699999999997</v>
      </c>
      <c r="N87" s="166">
        <v>84949.41</v>
      </c>
      <c r="O87" s="98">
        <v>274471.37</v>
      </c>
      <c r="P87" s="166">
        <v>242724.66</v>
      </c>
      <c r="Q87" s="98">
        <v>160858.01</v>
      </c>
      <c r="R87" s="98">
        <v>69699.98</v>
      </c>
      <c r="S87" s="98">
        <v>44539.5</v>
      </c>
      <c r="T87" s="98">
        <v>33883.93</v>
      </c>
      <c r="U87" s="209">
        <v>36182.31</v>
      </c>
      <c r="V87" s="209">
        <v>52375</v>
      </c>
      <c r="W87" s="209">
        <v>107163.38</v>
      </c>
      <c r="X87" s="167">
        <v>188765.05</v>
      </c>
      <c r="Y87" s="209">
        <v>291502</v>
      </c>
      <c r="Z87" s="209">
        <v>299297</v>
      </c>
      <c r="AA87" s="209">
        <v>281625.46000000002</v>
      </c>
      <c r="AB87" s="209">
        <v>177955.22</v>
      </c>
      <c r="AC87" s="209">
        <v>98050.22</v>
      </c>
      <c r="AD87" s="209">
        <v>54897.05</v>
      </c>
      <c r="AE87" s="209">
        <v>36620</v>
      </c>
      <c r="AF87" s="209">
        <v>32669.19</v>
      </c>
      <c r="AG87" s="209">
        <v>33631</v>
      </c>
      <c r="AH87" s="209">
        <v>39762</v>
      </c>
      <c r="AI87" s="209">
        <v>99641</v>
      </c>
      <c r="AJ87" s="99">
        <v>221984</v>
      </c>
      <c r="AK87" s="209">
        <v>298440</v>
      </c>
      <c r="AL87" s="209">
        <v>356301</v>
      </c>
      <c r="AM87" s="209">
        <v>305132</v>
      </c>
      <c r="AN87" s="209">
        <v>196880</v>
      </c>
      <c r="AO87" s="209">
        <v>108483</v>
      </c>
      <c r="AP87" s="209">
        <v>54833</v>
      </c>
      <c r="AQ87" s="35">
        <v>41580</v>
      </c>
      <c r="AR87" s="209">
        <v>34162</v>
      </c>
      <c r="AS87" s="209"/>
      <c r="AT87" s="209"/>
      <c r="AU87" s="209"/>
      <c r="AV87" s="99"/>
      <c r="AW87" s="181">
        <f t="shared" ref="AW87:BF91" si="191">O87-C87</f>
        <v>270409.08999999997</v>
      </c>
      <c r="AX87" s="100">
        <f t="shared" si="191"/>
        <v>239057.22</v>
      </c>
      <c r="AY87" s="100">
        <f t="shared" si="191"/>
        <v>158306.97</v>
      </c>
      <c r="AZ87" s="100">
        <f t="shared" si="191"/>
        <v>68028.039999999994</v>
      </c>
      <c r="BA87" s="100">
        <f t="shared" si="191"/>
        <v>43528.88</v>
      </c>
      <c r="BB87" s="100">
        <f t="shared" si="191"/>
        <v>32893.46</v>
      </c>
      <c r="BC87" s="100">
        <f t="shared" si="191"/>
        <v>35030.49</v>
      </c>
      <c r="BD87" s="100">
        <f t="shared" si="191"/>
        <v>50497.32</v>
      </c>
      <c r="BE87" s="100">
        <f t="shared" si="191"/>
        <v>101508.63</v>
      </c>
      <c r="BF87" s="100">
        <f t="shared" si="191"/>
        <v>167441.71999999997</v>
      </c>
      <c r="BG87" s="100">
        <f t="shared" ref="BG87:BP91" si="192">Y87-M87</f>
        <v>253181.3</v>
      </c>
      <c r="BH87" s="100">
        <f t="shared" si="192"/>
        <v>214347.59</v>
      </c>
      <c r="BI87" s="100">
        <f t="shared" si="192"/>
        <v>7154.0900000000256</v>
      </c>
      <c r="BJ87" s="100">
        <f t="shared" si="192"/>
        <v>-64769.440000000002</v>
      </c>
      <c r="BK87" s="100">
        <f t="shared" si="192"/>
        <v>-62807.790000000008</v>
      </c>
      <c r="BL87" s="252">
        <f t="shared" si="192"/>
        <v>-14802.929999999993</v>
      </c>
      <c r="BM87" s="252">
        <f t="shared" si="192"/>
        <v>-7919.5</v>
      </c>
      <c r="BN87" s="252">
        <f t="shared" si="192"/>
        <v>-1214.7400000000016</v>
      </c>
      <c r="BO87" s="252">
        <f t="shared" si="192"/>
        <v>-2551.3099999999977</v>
      </c>
      <c r="BP87" s="252">
        <f t="shared" si="192"/>
        <v>-12613</v>
      </c>
      <c r="BQ87" s="252">
        <f t="shared" ref="BQ87:BZ91" si="193">AI87-W87</f>
        <v>-7522.3800000000047</v>
      </c>
      <c r="BR87" s="252">
        <f t="shared" si="193"/>
        <v>33218.950000000012</v>
      </c>
      <c r="BS87" s="252">
        <f t="shared" si="193"/>
        <v>6938</v>
      </c>
      <c r="BT87" s="252">
        <f t="shared" si="193"/>
        <v>57004</v>
      </c>
      <c r="BU87" s="252">
        <f t="shared" si="193"/>
        <v>23506.539999999979</v>
      </c>
      <c r="BV87" s="252">
        <f t="shared" si="193"/>
        <v>18924.78</v>
      </c>
      <c r="BW87" s="252">
        <f t="shared" si="193"/>
        <v>10432.779999999999</v>
      </c>
      <c r="BX87" s="252">
        <f t="shared" si="193"/>
        <v>-64.05000000000291</v>
      </c>
      <c r="BY87" s="252">
        <f t="shared" si="193"/>
        <v>4960</v>
      </c>
      <c r="BZ87" s="252">
        <f t="shared" si="193"/>
        <v>1492.8100000000013</v>
      </c>
      <c r="CA87" s="354"/>
      <c r="CB87" s="35">
        <f>IF(ISERROR(GETPIVOTDATA("VALUE",'CRS WK pvt'!$I$2,"DT_FILE",CB$8,"CD_CO",CB$6,"TRIM_CAT",TRIM(B87),"TRIM_LINE",A86))=TRUE,0,GETPIVOTDATA("VALUE",'CRS WK pvt'!$I$2,"DT_FILE",CB$8,"CD_CO",CB$6,"TRIM_CAT",TRIM(B87),"TRIM_LINE",A86))</f>
        <v>34162</v>
      </c>
    </row>
    <row r="88" spans="1:80" s="38" customFormat="1" x14ac:dyDescent="0.3">
      <c r="A88" s="147"/>
      <c r="B88" s="39" t="s">
        <v>38</v>
      </c>
      <c r="C88" s="165">
        <v>1570.7</v>
      </c>
      <c r="D88" s="166">
        <v>1485.33</v>
      </c>
      <c r="E88" s="166">
        <v>868.77</v>
      </c>
      <c r="F88" s="166">
        <v>939.98</v>
      </c>
      <c r="G88" s="166">
        <v>412.71</v>
      </c>
      <c r="H88" s="166">
        <v>358.16</v>
      </c>
      <c r="I88" s="166">
        <v>906.35</v>
      </c>
      <c r="J88" s="166">
        <v>701.48</v>
      </c>
      <c r="K88" s="166">
        <v>2265.6999999999998</v>
      </c>
      <c r="L88" s="167">
        <v>7681.58</v>
      </c>
      <c r="M88" s="166">
        <v>11184.32</v>
      </c>
      <c r="N88" s="166">
        <v>20656.560000000001</v>
      </c>
      <c r="O88" s="98">
        <v>34191.769999999997</v>
      </c>
      <c r="P88" s="166">
        <v>33035.24</v>
      </c>
      <c r="Q88" s="98">
        <v>14589.53</v>
      </c>
      <c r="R88" s="98">
        <v>8268.41</v>
      </c>
      <c r="S88" s="98">
        <v>5614.72</v>
      </c>
      <c r="T88" s="98">
        <v>4216.8100000000004</v>
      </c>
      <c r="U88" s="209">
        <v>4291.6099999999997</v>
      </c>
      <c r="V88" s="209">
        <v>6083</v>
      </c>
      <c r="W88" s="209">
        <v>14118.13</v>
      </c>
      <c r="X88" s="167">
        <v>23617.88</v>
      </c>
      <c r="Y88" s="209">
        <v>37984</v>
      </c>
      <c r="Z88" s="209">
        <v>38306</v>
      </c>
      <c r="AA88" s="209">
        <v>35609.78</v>
      </c>
      <c r="AB88" s="209">
        <v>25350.240000000002</v>
      </c>
      <c r="AC88" s="209">
        <v>10044</v>
      </c>
      <c r="AD88" s="209">
        <v>6808.39</v>
      </c>
      <c r="AE88" s="209">
        <v>4608</v>
      </c>
      <c r="AF88" s="209">
        <v>4199.92</v>
      </c>
      <c r="AG88" s="209">
        <v>4306</v>
      </c>
      <c r="AH88" s="209">
        <v>4955</v>
      </c>
      <c r="AI88" s="209">
        <v>11805</v>
      </c>
      <c r="AJ88" s="99">
        <v>28248</v>
      </c>
      <c r="AK88" s="209">
        <v>39111</v>
      </c>
      <c r="AL88" s="209">
        <v>47010</v>
      </c>
      <c r="AM88" s="209">
        <v>38863</v>
      </c>
      <c r="AN88" s="209">
        <v>27456</v>
      </c>
      <c r="AO88" s="209">
        <v>14515</v>
      </c>
      <c r="AP88" s="209">
        <v>7436</v>
      </c>
      <c r="AQ88" s="35">
        <v>5670</v>
      </c>
      <c r="AR88" s="209">
        <v>4541</v>
      </c>
      <c r="AS88" s="209"/>
      <c r="AT88" s="209"/>
      <c r="AU88" s="209"/>
      <c r="AV88" s="99"/>
      <c r="AW88" s="181">
        <f t="shared" si="191"/>
        <v>32621.069999999996</v>
      </c>
      <c r="AX88" s="100">
        <f t="shared" si="191"/>
        <v>31549.909999999996</v>
      </c>
      <c r="AY88" s="100">
        <f t="shared" si="191"/>
        <v>13720.76</v>
      </c>
      <c r="AZ88" s="100">
        <f t="shared" si="191"/>
        <v>7328.43</v>
      </c>
      <c r="BA88" s="100">
        <f t="shared" si="191"/>
        <v>5202.01</v>
      </c>
      <c r="BB88" s="100">
        <f t="shared" si="191"/>
        <v>3858.6500000000005</v>
      </c>
      <c r="BC88" s="100">
        <f t="shared" si="191"/>
        <v>3385.2599999999998</v>
      </c>
      <c r="BD88" s="100">
        <f t="shared" si="191"/>
        <v>5381.52</v>
      </c>
      <c r="BE88" s="100">
        <f t="shared" si="191"/>
        <v>11852.43</v>
      </c>
      <c r="BF88" s="100">
        <f t="shared" si="191"/>
        <v>15936.300000000001</v>
      </c>
      <c r="BG88" s="100">
        <f t="shared" si="192"/>
        <v>26799.68</v>
      </c>
      <c r="BH88" s="100">
        <f t="shared" si="192"/>
        <v>17649.439999999999</v>
      </c>
      <c r="BI88" s="100">
        <f t="shared" si="192"/>
        <v>1418.010000000002</v>
      </c>
      <c r="BJ88" s="100">
        <f t="shared" si="192"/>
        <v>-7684.9999999999964</v>
      </c>
      <c r="BK88" s="100">
        <f t="shared" si="192"/>
        <v>-4545.5300000000007</v>
      </c>
      <c r="BL88" s="252">
        <f t="shared" si="192"/>
        <v>-1460.0199999999995</v>
      </c>
      <c r="BM88" s="252">
        <f t="shared" si="192"/>
        <v>-1006.7200000000003</v>
      </c>
      <c r="BN88" s="252">
        <f t="shared" si="192"/>
        <v>-16.890000000000327</v>
      </c>
      <c r="BO88" s="252">
        <f t="shared" si="192"/>
        <v>14.390000000000327</v>
      </c>
      <c r="BP88" s="252">
        <f t="shared" si="192"/>
        <v>-1128</v>
      </c>
      <c r="BQ88" s="252">
        <f t="shared" si="193"/>
        <v>-2313.1299999999992</v>
      </c>
      <c r="BR88" s="252">
        <f t="shared" si="193"/>
        <v>4630.119999999999</v>
      </c>
      <c r="BS88" s="252">
        <f t="shared" si="193"/>
        <v>1127</v>
      </c>
      <c r="BT88" s="252">
        <f t="shared" si="193"/>
        <v>8704</v>
      </c>
      <c r="BU88" s="252">
        <f t="shared" si="193"/>
        <v>3253.2200000000012</v>
      </c>
      <c r="BV88" s="252">
        <f t="shared" si="193"/>
        <v>2105.7599999999984</v>
      </c>
      <c r="BW88" s="252">
        <f t="shared" si="193"/>
        <v>4471</v>
      </c>
      <c r="BX88" s="252">
        <f t="shared" si="193"/>
        <v>627.60999999999967</v>
      </c>
      <c r="BY88" s="252">
        <f t="shared" si="193"/>
        <v>1062</v>
      </c>
      <c r="BZ88" s="252">
        <f t="shared" si="193"/>
        <v>341.07999999999993</v>
      </c>
      <c r="CA88" s="354"/>
      <c r="CB88" s="35">
        <f>IF(ISERROR(GETPIVOTDATA("VALUE",'CRS WK pvt'!$I$2,"DT_FILE",CB$8,"CD_CO",CB$6,"TRIM_CAT",TRIM(B88),"TRIM_LINE",A86))=TRUE,0,GETPIVOTDATA("VALUE",'CRS WK pvt'!$I$2,"DT_FILE",CB$8,"CD_CO",CB$6,"TRIM_CAT",TRIM(B88),"TRIM_LINE",A86))</f>
        <v>4541</v>
      </c>
    </row>
    <row r="89" spans="1:80" s="38" customFormat="1" x14ac:dyDescent="0.3">
      <c r="A89" s="147"/>
      <c r="B89" s="39" t="s">
        <v>39</v>
      </c>
      <c r="C89" s="165">
        <v>814.78</v>
      </c>
      <c r="D89" s="166">
        <v>391.25</v>
      </c>
      <c r="E89" s="166">
        <v>121.8</v>
      </c>
      <c r="F89" s="166">
        <v>16.920000000000002</v>
      </c>
      <c r="G89" s="166">
        <v>3.4</v>
      </c>
      <c r="H89" s="166">
        <v>2.72</v>
      </c>
      <c r="I89" s="166">
        <v>543.83000000000004</v>
      </c>
      <c r="J89" s="166">
        <v>534.94000000000005</v>
      </c>
      <c r="K89" s="166">
        <v>1498.74</v>
      </c>
      <c r="L89" s="167">
        <v>3556.77</v>
      </c>
      <c r="M89" s="166">
        <v>17894.599999999999</v>
      </c>
      <c r="N89" s="166">
        <v>42180.74</v>
      </c>
      <c r="O89" s="98">
        <v>120845.96</v>
      </c>
      <c r="P89" s="166">
        <v>99105.19</v>
      </c>
      <c r="Q89" s="98">
        <v>71509.98</v>
      </c>
      <c r="R89" s="98">
        <v>38468.910000000003</v>
      </c>
      <c r="S89" s="98">
        <v>38130.29</v>
      </c>
      <c r="T89" s="98">
        <v>35725.86</v>
      </c>
      <c r="U89" s="209">
        <v>40073.89</v>
      </c>
      <c r="V89" s="209">
        <v>49142</v>
      </c>
      <c r="W89" s="209">
        <v>75613.55</v>
      </c>
      <c r="X89" s="167">
        <v>130195.86</v>
      </c>
      <c r="Y89" s="209">
        <v>180911</v>
      </c>
      <c r="Z89" s="209">
        <v>184438</v>
      </c>
      <c r="AA89" s="209">
        <v>176880</v>
      </c>
      <c r="AB89" s="209">
        <v>124997.24</v>
      </c>
      <c r="AC89" s="209">
        <v>76795.95</v>
      </c>
      <c r="AD89" s="209">
        <v>62413.25</v>
      </c>
      <c r="AE89" s="209">
        <v>56873</v>
      </c>
      <c r="AF89" s="209">
        <v>53351.9</v>
      </c>
      <c r="AG89" s="209">
        <v>57571</v>
      </c>
      <c r="AH89" s="209">
        <v>58731</v>
      </c>
      <c r="AI89" s="209">
        <v>92703</v>
      </c>
      <c r="AJ89" s="99">
        <v>158292</v>
      </c>
      <c r="AK89" s="209">
        <v>208603</v>
      </c>
      <c r="AL89" s="209">
        <v>252844</v>
      </c>
      <c r="AM89" s="209">
        <v>220801</v>
      </c>
      <c r="AN89" s="209">
        <v>161577</v>
      </c>
      <c r="AO89" s="209">
        <v>107679</v>
      </c>
      <c r="AP89" s="209">
        <v>74439</v>
      </c>
      <c r="AQ89" s="35">
        <v>81515</v>
      </c>
      <c r="AR89" s="209">
        <v>74241</v>
      </c>
      <c r="AS89" s="209"/>
      <c r="AT89" s="209"/>
      <c r="AU89" s="209"/>
      <c r="AV89" s="99"/>
      <c r="AW89" s="181">
        <f t="shared" si="191"/>
        <v>120031.18000000001</v>
      </c>
      <c r="AX89" s="100">
        <f t="shared" si="191"/>
        <v>98713.94</v>
      </c>
      <c r="AY89" s="100">
        <f t="shared" si="191"/>
        <v>71388.179999999993</v>
      </c>
      <c r="AZ89" s="100">
        <f t="shared" si="191"/>
        <v>38451.990000000005</v>
      </c>
      <c r="BA89" s="100">
        <f t="shared" si="191"/>
        <v>38126.89</v>
      </c>
      <c r="BB89" s="100">
        <f t="shared" si="191"/>
        <v>35723.14</v>
      </c>
      <c r="BC89" s="100">
        <f t="shared" si="191"/>
        <v>39530.06</v>
      </c>
      <c r="BD89" s="100">
        <f t="shared" si="191"/>
        <v>48607.06</v>
      </c>
      <c r="BE89" s="100">
        <f t="shared" si="191"/>
        <v>74114.81</v>
      </c>
      <c r="BF89" s="100">
        <f t="shared" si="191"/>
        <v>126639.09</v>
      </c>
      <c r="BG89" s="100">
        <f t="shared" si="192"/>
        <v>163016.4</v>
      </c>
      <c r="BH89" s="100">
        <f t="shared" si="192"/>
        <v>142257.26</v>
      </c>
      <c r="BI89" s="100">
        <f t="shared" si="192"/>
        <v>56034.039999999994</v>
      </c>
      <c r="BJ89" s="100">
        <f t="shared" si="192"/>
        <v>25892.050000000003</v>
      </c>
      <c r="BK89" s="100">
        <f t="shared" si="192"/>
        <v>5285.9700000000012</v>
      </c>
      <c r="BL89" s="252">
        <f t="shared" si="192"/>
        <v>23944.339999999997</v>
      </c>
      <c r="BM89" s="252">
        <f t="shared" si="192"/>
        <v>18742.71</v>
      </c>
      <c r="BN89" s="252">
        <f t="shared" si="192"/>
        <v>17626.04</v>
      </c>
      <c r="BO89" s="252">
        <f t="shared" si="192"/>
        <v>17497.11</v>
      </c>
      <c r="BP89" s="252">
        <f t="shared" si="192"/>
        <v>9589</v>
      </c>
      <c r="BQ89" s="252">
        <f t="shared" si="193"/>
        <v>17089.449999999997</v>
      </c>
      <c r="BR89" s="252">
        <f t="shared" si="193"/>
        <v>28096.14</v>
      </c>
      <c r="BS89" s="252">
        <f t="shared" si="193"/>
        <v>27692</v>
      </c>
      <c r="BT89" s="252">
        <f t="shared" si="193"/>
        <v>68406</v>
      </c>
      <c r="BU89" s="252">
        <f t="shared" si="193"/>
        <v>43921</v>
      </c>
      <c r="BV89" s="252">
        <f t="shared" si="193"/>
        <v>36579.759999999995</v>
      </c>
      <c r="BW89" s="252">
        <f t="shared" si="193"/>
        <v>30883.050000000003</v>
      </c>
      <c r="BX89" s="252">
        <f t="shared" si="193"/>
        <v>12025.75</v>
      </c>
      <c r="BY89" s="252">
        <f t="shared" si="193"/>
        <v>24642</v>
      </c>
      <c r="BZ89" s="252">
        <f t="shared" si="193"/>
        <v>20889.099999999999</v>
      </c>
      <c r="CA89" s="354"/>
      <c r="CB89" s="35">
        <f>IF(ISERROR(GETPIVOTDATA("VALUE",'CRS WK pvt'!$I$2,"DT_FILE",CB$8,"CD_CO",CB$6,"TRIM_CAT",TRIM(B89),"TRIM_LINE",A86))=TRUE,0,GETPIVOTDATA("VALUE",'CRS WK pvt'!$I$2,"DT_FILE",CB$8,"CD_CO",CB$6,"TRIM_CAT",TRIM(B89),"TRIM_LINE",A86))</f>
        <v>74241</v>
      </c>
    </row>
    <row r="90" spans="1:80" s="38" customFormat="1" x14ac:dyDescent="0.3">
      <c r="A90" s="147"/>
      <c r="B90" s="39" t="s">
        <v>40</v>
      </c>
      <c r="C90" s="165"/>
      <c r="D90" s="166"/>
      <c r="E90" s="166"/>
      <c r="F90" s="166"/>
      <c r="G90" s="166"/>
      <c r="H90" s="166"/>
      <c r="I90" s="166"/>
      <c r="J90" s="166"/>
      <c r="K90" s="166"/>
      <c r="L90" s="167"/>
      <c r="M90" s="166">
        <v>1386.05</v>
      </c>
      <c r="N90" s="166">
        <v>5783.94</v>
      </c>
      <c r="O90" s="98">
        <v>29221.05</v>
      </c>
      <c r="P90" s="166">
        <v>19844.400000000001</v>
      </c>
      <c r="Q90" s="98">
        <v>20247.05</v>
      </c>
      <c r="R90" s="98">
        <v>6481.69</v>
      </c>
      <c r="S90" s="98">
        <v>9477.19</v>
      </c>
      <c r="T90" s="98">
        <v>6791.9</v>
      </c>
      <c r="U90" s="209">
        <v>11704.4</v>
      </c>
      <c r="V90" s="209">
        <v>8020</v>
      </c>
      <c r="W90" s="209">
        <v>25966.11</v>
      </c>
      <c r="X90" s="167">
        <v>45509.57</v>
      </c>
      <c r="Y90" s="209">
        <v>53520</v>
      </c>
      <c r="Z90" s="209">
        <v>98198</v>
      </c>
      <c r="AA90" s="209">
        <v>87143.57</v>
      </c>
      <c r="AB90" s="209">
        <v>54093.68</v>
      </c>
      <c r="AC90" s="209">
        <v>31940</v>
      </c>
      <c r="AD90" s="209">
        <v>21438.41</v>
      </c>
      <c r="AE90" s="209">
        <v>14989</v>
      </c>
      <c r="AF90" s="209">
        <v>13894.85</v>
      </c>
      <c r="AG90" s="209">
        <v>15504</v>
      </c>
      <c r="AH90" s="209">
        <v>18795</v>
      </c>
      <c r="AI90" s="209">
        <v>44650</v>
      </c>
      <c r="AJ90" s="99">
        <v>80338</v>
      </c>
      <c r="AK90" s="209">
        <v>106417</v>
      </c>
      <c r="AL90" s="209">
        <v>104418</v>
      </c>
      <c r="AM90" s="209">
        <v>92793</v>
      </c>
      <c r="AN90" s="209">
        <v>70582</v>
      </c>
      <c r="AO90" s="209">
        <v>45617</v>
      </c>
      <c r="AP90" s="209">
        <v>22104</v>
      </c>
      <c r="AQ90" s="35">
        <v>17639</v>
      </c>
      <c r="AR90" s="209">
        <v>15380</v>
      </c>
      <c r="AS90" s="209"/>
      <c r="AT90" s="209"/>
      <c r="AU90" s="209"/>
      <c r="AV90" s="99"/>
      <c r="AW90" s="181">
        <f t="shared" si="191"/>
        <v>29221.05</v>
      </c>
      <c r="AX90" s="100">
        <f t="shared" si="191"/>
        <v>19844.400000000001</v>
      </c>
      <c r="AY90" s="100">
        <f t="shared" si="191"/>
        <v>20247.05</v>
      </c>
      <c r="AZ90" s="100">
        <f t="shared" si="191"/>
        <v>6481.69</v>
      </c>
      <c r="BA90" s="100">
        <f t="shared" si="191"/>
        <v>9477.19</v>
      </c>
      <c r="BB90" s="100">
        <f t="shared" si="191"/>
        <v>6791.9</v>
      </c>
      <c r="BC90" s="100">
        <f t="shared" si="191"/>
        <v>11704.4</v>
      </c>
      <c r="BD90" s="100">
        <f t="shared" si="191"/>
        <v>8020</v>
      </c>
      <c r="BE90" s="100">
        <f t="shared" si="191"/>
        <v>25966.11</v>
      </c>
      <c r="BF90" s="100">
        <f t="shared" si="191"/>
        <v>45509.57</v>
      </c>
      <c r="BG90" s="100">
        <f t="shared" si="192"/>
        <v>52133.95</v>
      </c>
      <c r="BH90" s="100">
        <f t="shared" si="192"/>
        <v>92414.06</v>
      </c>
      <c r="BI90" s="100">
        <f t="shared" si="192"/>
        <v>57922.520000000004</v>
      </c>
      <c r="BJ90" s="100">
        <f t="shared" si="192"/>
        <v>34249.279999999999</v>
      </c>
      <c r="BK90" s="100">
        <f t="shared" si="192"/>
        <v>11692.95</v>
      </c>
      <c r="BL90" s="252">
        <f t="shared" si="192"/>
        <v>14956.720000000001</v>
      </c>
      <c r="BM90" s="252">
        <f t="shared" si="192"/>
        <v>5511.8099999999995</v>
      </c>
      <c r="BN90" s="252">
        <f t="shared" si="192"/>
        <v>7102.9500000000007</v>
      </c>
      <c r="BO90" s="252">
        <f t="shared" si="192"/>
        <v>3799.6000000000004</v>
      </c>
      <c r="BP90" s="252">
        <f t="shared" si="192"/>
        <v>10775</v>
      </c>
      <c r="BQ90" s="252">
        <f t="shared" si="193"/>
        <v>18683.89</v>
      </c>
      <c r="BR90" s="252">
        <f t="shared" si="193"/>
        <v>34828.43</v>
      </c>
      <c r="BS90" s="252">
        <f t="shared" si="193"/>
        <v>52897</v>
      </c>
      <c r="BT90" s="252">
        <f t="shared" si="193"/>
        <v>6220</v>
      </c>
      <c r="BU90" s="252">
        <f t="shared" si="193"/>
        <v>5649.429999999993</v>
      </c>
      <c r="BV90" s="252">
        <f t="shared" si="193"/>
        <v>16488.32</v>
      </c>
      <c r="BW90" s="252">
        <f t="shared" si="193"/>
        <v>13677</v>
      </c>
      <c r="BX90" s="252">
        <f t="shared" si="193"/>
        <v>665.59000000000015</v>
      </c>
      <c r="BY90" s="252">
        <f t="shared" si="193"/>
        <v>2650</v>
      </c>
      <c r="BZ90" s="252">
        <f t="shared" si="193"/>
        <v>1485.1499999999996</v>
      </c>
      <c r="CA90" s="354"/>
      <c r="CB90" s="35">
        <f>IF(ISERROR(GETPIVOTDATA("VALUE",'CRS WK pvt'!$I$2,"DT_FILE",CB$8,"CD_CO",CB$6,"TRIM_CAT",TRIM(B90),"TRIM_LINE",A86))=TRUE,0,GETPIVOTDATA("VALUE",'CRS WK pvt'!$I$2,"DT_FILE",CB$8,"CD_CO",CB$6,"TRIM_CAT",TRIM(B90),"TRIM_LINE",A86))</f>
        <v>15380</v>
      </c>
    </row>
    <row r="91" spans="1:80" s="38" customFormat="1" x14ac:dyDescent="0.3">
      <c r="A91" s="147"/>
      <c r="B91" s="39" t="s">
        <v>41</v>
      </c>
      <c r="C91" s="165"/>
      <c r="D91" s="166"/>
      <c r="E91" s="166"/>
      <c r="F91" s="166"/>
      <c r="G91" s="166"/>
      <c r="H91" s="166"/>
      <c r="I91" s="166"/>
      <c r="J91" s="166"/>
      <c r="K91" s="166"/>
      <c r="L91" s="167"/>
      <c r="M91" s="166"/>
      <c r="N91" s="166"/>
      <c r="O91" s="98">
        <v>0</v>
      </c>
      <c r="P91" s="166">
        <v>0</v>
      </c>
      <c r="Q91" s="98">
        <v>0</v>
      </c>
      <c r="R91" s="98">
        <v>0</v>
      </c>
      <c r="S91" s="98">
        <v>0</v>
      </c>
      <c r="T91" s="98">
        <v>54.64</v>
      </c>
      <c r="U91" s="209">
        <v>545.88</v>
      </c>
      <c r="V91" s="209">
        <v>1366</v>
      </c>
      <c r="W91" s="209">
        <v>6611.62</v>
      </c>
      <c r="X91" s="167">
        <v>11932.54</v>
      </c>
      <c r="Y91" s="209">
        <v>21871</v>
      </c>
      <c r="Z91" s="209">
        <v>23592</v>
      </c>
      <c r="AA91" s="209">
        <v>19777</v>
      </c>
      <c r="AB91" s="209">
        <v>13863.73</v>
      </c>
      <c r="AC91" s="209">
        <v>8709.9599999999991</v>
      </c>
      <c r="AD91" s="209">
        <v>6370.24</v>
      </c>
      <c r="AE91" s="209">
        <v>5285</v>
      </c>
      <c r="AF91" s="209">
        <v>3723.07</v>
      </c>
      <c r="AG91" s="209">
        <v>4969</v>
      </c>
      <c r="AH91" s="209">
        <v>7715</v>
      </c>
      <c r="AI91" s="209">
        <v>10822</v>
      </c>
      <c r="AJ91" s="99">
        <v>23547</v>
      </c>
      <c r="AK91" s="209">
        <v>31712</v>
      </c>
      <c r="AL91" s="209">
        <v>38221</v>
      </c>
      <c r="AM91" s="209">
        <v>81390</v>
      </c>
      <c r="AN91" s="209">
        <v>70480</v>
      </c>
      <c r="AO91" s="209">
        <v>58077</v>
      </c>
      <c r="AP91" s="209">
        <v>48610</v>
      </c>
      <c r="AQ91" s="35">
        <v>47145</v>
      </c>
      <c r="AR91" s="209">
        <v>51188</v>
      </c>
      <c r="AS91" s="209"/>
      <c r="AT91" s="209"/>
      <c r="AU91" s="209"/>
      <c r="AV91" s="99"/>
      <c r="AW91" s="181">
        <f t="shared" si="191"/>
        <v>0</v>
      </c>
      <c r="AX91" s="100">
        <f t="shared" si="191"/>
        <v>0</v>
      </c>
      <c r="AY91" s="100">
        <f t="shared" si="191"/>
        <v>0</v>
      </c>
      <c r="AZ91" s="100">
        <f t="shared" si="191"/>
        <v>0</v>
      </c>
      <c r="BA91" s="100">
        <f t="shared" si="191"/>
        <v>0</v>
      </c>
      <c r="BB91" s="100">
        <f t="shared" si="191"/>
        <v>54.64</v>
      </c>
      <c r="BC91" s="100">
        <f t="shared" si="191"/>
        <v>545.88</v>
      </c>
      <c r="BD91" s="100">
        <f t="shared" si="191"/>
        <v>1366</v>
      </c>
      <c r="BE91" s="100">
        <f t="shared" si="191"/>
        <v>6611.62</v>
      </c>
      <c r="BF91" s="100">
        <f t="shared" si="191"/>
        <v>11932.54</v>
      </c>
      <c r="BG91" s="100">
        <f t="shared" si="192"/>
        <v>21871</v>
      </c>
      <c r="BH91" s="100">
        <f t="shared" si="192"/>
        <v>23592</v>
      </c>
      <c r="BI91" s="100">
        <f t="shared" si="192"/>
        <v>19777</v>
      </c>
      <c r="BJ91" s="100">
        <f t="shared" si="192"/>
        <v>13863.73</v>
      </c>
      <c r="BK91" s="100">
        <f t="shared" si="192"/>
        <v>8709.9599999999991</v>
      </c>
      <c r="BL91" s="252">
        <f t="shared" si="192"/>
        <v>6370.24</v>
      </c>
      <c r="BM91" s="252">
        <f t="shared" si="192"/>
        <v>5285</v>
      </c>
      <c r="BN91" s="252">
        <f t="shared" si="192"/>
        <v>3668.4300000000003</v>
      </c>
      <c r="BO91" s="252">
        <f t="shared" si="192"/>
        <v>4423.12</v>
      </c>
      <c r="BP91" s="252">
        <f t="shared" si="192"/>
        <v>6349</v>
      </c>
      <c r="BQ91" s="252">
        <f t="shared" si="193"/>
        <v>4210.38</v>
      </c>
      <c r="BR91" s="252">
        <f t="shared" si="193"/>
        <v>11614.46</v>
      </c>
      <c r="BS91" s="252">
        <f t="shared" si="193"/>
        <v>9841</v>
      </c>
      <c r="BT91" s="252">
        <f t="shared" si="193"/>
        <v>14629</v>
      </c>
      <c r="BU91" s="252">
        <f t="shared" si="193"/>
        <v>61613</v>
      </c>
      <c r="BV91" s="252">
        <f t="shared" si="193"/>
        <v>56616.270000000004</v>
      </c>
      <c r="BW91" s="252">
        <f t="shared" si="193"/>
        <v>49367.040000000001</v>
      </c>
      <c r="BX91" s="252">
        <f t="shared" si="193"/>
        <v>42239.76</v>
      </c>
      <c r="BY91" s="252">
        <f t="shared" si="193"/>
        <v>41860</v>
      </c>
      <c r="BZ91" s="252">
        <f t="shared" si="193"/>
        <v>47464.93</v>
      </c>
      <c r="CA91" s="354"/>
      <c r="CB91" s="35">
        <f>IF(ISERROR(GETPIVOTDATA("VALUE",'CRS WK pvt'!$I$2,"DT_FILE",CB$8,"CD_CO",CB$6,"TRIM_CAT",TRIM(B91),"TRIM_LINE",A86))=TRUE,0,GETPIVOTDATA("VALUE",'CRS WK pvt'!$I$2,"DT_FILE",CB$8,"CD_CO",CB$6,"TRIM_CAT",TRIM(B91),"TRIM_LINE",A86))</f>
        <v>51188</v>
      </c>
    </row>
    <row r="92" spans="1:80" s="131" customFormat="1" x14ac:dyDescent="0.3">
      <c r="A92" s="148"/>
      <c r="B92" s="39" t="s">
        <v>42</v>
      </c>
      <c r="C92" s="132">
        <f>SUM(C87:C91)</f>
        <v>6447.76</v>
      </c>
      <c r="D92" s="133">
        <f t="shared" ref="D92:AF92" si="194">SUM(D87:D91)</f>
        <v>5544.02</v>
      </c>
      <c r="E92" s="133">
        <f t="shared" si="194"/>
        <v>3541.61</v>
      </c>
      <c r="F92" s="133">
        <f t="shared" si="194"/>
        <v>2628.84</v>
      </c>
      <c r="G92" s="133">
        <f t="shared" si="194"/>
        <v>1426.73</v>
      </c>
      <c r="H92" s="133">
        <f t="shared" si="194"/>
        <v>1351.3500000000001</v>
      </c>
      <c r="I92" s="133">
        <f t="shared" si="194"/>
        <v>2602</v>
      </c>
      <c r="J92" s="133">
        <f t="shared" si="194"/>
        <v>3114.1</v>
      </c>
      <c r="K92" s="133">
        <f t="shared" si="194"/>
        <v>9419.19</v>
      </c>
      <c r="L92" s="135">
        <f t="shared" si="194"/>
        <v>32561.680000000004</v>
      </c>
      <c r="M92" s="133">
        <f t="shared" si="194"/>
        <v>68785.67</v>
      </c>
      <c r="N92" s="133">
        <f t="shared" si="194"/>
        <v>153570.65</v>
      </c>
      <c r="O92" s="142">
        <f t="shared" si="194"/>
        <v>458730.15</v>
      </c>
      <c r="P92" s="133">
        <f t="shared" si="194"/>
        <v>394709.49000000005</v>
      </c>
      <c r="Q92" s="142">
        <f t="shared" si="194"/>
        <v>267204.57</v>
      </c>
      <c r="R92" s="142">
        <f t="shared" si="194"/>
        <v>122918.99</v>
      </c>
      <c r="S92" s="142">
        <f t="shared" si="194"/>
        <v>97761.700000000012</v>
      </c>
      <c r="T92" s="142">
        <f t="shared" si="194"/>
        <v>80673.14</v>
      </c>
      <c r="U92" s="142">
        <f t="shared" si="194"/>
        <v>92798.09</v>
      </c>
      <c r="V92" s="142">
        <f t="shared" si="194"/>
        <v>116986</v>
      </c>
      <c r="W92" s="142">
        <f t="shared" si="194"/>
        <v>229472.78999999998</v>
      </c>
      <c r="X92" s="135">
        <f t="shared" si="194"/>
        <v>400020.89999999997</v>
      </c>
      <c r="Y92" s="142">
        <f t="shared" si="194"/>
        <v>585788</v>
      </c>
      <c r="Z92" s="142">
        <f t="shared" si="194"/>
        <v>643831</v>
      </c>
      <c r="AA92" s="142">
        <f t="shared" si="194"/>
        <v>601035.81000000006</v>
      </c>
      <c r="AB92" s="142">
        <f t="shared" si="194"/>
        <v>396260.11</v>
      </c>
      <c r="AC92" s="142">
        <f t="shared" si="194"/>
        <v>225540.12999999998</v>
      </c>
      <c r="AD92" s="142">
        <f t="shared" si="194"/>
        <v>151927.34</v>
      </c>
      <c r="AE92" s="142">
        <f t="shared" si="194"/>
        <v>118375</v>
      </c>
      <c r="AF92" s="142">
        <f t="shared" si="194"/>
        <v>107838.93000000002</v>
      </c>
      <c r="AG92" s="285">
        <v>115981</v>
      </c>
      <c r="AH92" s="285">
        <v>129958</v>
      </c>
      <c r="AI92" s="285">
        <v>259621</v>
      </c>
      <c r="AJ92" s="326">
        <v>512409</v>
      </c>
      <c r="AK92" s="302">
        <v>684283</v>
      </c>
      <c r="AL92" s="302">
        <v>798794</v>
      </c>
      <c r="AM92" s="302">
        <v>738979</v>
      </c>
      <c r="AN92" s="302">
        <v>526975</v>
      </c>
      <c r="AO92" s="302">
        <v>334371</v>
      </c>
      <c r="AP92" s="302">
        <v>207422</v>
      </c>
      <c r="AQ92" s="134">
        <v>193549</v>
      </c>
      <c r="AR92" s="302">
        <v>179512</v>
      </c>
      <c r="AS92" s="302"/>
      <c r="AT92" s="302"/>
      <c r="AU92" s="302"/>
      <c r="AV92" s="320"/>
      <c r="AW92" s="134">
        <f t="shared" ref="AW92:AW106" si="195">SUM(AW87:AW91)</f>
        <v>452282.38999999996</v>
      </c>
      <c r="AX92" s="136">
        <f t="shared" ref="AX92:AZ92" si="196">SUM(AX87:AX91)</f>
        <v>389165.47000000003</v>
      </c>
      <c r="AY92" s="136">
        <f t="shared" si="196"/>
        <v>263662.96000000002</v>
      </c>
      <c r="AZ92" s="136">
        <f t="shared" si="196"/>
        <v>120290.15000000001</v>
      </c>
      <c r="BA92" s="136">
        <f t="shared" ref="BA92" si="197">SUM(BA87:BA91)</f>
        <v>96334.97</v>
      </c>
      <c r="BB92" s="136">
        <f t="shared" ref="BB92:BJ92" si="198">SUM(BB87:BB91)</f>
        <v>79321.789999999994</v>
      </c>
      <c r="BC92" s="136">
        <f t="shared" si="198"/>
        <v>90196.09</v>
      </c>
      <c r="BD92" s="136">
        <f t="shared" si="198"/>
        <v>113871.9</v>
      </c>
      <c r="BE92" s="136">
        <f t="shared" si="198"/>
        <v>220053.59999999998</v>
      </c>
      <c r="BF92" s="136">
        <f t="shared" si="198"/>
        <v>367459.22</v>
      </c>
      <c r="BG92" s="136">
        <f t="shared" si="198"/>
        <v>517002.33</v>
      </c>
      <c r="BH92" s="136">
        <f t="shared" si="198"/>
        <v>490260.35000000003</v>
      </c>
      <c r="BI92" s="136">
        <f t="shared" si="198"/>
        <v>142305.66000000003</v>
      </c>
      <c r="BJ92" s="136">
        <f t="shared" si="198"/>
        <v>1550.619999999999</v>
      </c>
      <c r="BK92" s="136">
        <f t="shared" ref="BK92:BL92" si="199">SUM(BK87:BK91)</f>
        <v>-41664.44000000001</v>
      </c>
      <c r="BL92" s="253">
        <f t="shared" si="199"/>
        <v>29008.350000000006</v>
      </c>
      <c r="BM92" s="253">
        <f t="shared" ref="BM92:BN92" si="200">SUM(BM87:BM91)</f>
        <v>20613.299999999996</v>
      </c>
      <c r="BN92" s="253">
        <f t="shared" si="200"/>
        <v>27165.79</v>
      </c>
      <c r="BO92" s="253">
        <f t="shared" ref="BO92" si="201">SUM(BO87:BO91)</f>
        <v>23182.91</v>
      </c>
      <c r="BP92" s="253">
        <f t="shared" ref="BP92:BQ92" si="202">SUM(BP87:BP91)</f>
        <v>12972</v>
      </c>
      <c r="BQ92" s="253">
        <f t="shared" si="202"/>
        <v>30148.209999999995</v>
      </c>
      <c r="BR92" s="253">
        <f t="shared" ref="BR92:BS92" si="203">SUM(BR87:BR91)</f>
        <v>112388.1</v>
      </c>
      <c r="BS92" s="253">
        <f t="shared" si="203"/>
        <v>98495</v>
      </c>
      <c r="BT92" s="253">
        <f t="shared" ref="BT92" si="204">SUM(BT87:BT91)</f>
        <v>154963</v>
      </c>
      <c r="BU92" s="253">
        <f t="shared" ref="BU92" si="205">SUM(BU87:BU91)</f>
        <v>137943.18999999997</v>
      </c>
      <c r="BV92" s="253">
        <f t="shared" ref="BV92" si="206">SUM(BV87:BV91)</f>
        <v>130714.89</v>
      </c>
      <c r="BW92" s="253">
        <f t="shared" ref="BW92" si="207">SUM(BW87:BW91)</f>
        <v>108830.87</v>
      </c>
      <c r="BX92" s="253">
        <f t="shared" ref="BX92" si="208">SUM(BX87:BX91)</f>
        <v>55494.66</v>
      </c>
      <c r="BY92" s="253">
        <f t="shared" ref="BY92:BZ92" si="209">SUM(BY87:BY91)</f>
        <v>75174</v>
      </c>
      <c r="BZ92" s="253">
        <f t="shared" si="209"/>
        <v>71673.070000000007</v>
      </c>
      <c r="CA92" s="355"/>
      <c r="CB92" s="134">
        <f t="shared" si="176"/>
        <v>179512</v>
      </c>
    </row>
    <row r="93" spans="1:80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50"/>
      <c r="BS93" s="250"/>
      <c r="BT93" s="250"/>
      <c r="BU93" s="250"/>
      <c r="BV93" s="250"/>
      <c r="BW93" s="250"/>
      <c r="BX93" s="250"/>
      <c r="BY93" s="250"/>
      <c r="BZ93" s="250"/>
      <c r="CA93" s="354"/>
      <c r="CB93" s="50"/>
    </row>
    <row r="94" spans="1:80" s="38" customFormat="1" x14ac:dyDescent="0.3">
      <c r="A94" s="147"/>
      <c r="B94" s="39" t="s">
        <v>37</v>
      </c>
      <c r="C94" s="97">
        <f>C80+C87</f>
        <v>30707044.260000002</v>
      </c>
      <c r="D94" s="98">
        <f t="shared" ref="D94:Q94" si="210">D80+D87</f>
        <v>20918769.620000001</v>
      </c>
      <c r="E94" s="98">
        <f t="shared" si="210"/>
        <v>12820560.579999998</v>
      </c>
      <c r="F94" s="98">
        <f t="shared" si="210"/>
        <v>7184646.3800000008</v>
      </c>
      <c r="G94" s="98">
        <f t="shared" si="210"/>
        <v>5414460.3300000001</v>
      </c>
      <c r="H94" s="98">
        <f t="shared" si="210"/>
        <v>4805277.2299999995</v>
      </c>
      <c r="I94" s="98">
        <f t="shared" si="210"/>
        <v>4995457.1100000003</v>
      </c>
      <c r="J94" s="98">
        <f t="shared" si="210"/>
        <v>6760753.1399999997</v>
      </c>
      <c r="K94" s="98">
        <f t="shared" si="210"/>
        <v>11659329.33</v>
      </c>
      <c r="L94" s="99">
        <f t="shared" si="210"/>
        <v>27116721.779999997</v>
      </c>
      <c r="M94" s="98">
        <f t="shared" si="210"/>
        <v>32224911.07</v>
      </c>
      <c r="N94" s="98">
        <f t="shared" si="210"/>
        <v>28612815.25</v>
      </c>
      <c r="O94" s="98">
        <f t="shared" si="210"/>
        <v>25912851.920000002</v>
      </c>
      <c r="P94" s="98">
        <f t="shared" si="210"/>
        <v>22838346.879999999</v>
      </c>
      <c r="Q94" s="98">
        <f t="shared" si="210"/>
        <v>15475656.799999999</v>
      </c>
      <c r="R94" s="98">
        <f t="shared" ref="R94:S94" si="211">R80+R87</f>
        <v>7187818.1700000009</v>
      </c>
      <c r="S94" s="98">
        <f t="shared" si="211"/>
        <v>5516209.1699999999</v>
      </c>
      <c r="T94" s="98">
        <f t="shared" ref="T94:U94" si="212">T80+T87</f>
        <v>4382922.0299999993</v>
      </c>
      <c r="U94" s="98">
        <f t="shared" si="212"/>
        <v>5066433.8999999994</v>
      </c>
      <c r="V94" s="98">
        <f t="shared" ref="V94:W94" si="213">V80+V87</f>
        <v>5848579</v>
      </c>
      <c r="W94" s="98">
        <f t="shared" si="213"/>
        <v>10866755.030000001</v>
      </c>
      <c r="X94" s="99">
        <f t="shared" ref="X94:AA94" si="214">X80+X87</f>
        <v>24020353.560000002</v>
      </c>
      <c r="Y94" s="98">
        <f t="shared" si="214"/>
        <v>34250990</v>
      </c>
      <c r="Z94" s="98">
        <f t="shared" si="214"/>
        <v>36152212</v>
      </c>
      <c r="AA94" s="98">
        <f t="shared" si="214"/>
        <v>33184092.800000001</v>
      </c>
      <c r="AB94" s="98">
        <f t="shared" ref="AB94:AC94" si="215">AB80+AB87</f>
        <v>21598292.009999998</v>
      </c>
      <c r="AC94" s="98">
        <f t="shared" si="215"/>
        <v>11984201.890000001</v>
      </c>
      <c r="AD94" s="98">
        <f t="shared" ref="AD94:AF94" si="216">AD80+AD87</f>
        <v>7119816.3199999994</v>
      </c>
      <c r="AE94" s="98">
        <f t="shared" si="216"/>
        <v>5614729</v>
      </c>
      <c r="AF94" s="98">
        <f t="shared" si="216"/>
        <v>5211780.96</v>
      </c>
      <c r="AG94" s="209">
        <v>5471661</v>
      </c>
      <c r="AH94" s="209">
        <v>5716902</v>
      </c>
      <c r="AI94" s="209">
        <v>13082681</v>
      </c>
      <c r="AJ94" s="99">
        <v>32105773</v>
      </c>
      <c r="AK94" s="301">
        <v>40218364</v>
      </c>
      <c r="AL94" s="301">
        <v>44918092</v>
      </c>
      <c r="AM94" s="301">
        <v>40577641</v>
      </c>
      <c r="AN94" s="301">
        <v>28799126</v>
      </c>
      <c r="AO94" s="301">
        <v>17775359</v>
      </c>
      <c r="AP94" s="301">
        <v>10221917</v>
      </c>
      <c r="AQ94" s="64">
        <v>8628640</v>
      </c>
      <c r="AR94" s="301">
        <v>7322536</v>
      </c>
      <c r="AS94" s="301"/>
      <c r="AT94" s="301"/>
      <c r="AU94" s="301"/>
      <c r="AV94" s="319"/>
      <c r="AW94" s="35">
        <f t="shared" ref="AW94:BF98" si="217">O94-C94</f>
        <v>-4794192.34</v>
      </c>
      <c r="AX94" s="100">
        <f t="shared" si="217"/>
        <v>1919577.2599999979</v>
      </c>
      <c r="AY94" s="100">
        <f t="shared" si="217"/>
        <v>2655096.2200000007</v>
      </c>
      <c r="AZ94" s="100">
        <f t="shared" si="217"/>
        <v>3171.7900000000373</v>
      </c>
      <c r="BA94" s="100">
        <f t="shared" si="217"/>
        <v>101748.83999999985</v>
      </c>
      <c r="BB94" s="100">
        <f t="shared" si="217"/>
        <v>-422355.20000000019</v>
      </c>
      <c r="BC94" s="100">
        <f t="shared" si="217"/>
        <v>70976.789999999106</v>
      </c>
      <c r="BD94" s="100">
        <f t="shared" si="217"/>
        <v>-912174.13999999966</v>
      </c>
      <c r="BE94" s="100">
        <f t="shared" si="217"/>
        <v>-792574.29999999888</v>
      </c>
      <c r="BF94" s="100">
        <f t="shared" si="217"/>
        <v>-3096368.2199999951</v>
      </c>
      <c r="BG94" s="100">
        <f t="shared" ref="BG94:BP98" si="218">Y94-M94</f>
        <v>2026078.9299999997</v>
      </c>
      <c r="BH94" s="100">
        <f t="shared" si="218"/>
        <v>7539396.75</v>
      </c>
      <c r="BI94" s="100">
        <f t="shared" si="218"/>
        <v>7271240.879999999</v>
      </c>
      <c r="BJ94" s="100">
        <f t="shared" si="218"/>
        <v>-1240054.870000001</v>
      </c>
      <c r="BK94" s="100">
        <f t="shared" si="218"/>
        <v>-3491454.9099999983</v>
      </c>
      <c r="BL94" s="252">
        <f t="shared" si="218"/>
        <v>-68001.85000000149</v>
      </c>
      <c r="BM94" s="252">
        <f t="shared" si="218"/>
        <v>98519.830000000075</v>
      </c>
      <c r="BN94" s="252">
        <f t="shared" si="218"/>
        <v>828858.93000000063</v>
      </c>
      <c r="BO94" s="252">
        <f t="shared" si="218"/>
        <v>405227.10000000056</v>
      </c>
      <c r="BP94" s="252">
        <f t="shared" si="218"/>
        <v>-131677</v>
      </c>
      <c r="BQ94" s="252">
        <f t="shared" ref="BQ94:BZ98" si="219">AI94-W94</f>
        <v>2215925.9699999988</v>
      </c>
      <c r="BR94" s="252">
        <f t="shared" si="219"/>
        <v>8085419.4399999976</v>
      </c>
      <c r="BS94" s="252">
        <f t="shared" si="219"/>
        <v>5967374</v>
      </c>
      <c r="BT94" s="252">
        <f t="shared" si="219"/>
        <v>8765880</v>
      </c>
      <c r="BU94" s="252">
        <f t="shared" si="219"/>
        <v>7393548.1999999993</v>
      </c>
      <c r="BV94" s="252">
        <f t="shared" si="219"/>
        <v>7200833.9900000021</v>
      </c>
      <c r="BW94" s="252">
        <f t="shared" si="219"/>
        <v>5791157.1099999994</v>
      </c>
      <c r="BX94" s="252">
        <f t="shared" si="219"/>
        <v>3102100.6800000006</v>
      </c>
      <c r="BY94" s="252">
        <f t="shared" si="219"/>
        <v>3013911</v>
      </c>
      <c r="BZ94" s="252">
        <f t="shared" si="219"/>
        <v>2110755.04</v>
      </c>
      <c r="CA94" s="354"/>
      <c r="CB94" s="64">
        <f t="shared" ref="CB94" si="220">CB80+CB87</f>
        <v>7322536</v>
      </c>
    </row>
    <row r="95" spans="1:80" s="38" customFormat="1" x14ac:dyDescent="0.3">
      <c r="A95" s="147"/>
      <c r="B95" s="39" t="s">
        <v>38</v>
      </c>
      <c r="C95" s="97">
        <f>C81+C88</f>
        <v>2064798.0999999999</v>
      </c>
      <c r="D95" s="98">
        <f t="shared" ref="D95:X95" si="221">D81+D88</f>
        <v>1681719.2000000002</v>
      </c>
      <c r="E95" s="98">
        <f t="shared" si="221"/>
        <v>841091.67</v>
      </c>
      <c r="F95" s="98">
        <f t="shared" si="221"/>
        <v>524961.82999999996</v>
      </c>
      <c r="G95" s="98">
        <f t="shared" si="221"/>
        <v>339897.84</v>
      </c>
      <c r="H95" s="98">
        <f t="shared" si="221"/>
        <v>285638.28999999998</v>
      </c>
      <c r="I95" s="98">
        <f t="shared" si="221"/>
        <v>299466.99</v>
      </c>
      <c r="J95" s="98">
        <f t="shared" si="221"/>
        <v>408495.91</v>
      </c>
      <c r="K95" s="98">
        <f t="shared" si="221"/>
        <v>732007.59</v>
      </c>
      <c r="L95" s="99">
        <f t="shared" si="221"/>
        <v>1974673.06</v>
      </c>
      <c r="M95" s="98">
        <f t="shared" si="221"/>
        <v>2092179.02</v>
      </c>
      <c r="N95" s="98">
        <f t="shared" si="221"/>
        <v>1922755.96</v>
      </c>
      <c r="O95" s="98">
        <f t="shared" si="221"/>
        <v>1695440.9</v>
      </c>
      <c r="P95" s="98">
        <f t="shared" si="221"/>
        <v>1664794.1</v>
      </c>
      <c r="Q95" s="98">
        <f t="shared" si="221"/>
        <v>936221.08000000007</v>
      </c>
      <c r="R95" s="98">
        <f t="shared" si="221"/>
        <v>490451.13999999996</v>
      </c>
      <c r="S95" s="98">
        <f t="shared" si="221"/>
        <v>374775.03999999998</v>
      </c>
      <c r="T95" s="98">
        <f t="shared" si="221"/>
        <v>272823.09000000003</v>
      </c>
      <c r="U95" s="98">
        <f t="shared" si="221"/>
        <v>305756.78999999998</v>
      </c>
      <c r="V95" s="98">
        <f t="shared" si="221"/>
        <v>370284</v>
      </c>
      <c r="W95" s="98">
        <f t="shared" si="221"/>
        <v>792894.68</v>
      </c>
      <c r="X95" s="99">
        <f t="shared" si="221"/>
        <v>1913378.8199999998</v>
      </c>
      <c r="Y95" s="98">
        <f t="shared" ref="Y95:AA95" si="222">Y81+Y88</f>
        <v>2569618</v>
      </c>
      <c r="Z95" s="98">
        <f t="shared" si="222"/>
        <v>2702153</v>
      </c>
      <c r="AA95" s="98">
        <f t="shared" si="222"/>
        <v>2537528.4899999998</v>
      </c>
      <c r="AB95" s="98">
        <f t="shared" ref="AB95:AC95" si="223">AB81+AB88</f>
        <v>1927296.26</v>
      </c>
      <c r="AC95" s="98">
        <f t="shared" si="223"/>
        <v>917687.83</v>
      </c>
      <c r="AD95" s="98">
        <f t="shared" ref="AD95:AF95" si="224">AD81+AD88</f>
        <v>688597.05</v>
      </c>
      <c r="AE95" s="98">
        <f t="shared" si="224"/>
        <v>481908</v>
      </c>
      <c r="AF95" s="98">
        <f t="shared" si="224"/>
        <v>371495.49</v>
      </c>
      <c r="AG95" s="209">
        <v>397635</v>
      </c>
      <c r="AH95" s="209">
        <v>427116</v>
      </c>
      <c r="AI95" s="209">
        <v>1137818</v>
      </c>
      <c r="AJ95" s="99">
        <v>2509968</v>
      </c>
      <c r="AK95" s="301">
        <v>3211097</v>
      </c>
      <c r="AL95" s="301">
        <v>3612216</v>
      </c>
      <c r="AM95" s="301">
        <v>3373582</v>
      </c>
      <c r="AN95" s="301">
        <v>2671121</v>
      </c>
      <c r="AO95" s="301">
        <v>1686840</v>
      </c>
      <c r="AP95" s="301">
        <v>975730</v>
      </c>
      <c r="AQ95" s="64">
        <v>702636</v>
      </c>
      <c r="AR95" s="301">
        <v>551837</v>
      </c>
      <c r="AS95" s="301"/>
      <c r="AT95" s="301"/>
      <c r="AU95" s="301"/>
      <c r="AV95" s="319"/>
      <c r="AW95" s="35">
        <f t="shared" si="217"/>
        <v>-369357.19999999995</v>
      </c>
      <c r="AX95" s="100">
        <f t="shared" si="217"/>
        <v>-16925.100000000093</v>
      </c>
      <c r="AY95" s="100">
        <f t="shared" si="217"/>
        <v>95129.410000000033</v>
      </c>
      <c r="AZ95" s="100">
        <f t="shared" si="217"/>
        <v>-34510.69</v>
      </c>
      <c r="BA95" s="100">
        <f t="shared" si="217"/>
        <v>34877.199999999953</v>
      </c>
      <c r="BB95" s="100">
        <f t="shared" si="217"/>
        <v>-12815.199999999953</v>
      </c>
      <c r="BC95" s="100">
        <f t="shared" si="217"/>
        <v>6289.7999999999884</v>
      </c>
      <c r="BD95" s="100">
        <f t="shared" si="217"/>
        <v>-38211.909999999974</v>
      </c>
      <c r="BE95" s="100">
        <f t="shared" si="217"/>
        <v>60887.090000000084</v>
      </c>
      <c r="BF95" s="100">
        <f t="shared" si="217"/>
        <v>-61294.240000000224</v>
      </c>
      <c r="BG95" s="100">
        <f t="shared" si="218"/>
        <v>477438.98</v>
      </c>
      <c r="BH95" s="100">
        <f t="shared" si="218"/>
        <v>779397.04</v>
      </c>
      <c r="BI95" s="100">
        <f t="shared" si="218"/>
        <v>842087.58999999985</v>
      </c>
      <c r="BJ95" s="100">
        <f t="shared" si="218"/>
        <v>262502.15999999992</v>
      </c>
      <c r="BK95" s="100">
        <f t="shared" si="218"/>
        <v>-18533.250000000116</v>
      </c>
      <c r="BL95" s="252">
        <f t="shared" si="218"/>
        <v>198145.91000000009</v>
      </c>
      <c r="BM95" s="252">
        <f t="shared" si="218"/>
        <v>107132.96000000002</v>
      </c>
      <c r="BN95" s="252">
        <f t="shared" si="218"/>
        <v>98672.399999999965</v>
      </c>
      <c r="BO95" s="252">
        <f t="shared" si="218"/>
        <v>91878.210000000021</v>
      </c>
      <c r="BP95" s="252">
        <f t="shared" si="218"/>
        <v>56832</v>
      </c>
      <c r="BQ95" s="252">
        <f t="shared" si="219"/>
        <v>344923.31999999995</v>
      </c>
      <c r="BR95" s="252">
        <f t="shared" si="219"/>
        <v>596589.18000000017</v>
      </c>
      <c r="BS95" s="252">
        <f t="shared" si="219"/>
        <v>641479</v>
      </c>
      <c r="BT95" s="252">
        <f t="shared" si="219"/>
        <v>910063</v>
      </c>
      <c r="BU95" s="252">
        <f t="shared" si="219"/>
        <v>836053.51000000024</v>
      </c>
      <c r="BV95" s="252">
        <f t="shared" si="219"/>
        <v>743824.74</v>
      </c>
      <c r="BW95" s="252">
        <f t="shared" si="219"/>
        <v>769152.17</v>
      </c>
      <c r="BX95" s="252">
        <f t="shared" si="219"/>
        <v>287132.94999999995</v>
      </c>
      <c r="BY95" s="252">
        <f t="shared" si="219"/>
        <v>220728</v>
      </c>
      <c r="BZ95" s="252">
        <f t="shared" si="219"/>
        <v>180341.51</v>
      </c>
      <c r="CA95" s="354"/>
      <c r="CB95" s="64">
        <f>CB81+CB88</f>
        <v>551837</v>
      </c>
    </row>
    <row r="96" spans="1:80" s="38" customFormat="1" x14ac:dyDescent="0.3">
      <c r="A96" s="147"/>
      <c r="B96" s="39" t="s">
        <v>39</v>
      </c>
      <c r="C96" s="97">
        <f>C82+C89</f>
        <v>7158614.8300000001</v>
      </c>
      <c r="D96" s="98">
        <f t="shared" ref="D96:X96" si="225">D82+D89</f>
        <v>4502597.99</v>
      </c>
      <c r="E96" s="98">
        <f t="shared" si="225"/>
        <v>2800234.8299999996</v>
      </c>
      <c r="F96" s="98">
        <f t="shared" si="225"/>
        <v>1544444.02</v>
      </c>
      <c r="G96" s="98">
        <f t="shared" si="225"/>
        <v>1250297.5999999999</v>
      </c>
      <c r="H96" s="98">
        <f t="shared" si="225"/>
        <v>1186601.49</v>
      </c>
      <c r="I96" s="98">
        <f t="shared" si="225"/>
        <v>1097488.6200000001</v>
      </c>
      <c r="J96" s="98">
        <f t="shared" si="225"/>
        <v>1538751.38</v>
      </c>
      <c r="K96" s="98">
        <f t="shared" si="225"/>
        <v>2426801.66</v>
      </c>
      <c r="L96" s="99">
        <f t="shared" si="225"/>
        <v>9489604.0899999999</v>
      </c>
      <c r="M96" s="98">
        <f t="shared" si="225"/>
        <v>7083826.0800000001</v>
      </c>
      <c r="N96" s="98">
        <f t="shared" si="225"/>
        <v>6435159.2200000007</v>
      </c>
      <c r="O96" s="98">
        <f t="shared" si="225"/>
        <v>5430167.6299999999</v>
      </c>
      <c r="P96" s="98">
        <f t="shared" si="225"/>
        <v>4529711.2</v>
      </c>
      <c r="Q96" s="98">
        <f t="shared" si="225"/>
        <v>3046415.75</v>
      </c>
      <c r="R96" s="98">
        <f t="shared" si="225"/>
        <v>1252501.3299999998</v>
      </c>
      <c r="S96" s="98">
        <f t="shared" si="225"/>
        <v>1063958.08</v>
      </c>
      <c r="T96" s="98">
        <f t="shared" si="225"/>
        <v>897310.46</v>
      </c>
      <c r="U96" s="98">
        <f t="shared" si="225"/>
        <v>1038768.62</v>
      </c>
      <c r="V96" s="98">
        <f t="shared" si="225"/>
        <v>1229092</v>
      </c>
      <c r="W96" s="98">
        <f t="shared" si="225"/>
        <v>2275788.4899999998</v>
      </c>
      <c r="X96" s="99">
        <f t="shared" si="225"/>
        <v>5012604.9800000004</v>
      </c>
      <c r="Y96" s="98">
        <f t="shared" ref="Y96:AA96" si="226">Y82+Y89</f>
        <v>7496066</v>
      </c>
      <c r="Z96" s="98">
        <f t="shared" si="226"/>
        <v>7616398</v>
      </c>
      <c r="AA96" s="98">
        <f t="shared" si="226"/>
        <v>8002060.3799999999</v>
      </c>
      <c r="AB96" s="98">
        <f t="shared" ref="AB96:AC96" si="227">AB82+AB89</f>
        <v>4461548.4300000006</v>
      </c>
      <c r="AC96" s="98">
        <f t="shared" si="227"/>
        <v>2612868.54</v>
      </c>
      <c r="AD96" s="98">
        <f t="shared" ref="AD96:AF96" si="228">AD82+AD89</f>
        <v>1407364.33</v>
      </c>
      <c r="AE96" s="98">
        <f t="shared" si="228"/>
        <v>1184897</v>
      </c>
      <c r="AF96" s="98">
        <f t="shared" si="228"/>
        <v>1171999.17</v>
      </c>
      <c r="AG96" s="209">
        <v>1180604</v>
      </c>
      <c r="AH96" s="209">
        <v>1230794</v>
      </c>
      <c r="AI96" s="209">
        <v>2720589</v>
      </c>
      <c r="AJ96" s="99">
        <v>6575833</v>
      </c>
      <c r="AK96" s="301">
        <v>8750380</v>
      </c>
      <c r="AL96" s="301">
        <v>10242390</v>
      </c>
      <c r="AM96" s="301">
        <v>9098109</v>
      </c>
      <c r="AN96" s="301">
        <v>6440576</v>
      </c>
      <c r="AO96" s="301">
        <v>3537059</v>
      </c>
      <c r="AP96" s="301">
        <v>2264629</v>
      </c>
      <c r="AQ96" s="64">
        <v>2078794</v>
      </c>
      <c r="AR96" s="301">
        <v>1790582</v>
      </c>
      <c r="AS96" s="301"/>
      <c r="AT96" s="301"/>
      <c r="AU96" s="301"/>
      <c r="AV96" s="319"/>
      <c r="AW96" s="35">
        <f t="shared" si="217"/>
        <v>-1728447.2000000002</v>
      </c>
      <c r="AX96" s="100">
        <f t="shared" si="217"/>
        <v>27113.209999999963</v>
      </c>
      <c r="AY96" s="100">
        <f t="shared" si="217"/>
        <v>246180.92000000039</v>
      </c>
      <c r="AZ96" s="100">
        <f t="shared" si="217"/>
        <v>-291942.69000000018</v>
      </c>
      <c r="BA96" s="100">
        <f t="shared" si="217"/>
        <v>-186339.51999999979</v>
      </c>
      <c r="BB96" s="100">
        <f t="shared" si="217"/>
        <v>-289291.03000000003</v>
      </c>
      <c r="BC96" s="100">
        <f t="shared" si="217"/>
        <v>-58720.000000000116</v>
      </c>
      <c r="BD96" s="100">
        <f t="shared" si="217"/>
        <v>-309659.37999999989</v>
      </c>
      <c r="BE96" s="100">
        <f t="shared" si="217"/>
        <v>-151013.17000000039</v>
      </c>
      <c r="BF96" s="100">
        <f t="shared" si="217"/>
        <v>-4476999.1099999994</v>
      </c>
      <c r="BG96" s="100">
        <f t="shared" si="218"/>
        <v>412239.91999999993</v>
      </c>
      <c r="BH96" s="100">
        <f t="shared" si="218"/>
        <v>1181238.7799999993</v>
      </c>
      <c r="BI96" s="100">
        <f t="shared" si="218"/>
        <v>2571892.75</v>
      </c>
      <c r="BJ96" s="100">
        <f t="shared" si="218"/>
        <v>-68162.769999999553</v>
      </c>
      <c r="BK96" s="100">
        <f t="shared" si="218"/>
        <v>-433547.20999999996</v>
      </c>
      <c r="BL96" s="252">
        <f t="shared" si="218"/>
        <v>154863.00000000023</v>
      </c>
      <c r="BM96" s="252">
        <f t="shared" si="218"/>
        <v>120938.91999999993</v>
      </c>
      <c r="BN96" s="252">
        <f t="shared" si="218"/>
        <v>274688.70999999996</v>
      </c>
      <c r="BO96" s="252">
        <f t="shared" si="218"/>
        <v>141835.38</v>
      </c>
      <c r="BP96" s="252">
        <f t="shared" si="218"/>
        <v>1702</v>
      </c>
      <c r="BQ96" s="252">
        <f t="shared" si="219"/>
        <v>444800.51000000024</v>
      </c>
      <c r="BR96" s="252">
        <f t="shared" si="219"/>
        <v>1563228.0199999996</v>
      </c>
      <c r="BS96" s="252">
        <f t="shared" si="219"/>
        <v>1254314</v>
      </c>
      <c r="BT96" s="252">
        <f t="shared" si="219"/>
        <v>2625992</v>
      </c>
      <c r="BU96" s="252">
        <f t="shared" si="219"/>
        <v>1096048.6200000001</v>
      </c>
      <c r="BV96" s="252">
        <f t="shared" si="219"/>
        <v>1979027.5699999994</v>
      </c>
      <c r="BW96" s="252">
        <f t="shared" si="219"/>
        <v>924190.46</v>
      </c>
      <c r="BX96" s="252">
        <f t="shared" si="219"/>
        <v>857264.66999999993</v>
      </c>
      <c r="BY96" s="252">
        <f t="shared" si="219"/>
        <v>893897</v>
      </c>
      <c r="BZ96" s="252">
        <f t="shared" si="219"/>
        <v>618582.83000000007</v>
      </c>
      <c r="CA96" s="354"/>
      <c r="CB96" s="64">
        <f>CB82+CB89</f>
        <v>1790582</v>
      </c>
    </row>
    <row r="97" spans="1:80" s="38" customFormat="1" x14ac:dyDescent="0.3">
      <c r="A97" s="147"/>
      <c r="B97" s="39" t="s">
        <v>40</v>
      </c>
      <c r="C97" s="97">
        <f>C83+C90</f>
        <v>6838850.2800000003</v>
      </c>
      <c r="D97" s="98">
        <f t="shared" ref="D97:X97" si="229">D83+D90</f>
        <v>2078460.05</v>
      </c>
      <c r="E97" s="98">
        <f t="shared" si="229"/>
        <v>1327294.81</v>
      </c>
      <c r="F97" s="98">
        <f t="shared" si="229"/>
        <v>1350865.6</v>
      </c>
      <c r="G97" s="98">
        <f t="shared" si="229"/>
        <v>566217.87</v>
      </c>
      <c r="H97" s="98">
        <f t="shared" si="229"/>
        <v>453421.5</v>
      </c>
      <c r="I97" s="98">
        <f t="shared" si="229"/>
        <v>426919.2</v>
      </c>
      <c r="J97" s="98">
        <f t="shared" si="229"/>
        <v>658308.48</v>
      </c>
      <c r="K97" s="98">
        <f t="shared" si="229"/>
        <v>1164826.24</v>
      </c>
      <c r="L97" s="99">
        <f t="shared" si="229"/>
        <v>2360744.09</v>
      </c>
      <c r="M97" s="98">
        <f t="shared" si="229"/>
        <v>2865707.05</v>
      </c>
      <c r="N97" s="98">
        <f t="shared" si="229"/>
        <v>2518075.5299999998</v>
      </c>
      <c r="O97" s="98">
        <f t="shared" si="229"/>
        <v>2332189.2199999997</v>
      </c>
      <c r="P97" s="98">
        <f t="shared" si="229"/>
        <v>1808520.13</v>
      </c>
      <c r="Q97" s="98">
        <f t="shared" si="229"/>
        <v>1327730.01</v>
      </c>
      <c r="R97" s="98">
        <f t="shared" si="229"/>
        <v>539544.00999999989</v>
      </c>
      <c r="S97" s="98">
        <f t="shared" si="229"/>
        <v>341140.96</v>
      </c>
      <c r="T97" s="98">
        <f t="shared" si="229"/>
        <v>264400.5</v>
      </c>
      <c r="U97" s="98">
        <f t="shared" si="229"/>
        <v>356944.74000000005</v>
      </c>
      <c r="V97" s="98">
        <f t="shared" si="229"/>
        <v>655348</v>
      </c>
      <c r="W97" s="98">
        <f t="shared" si="229"/>
        <v>994589.77</v>
      </c>
      <c r="X97" s="99">
        <f t="shared" si="229"/>
        <v>1970580.1900000002</v>
      </c>
      <c r="Y97" s="98">
        <f t="shared" ref="Y97:AA97" si="230">Y83+Y90</f>
        <v>2762461</v>
      </c>
      <c r="Z97" s="98">
        <f t="shared" si="230"/>
        <v>2845690</v>
      </c>
      <c r="AA97" s="98">
        <f t="shared" si="230"/>
        <v>2848301.52</v>
      </c>
      <c r="AB97" s="98">
        <f t="shared" ref="AB97:AC97" si="231">AB83+AB90</f>
        <v>1825426.0899999999</v>
      </c>
      <c r="AC97" s="98">
        <f t="shared" si="231"/>
        <v>1101830.3799999999</v>
      </c>
      <c r="AD97" s="98">
        <f t="shared" ref="AD97:AF97" si="232">AD83+AD90</f>
        <v>524652.97</v>
      </c>
      <c r="AE97" s="98">
        <f t="shared" si="232"/>
        <v>413151</v>
      </c>
      <c r="AF97" s="98">
        <f t="shared" si="232"/>
        <v>428938.97</v>
      </c>
      <c r="AG97" s="209">
        <v>445371</v>
      </c>
      <c r="AH97" s="209">
        <v>472014</v>
      </c>
      <c r="AI97" s="209">
        <v>1153271</v>
      </c>
      <c r="AJ97" s="99">
        <v>2634174</v>
      </c>
      <c r="AK97" s="301">
        <v>3373357</v>
      </c>
      <c r="AL97" s="301">
        <v>3647736</v>
      </c>
      <c r="AM97" s="301">
        <v>3325381</v>
      </c>
      <c r="AN97" s="301">
        <v>2677337</v>
      </c>
      <c r="AO97" s="301">
        <v>1568832</v>
      </c>
      <c r="AP97" s="301">
        <v>807536</v>
      </c>
      <c r="AQ97" s="64">
        <v>801203</v>
      </c>
      <c r="AR97" s="301">
        <v>579734</v>
      </c>
      <c r="AS97" s="301"/>
      <c r="AT97" s="301"/>
      <c r="AU97" s="301"/>
      <c r="AV97" s="319"/>
      <c r="AW97" s="35">
        <f t="shared" si="217"/>
        <v>-4506661.0600000005</v>
      </c>
      <c r="AX97" s="100">
        <f t="shared" si="217"/>
        <v>-269939.92000000016</v>
      </c>
      <c r="AY97" s="100">
        <f t="shared" si="217"/>
        <v>435.19999999995343</v>
      </c>
      <c r="AZ97" s="100">
        <f t="shared" si="217"/>
        <v>-811321.5900000002</v>
      </c>
      <c r="BA97" s="100">
        <f t="shared" si="217"/>
        <v>-225076.90999999997</v>
      </c>
      <c r="BB97" s="100">
        <f t="shared" si="217"/>
        <v>-189021</v>
      </c>
      <c r="BC97" s="100">
        <f t="shared" si="217"/>
        <v>-69974.459999999963</v>
      </c>
      <c r="BD97" s="100">
        <f t="shared" si="217"/>
        <v>-2960.4799999999814</v>
      </c>
      <c r="BE97" s="100">
        <f t="shared" si="217"/>
        <v>-170236.46999999997</v>
      </c>
      <c r="BF97" s="100">
        <f t="shared" si="217"/>
        <v>-390163.89999999967</v>
      </c>
      <c r="BG97" s="100">
        <f t="shared" si="218"/>
        <v>-103246.04999999981</v>
      </c>
      <c r="BH97" s="100">
        <f t="shared" si="218"/>
        <v>327614.4700000002</v>
      </c>
      <c r="BI97" s="100">
        <f t="shared" si="218"/>
        <v>516112.30000000028</v>
      </c>
      <c r="BJ97" s="100">
        <f t="shared" si="218"/>
        <v>16905.959999999963</v>
      </c>
      <c r="BK97" s="100">
        <f t="shared" si="218"/>
        <v>-225899.63000000012</v>
      </c>
      <c r="BL97" s="252">
        <f t="shared" si="218"/>
        <v>-14891.039999999921</v>
      </c>
      <c r="BM97" s="252">
        <f t="shared" si="218"/>
        <v>72010.039999999979</v>
      </c>
      <c r="BN97" s="252">
        <f t="shared" si="218"/>
        <v>164538.46999999997</v>
      </c>
      <c r="BO97" s="252">
        <f t="shared" si="218"/>
        <v>88426.259999999951</v>
      </c>
      <c r="BP97" s="252">
        <f t="shared" si="218"/>
        <v>-183334</v>
      </c>
      <c r="BQ97" s="252">
        <f t="shared" si="219"/>
        <v>158681.22999999998</v>
      </c>
      <c r="BR97" s="252">
        <f t="shared" si="219"/>
        <v>663593.80999999982</v>
      </c>
      <c r="BS97" s="252">
        <f t="shared" si="219"/>
        <v>610896</v>
      </c>
      <c r="BT97" s="252">
        <f t="shared" si="219"/>
        <v>802046</v>
      </c>
      <c r="BU97" s="252">
        <f t="shared" si="219"/>
        <v>477079.48</v>
      </c>
      <c r="BV97" s="252">
        <f t="shared" si="219"/>
        <v>851910.91000000015</v>
      </c>
      <c r="BW97" s="252">
        <f t="shared" si="219"/>
        <v>467001.62000000011</v>
      </c>
      <c r="BX97" s="252">
        <f t="shared" si="219"/>
        <v>282883.03000000003</v>
      </c>
      <c r="BY97" s="252">
        <f t="shared" si="219"/>
        <v>388052</v>
      </c>
      <c r="BZ97" s="252">
        <f t="shared" si="219"/>
        <v>150795.03000000003</v>
      </c>
      <c r="CA97" s="354"/>
      <c r="CB97" s="64">
        <f>CB83+CB90</f>
        <v>579734</v>
      </c>
    </row>
    <row r="98" spans="1:80" s="38" customFormat="1" x14ac:dyDescent="0.3">
      <c r="A98" s="147"/>
      <c r="B98" s="39" t="s">
        <v>41</v>
      </c>
      <c r="C98" s="97">
        <f>C84+C91</f>
        <v>3762025.66</v>
      </c>
      <c r="D98" s="98">
        <f t="shared" ref="D98:X98" si="233">D84+D91</f>
        <v>1653639.88</v>
      </c>
      <c r="E98" s="98">
        <f t="shared" si="233"/>
        <v>1209935.4099999999</v>
      </c>
      <c r="F98" s="98">
        <f t="shared" si="233"/>
        <v>1081284.02</v>
      </c>
      <c r="G98" s="98">
        <f t="shared" si="233"/>
        <v>782809.59</v>
      </c>
      <c r="H98" s="98">
        <f t="shared" si="233"/>
        <v>904426.95</v>
      </c>
      <c r="I98" s="98">
        <f t="shared" si="233"/>
        <v>823881.53</v>
      </c>
      <c r="J98" s="98">
        <f t="shared" si="233"/>
        <v>1054995</v>
      </c>
      <c r="K98" s="98">
        <f t="shared" si="233"/>
        <v>1025378.5</v>
      </c>
      <c r="L98" s="99">
        <f t="shared" si="233"/>
        <v>1696099.28</v>
      </c>
      <c r="M98" s="98">
        <f t="shared" si="233"/>
        <v>1796338.55</v>
      </c>
      <c r="N98" s="98">
        <f t="shared" si="233"/>
        <v>1633914.02</v>
      </c>
      <c r="O98" s="98">
        <f t="shared" si="233"/>
        <v>1552071.46</v>
      </c>
      <c r="P98" s="98">
        <f t="shared" si="233"/>
        <v>1203522.1499999999</v>
      </c>
      <c r="Q98" s="98">
        <f t="shared" si="233"/>
        <v>1216447.52</v>
      </c>
      <c r="R98" s="98">
        <f t="shared" si="233"/>
        <v>823192</v>
      </c>
      <c r="S98" s="98">
        <f t="shared" si="233"/>
        <v>732108.01</v>
      </c>
      <c r="T98" s="98">
        <f t="shared" si="233"/>
        <v>703655.70000000007</v>
      </c>
      <c r="U98" s="98">
        <f t="shared" si="233"/>
        <v>795514.82</v>
      </c>
      <c r="V98" s="98">
        <f t="shared" si="233"/>
        <v>771730</v>
      </c>
      <c r="W98" s="98">
        <f t="shared" si="233"/>
        <v>998790.09</v>
      </c>
      <c r="X98" s="99">
        <f t="shared" si="233"/>
        <v>1393888.03</v>
      </c>
      <c r="Y98" s="98">
        <f t="shared" ref="Y98:AA98" si="234">Y84+Y91</f>
        <v>1838454</v>
      </c>
      <c r="Z98" s="98">
        <f t="shared" si="234"/>
        <v>1789559</v>
      </c>
      <c r="AA98" s="98">
        <f t="shared" si="234"/>
        <v>1805491.85</v>
      </c>
      <c r="AB98" s="98">
        <f t="shared" ref="AB98:AC98" si="235">AB84+AB91</f>
        <v>1429913.92</v>
      </c>
      <c r="AC98" s="98">
        <f t="shared" si="235"/>
        <v>1198136.78</v>
      </c>
      <c r="AD98" s="98">
        <f t="shared" ref="AD98:AF98" si="236">AD84+AD91</f>
        <v>880059.67999999993</v>
      </c>
      <c r="AE98" s="98">
        <f t="shared" si="236"/>
        <v>791693</v>
      </c>
      <c r="AF98" s="98">
        <f t="shared" si="236"/>
        <v>705925.25</v>
      </c>
      <c r="AG98" s="209">
        <v>824309</v>
      </c>
      <c r="AH98" s="209">
        <v>856179</v>
      </c>
      <c r="AI98" s="209">
        <v>1030213</v>
      </c>
      <c r="AJ98" s="99">
        <v>1723361</v>
      </c>
      <c r="AK98" s="301">
        <v>2084669</v>
      </c>
      <c r="AL98" s="301">
        <v>2208164</v>
      </c>
      <c r="AM98" s="301">
        <v>2021737</v>
      </c>
      <c r="AN98" s="301">
        <v>2204499</v>
      </c>
      <c r="AO98" s="301">
        <v>1559327</v>
      </c>
      <c r="AP98" s="301">
        <v>1361357</v>
      </c>
      <c r="AQ98" s="64">
        <v>1210592</v>
      </c>
      <c r="AR98" s="301">
        <v>1966600</v>
      </c>
      <c r="AS98" s="301"/>
      <c r="AT98" s="301"/>
      <c r="AU98" s="301"/>
      <c r="AV98" s="319"/>
      <c r="AW98" s="35">
        <f t="shared" si="217"/>
        <v>-2209954.2000000002</v>
      </c>
      <c r="AX98" s="100">
        <f t="shared" si="217"/>
        <v>-450117.73</v>
      </c>
      <c r="AY98" s="100">
        <f t="shared" si="217"/>
        <v>6512.1100000001024</v>
      </c>
      <c r="AZ98" s="100">
        <f t="shared" si="217"/>
        <v>-258092.02000000002</v>
      </c>
      <c r="BA98" s="100">
        <f t="shared" si="217"/>
        <v>-50701.579999999958</v>
      </c>
      <c r="BB98" s="100">
        <f t="shared" si="217"/>
        <v>-200771.24999999988</v>
      </c>
      <c r="BC98" s="100">
        <f t="shared" si="217"/>
        <v>-28366.710000000079</v>
      </c>
      <c r="BD98" s="100">
        <f t="shared" si="217"/>
        <v>-283265</v>
      </c>
      <c r="BE98" s="100">
        <f t="shared" si="217"/>
        <v>-26588.410000000033</v>
      </c>
      <c r="BF98" s="100">
        <f t="shared" si="217"/>
        <v>-302211.25</v>
      </c>
      <c r="BG98" s="100">
        <f t="shared" si="218"/>
        <v>42115.449999999953</v>
      </c>
      <c r="BH98" s="100">
        <f t="shared" si="218"/>
        <v>155644.97999999998</v>
      </c>
      <c r="BI98" s="100">
        <f t="shared" si="218"/>
        <v>253420.39000000013</v>
      </c>
      <c r="BJ98" s="100">
        <f t="shared" si="218"/>
        <v>226391.77000000002</v>
      </c>
      <c r="BK98" s="100">
        <f t="shared" si="218"/>
        <v>-18310.739999999991</v>
      </c>
      <c r="BL98" s="252">
        <f t="shared" si="218"/>
        <v>56867.679999999935</v>
      </c>
      <c r="BM98" s="252">
        <f t="shared" si="218"/>
        <v>59584.989999999991</v>
      </c>
      <c r="BN98" s="252">
        <f t="shared" si="218"/>
        <v>2269.5499999999302</v>
      </c>
      <c r="BO98" s="252">
        <f t="shared" si="218"/>
        <v>28794.180000000051</v>
      </c>
      <c r="BP98" s="252">
        <f t="shared" si="218"/>
        <v>84449</v>
      </c>
      <c r="BQ98" s="252">
        <f t="shared" si="219"/>
        <v>31422.910000000033</v>
      </c>
      <c r="BR98" s="252">
        <f t="shared" si="219"/>
        <v>329472.96999999997</v>
      </c>
      <c r="BS98" s="252">
        <f t="shared" si="219"/>
        <v>246215</v>
      </c>
      <c r="BT98" s="252">
        <f t="shared" si="219"/>
        <v>418605</v>
      </c>
      <c r="BU98" s="252">
        <f t="shared" si="219"/>
        <v>216245.14999999991</v>
      </c>
      <c r="BV98" s="252">
        <f t="shared" si="219"/>
        <v>774585.08000000007</v>
      </c>
      <c r="BW98" s="252">
        <f t="shared" si="219"/>
        <v>361190.22</v>
      </c>
      <c r="BX98" s="252">
        <f t="shared" si="219"/>
        <v>481297.32000000007</v>
      </c>
      <c r="BY98" s="252">
        <f t="shared" si="219"/>
        <v>418899</v>
      </c>
      <c r="BZ98" s="252">
        <f t="shared" si="219"/>
        <v>1260674.75</v>
      </c>
      <c r="CA98" s="354"/>
      <c r="CB98" s="64">
        <f>CB84+CB91</f>
        <v>1966600</v>
      </c>
    </row>
    <row r="99" spans="1:80" s="131" customFormat="1" ht="15" thickBot="1" x14ac:dyDescent="0.35">
      <c r="A99" s="148"/>
      <c r="B99" s="52" t="s">
        <v>42</v>
      </c>
      <c r="C99" s="127">
        <f t="shared" ref="C99:V99" si="237">SUM(C94:C98)</f>
        <v>50531333.13000001</v>
      </c>
      <c r="D99" s="128">
        <f t="shared" si="237"/>
        <v>30835186.740000002</v>
      </c>
      <c r="E99" s="128">
        <f t="shared" si="237"/>
        <v>18999117.299999997</v>
      </c>
      <c r="F99" s="128">
        <f t="shared" si="237"/>
        <v>11686201.85</v>
      </c>
      <c r="G99" s="128">
        <f t="shared" si="237"/>
        <v>8353683.2299999995</v>
      </c>
      <c r="H99" s="128">
        <f t="shared" si="237"/>
        <v>7635365.46</v>
      </c>
      <c r="I99" s="128">
        <f t="shared" si="237"/>
        <v>7643213.4500000011</v>
      </c>
      <c r="J99" s="128">
        <f t="shared" si="237"/>
        <v>10421303.91</v>
      </c>
      <c r="K99" s="128">
        <f t="shared" si="237"/>
        <v>17008343.32</v>
      </c>
      <c r="L99" s="129">
        <f t="shared" si="237"/>
        <v>42637842.299999997</v>
      </c>
      <c r="M99" s="128">
        <f t="shared" si="237"/>
        <v>46062961.769999996</v>
      </c>
      <c r="N99" s="128">
        <f t="shared" si="237"/>
        <v>41122719.980000004</v>
      </c>
      <c r="O99" s="128">
        <f t="shared" si="237"/>
        <v>36922721.130000003</v>
      </c>
      <c r="P99" s="128">
        <f t="shared" si="237"/>
        <v>32044894.459999997</v>
      </c>
      <c r="Q99" s="128">
        <f t="shared" si="237"/>
        <v>22002471.16</v>
      </c>
      <c r="R99" s="128">
        <f t="shared" si="237"/>
        <v>10293506.65</v>
      </c>
      <c r="S99" s="128">
        <f t="shared" si="237"/>
        <v>8028191.2599999998</v>
      </c>
      <c r="T99" s="128">
        <f t="shared" si="237"/>
        <v>6521111.7799999993</v>
      </c>
      <c r="U99" s="128">
        <f t="shared" si="237"/>
        <v>7563418.8700000001</v>
      </c>
      <c r="V99" s="128">
        <f t="shared" si="237"/>
        <v>8875033</v>
      </c>
      <c r="W99" s="128">
        <f>SUM(W94+W95+W96+W97+W98)</f>
        <v>15928818.060000001</v>
      </c>
      <c r="X99" s="129">
        <f>SUM(X94+X95+X96+X97+X98)</f>
        <v>34310805.580000006</v>
      </c>
      <c r="Y99" s="128">
        <f t="shared" ref="Y99:AA99" si="238">SUM(Y94+Y95+Y96+Y97+Y98)</f>
        <v>48917589</v>
      </c>
      <c r="Z99" s="128">
        <f t="shared" si="238"/>
        <v>51106012</v>
      </c>
      <c r="AA99" s="128">
        <f t="shared" si="238"/>
        <v>48377475.040000007</v>
      </c>
      <c r="AB99" s="128">
        <f t="shared" ref="AB99:AC99" si="239">SUM(AB94+AB95+AB96+AB97+AB98)</f>
        <v>31242476.710000001</v>
      </c>
      <c r="AC99" s="128">
        <f t="shared" si="239"/>
        <v>17814725.420000002</v>
      </c>
      <c r="AD99" s="128">
        <f t="shared" ref="AD99:AF99" si="240">SUM(AD94+AD95+AD96+AD97+AD98)</f>
        <v>10620490.35</v>
      </c>
      <c r="AE99" s="128">
        <f t="shared" si="240"/>
        <v>8486378</v>
      </c>
      <c r="AF99" s="128">
        <f t="shared" si="240"/>
        <v>7890139.8399999999</v>
      </c>
      <c r="AG99" s="208">
        <v>8319580</v>
      </c>
      <c r="AH99" s="208">
        <v>8703005</v>
      </c>
      <c r="AI99" s="208">
        <v>19124572</v>
      </c>
      <c r="AJ99" s="129">
        <v>45549109</v>
      </c>
      <c r="AK99" s="219">
        <v>57637867</v>
      </c>
      <c r="AL99" s="219">
        <v>64628598</v>
      </c>
      <c r="AM99" s="219">
        <v>58396450</v>
      </c>
      <c r="AN99" s="219">
        <v>42792659</v>
      </c>
      <c r="AO99" s="219">
        <v>26127417</v>
      </c>
      <c r="AP99" s="219">
        <v>15631169</v>
      </c>
      <c r="AQ99" s="36">
        <v>13421865</v>
      </c>
      <c r="AR99" s="219">
        <v>12211289</v>
      </c>
      <c r="AS99" s="219"/>
      <c r="AT99" s="219"/>
      <c r="AU99" s="219"/>
      <c r="AV99" s="318"/>
      <c r="AW99" s="36">
        <f t="shared" ref="AW99:BA99" si="241">SUM(AW94:AW98)</f>
        <v>-13608612</v>
      </c>
      <c r="AX99" s="130">
        <f t="shared" si="241"/>
        <v>1209707.7199999976</v>
      </c>
      <c r="AY99" s="130">
        <f t="shared" si="241"/>
        <v>3003353.8600000013</v>
      </c>
      <c r="AZ99" s="130">
        <f t="shared" si="241"/>
        <v>-1392695.2000000004</v>
      </c>
      <c r="BA99" s="130">
        <f t="shared" si="241"/>
        <v>-325491.96999999991</v>
      </c>
      <c r="BB99" s="130">
        <f t="shared" ref="BB99:BJ99" si="242">SUM(BB94:BB98)</f>
        <v>-1114253.6800000002</v>
      </c>
      <c r="BC99" s="130">
        <f t="shared" si="242"/>
        <v>-79794.580000001064</v>
      </c>
      <c r="BD99" s="130">
        <f t="shared" si="242"/>
        <v>-1546270.9099999995</v>
      </c>
      <c r="BE99" s="130">
        <f t="shared" si="242"/>
        <v>-1079525.2599999993</v>
      </c>
      <c r="BF99" s="130">
        <f t="shared" si="242"/>
        <v>-8327036.7199999942</v>
      </c>
      <c r="BG99" s="130">
        <f t="shared" si="242"/>
        <v>2854627.2299999995</v>
      </c>
      <c r="BH99" s="130">
        <f t="shared" si="242"/>
        <v>9983292.0200000014</v>
      </c>
      <c r="BI99" s="130">
        <f t="shared" si="242"/>
        <v>11454753.91</v>
      </c>
      <c r="BJ99" s="130">
        <f t="shared" si="242"/>
        <v>-802417.7500000007</v>
      </c>
      <c r="BK99" s="130">
        <f t="shared" ref="BK99:BL99" si="243">SUM(BK94:BK98)</f>
        <v>-4187745.7399999984</v>
      </c>
      <c r="BL99" s="251">
        <f t="shared" si="243"/>
        <v>326983.69999999885</v>
      </c>
      <c r="BM99" s="251">
        <f t="shared" ref="BM99:BN99" si="244">SUM(BM94:BM98)</f>
        <v>458186.74</v>
      </c>
      <c r="BN99" s="251">
        <f t="shared" si="244"/>
        <v>1369028.0600000005</v>
      </c>
      <c r="BO99" s="251">
        <f t="shared" ref="BO99" si="245">SUM(BO94:BO98)</f>
        <v>756161.1300000007</v>
      </c>
      <c r="BP99" s="251">
        <f t="shared" ref="BP99:BQ99" si="246">SUM(BP94:BP98)</f>
        <v>-172028</v>
      </c>
      <c r="BQ99" s="251">
        <f t="shared" si="246"/>
        <v>3195753.939999999</v>
      </c>
      <c r="BR99" s="251">
        <f t="shared" ref="BR99:BS99" si="247">SUM(BR94:BR98)</f>
        <v>11238303.419999998</v>
      </c>
      <c r="BS99" s="251">
        <f t="shared" si="247"/>
        <v>8720278</v>
      </c>
      <c r="BT99" s="251">
        <f t="shared" ref="BT99" si="248">SUM(BT94:BT98)</f>
        <v>13522586</v>
      </c>
      <c r="BU99" s="251">
        <f t="shared" ref="BU99" si="249">SUM(BU94:BU98)</f>
        <v>10018974.959999999</v>
      </c>
      <c r="BV99" s="251">
        <f t="shared" ref="BV99" si="250">SUM(BV94:BV98)</f>
        <v>11550182.290000001</v>
      </c>
      <c r="BW99" s="251">
        <f t="shared" ref="BW99" si="251">SUM(BW94:BW98)</f>
        <v>8312691.5799999991</v>
      </c>
      <c r="BX99" s="251">
        <f t="shared" ref="BX99" si="252">SUM(BX94:BX98)</f>
        <v>5010678.6500000013</v>
      </c>
      <c r="BY99" s="251">
        <f t="shared" ref="BY99:BZ99" si="253">SUM(BY94:BY98)</f>
        <v>4935487</v>
      </c>
      <c r="BZ99" s="251">
        <f t="shared" si="253"/>
        <v>4321149.16</v>
      </c>
      <c r="CA99" s="355"/>
      <c r="CB99" s="36">
        <f>SUM(CB94:CB98)</f>
        <v>12211289</v>
      </c>
    </row>
    <row r="100" spans="1:80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354"/>
      <c r="CB100" s="95"/>
    </row>
    <row r="101" spans="1:80" s="38" customFormat="1" x14ac:dyDescent="0.3">
      <c r="A101" s="147"/>
      <c r="B101" s="39" t="s">
        <v>37</v>
      </c>
      <c r="C101" s="97">
        <v>26709287.260000002</v>
      </c>
      <c r="D101" s="98">
        <v>23353729.27</v>
      </c>
      <c r="E101" s="98">
        <v>17750565.609999999</v>
      </c>
      <c r="F101" s="35">
        <v>12205518</v>
      </c>
      <c r="G101" s="98">
        <v>10219939.470000001</v>
      </c>
      <c r="H101" s="98">
        <v>8991462.3699999992</v>
      </c>
      <c r="I101" s="98">
        <v>8011081.4900000002</v>
      </c>
      <c r="J101" s="98">
        <v>8877662.4499999993</v>
      </c>
      <c r="K101" s="98">
        <v>9757450.0199999996</v>
      </c>
      <c r="L101" s="99">
        <v>18861925.059999999</v>
      </c>
      <c r="M101" s="98">
        <v>24890809.73</v>
      </c>
      <c r="N101" s="98">
        <v>23523478.050000001</v>
      </c>
      <c r="O101" s="98">
        <v>24591579.73</v>
      </c>
      <c r="P101" s="98">
        <v>20786600.41</v>
      </c>
      <c r="Q101" s="98">
        <v>17869416.699999999</v>
      </c>
      <c r="R101" s="98">
        <v>12442045.939999999</v>
      </c>
      <c r="S101" s="98">
        <v>9198487.4000000004</v>
      </c>
      <c r="T101" s="98">
        <v>8304319.2800000003</v>
      </c>
      <c r="U101" s="209">
        <v>7858335.1600000001</v>
      </c>
      <c r="V101" s="209">
        <v>8057637</v>
      </c>
      <c r="W101" s="209">
        <v>9930780.0600000005</v>
      </c>
      <c r="X101" s="99">
        <v>17815173.890000001</v>
      </c>
      <c r="Y101" s="209">
        <v>22537607</v>
      </c>
      <c r="Z101" s="209">
        <v>26370575</v>
      </c>
      <c r="AA101" s="209">
        <v>31878693.620000001</v>
      </c>
      <c r="AB101" s="209">
        <v>22403683.579999998</v>
      </c>
      <c r="AC101" s="209">
        <v>16613544.529999999</v>
      </c>
      <c r="AD101" s="209">
        <v>12305538.98</v>
      </c>
      <c r="AE101" s="209">
        <v>9993212</v>
      </c>
      <c r="AF101" s="209">
        <v>9230896.6899999995</v>
      </c>
      <c r="AG101" s="209">
        <v>8000540</v>
      </c>
      <c r="AH101" s="209">
        <v>7935026</v>
      </c>
      <c r="AI101" s="209">
        <v>11610320</v>
      </c>
      <c r="AJ101" s="99">
        <v>20309386</v>
      </c>
      <c r="AK101" s="301">
        <v>28476018</v>
      </c>
      <c r="AL101" s="301">
        <v>36823332</v>
      </c>
      <c r="AM101" s="301">
        <v>39019251</v>
      </c>
      <c r="AN101" s="301">
        <v>27461937</v>
      </c>
      <c r="AO101" s="301">
        <v>22488085</v>
      </c>
      <c r="AP101" s="301">
        <v>16473254</v>
      </c>
      <c r="AQ101" s="64">
        <v>12930562</v>
      </c>
      <c r="AR101" s="301">
        <v>13244981</v>
      </c>
      <c r="AS101" s="301"/>
      <c r="AT101" s="301"/>
      <c r="AU101" s="301"/>
      <c r="AV101" s="319"/>
      <c r="AW101" s="35">
        <f t="shared" ref="AW101:BF105" si="254">O101-C101</f>
        <v>-2117707.5300000012</v>
      </c>
      <c r="AX101" s="100">
        <f t="shared" si="254"/>
        <v>-2567128.8599999994</v>
      </c>
      <c r="AY101" s="100">
        <f t="shared" si="254"/>
        <v>118851.08999999985</v>
      </c>
      <c r="AZ101" s="100">
        <f t="shared" si="254"/>
        <v>236527.93999999948</v>
      </c>
      <c r="BA101" s="100">
        <f t="shared" si="254"/>
        <v>-1021452.0700000003</v>
      </c>
      <c r="BB101" s="100">
        <f t="shared" si="254"/>
        <v>-687143.08999999892</v>
      </c>
      <c r="BC101" s="100">
        <f t="shared" si="254"/>
        <v>-152746.33000000007</v>
      </c>
      <c r="BD101" s="100">
        <f t="shared" si="254"/>
        <v>-820025.44999999925</v>
      </c>
      <c r="BE101" s="100">
        <f t="shared" si="254"/>
        <v>173330.04000000097</v>
      </c>
      <c r="BF101" s="100">
        <f t="shared" si="254"/>
        <v>-1046751.1699999981</v>
      </c>
      <c r="BG101" s="100">
        <f t="shared" ref="BG101:BP105" si="255">Y101-M101</f>
        <v>-2353202.7300000004</v>
      </c>
      <c r="BH101" s="100">
        <f t="shared" si="255"/>
        <v>2847096.9499999993</v>
      </c>
      <c r="BI101" s="100">
        <f t="shared" si="255"/>
        <v>7287113.8900000006</v>
      </c>
      <c r="BJ101" s="100">
        <f t="shared" si="255"/>
        <v>1617083.1699999981</v>
      </c>
      <c r="BK101" s="100">
        <f t="shared" si="255"/>
        <v>-1255872.17</v>
      </c>
      <c r="BL101" s="252">
        <f t="shared" si="255"/>
        <v>-136506.95999999903</v>
      </c>
      <c r="BM101" s="252">
        <f t="shared" si="255"/>
        <v>794724.59999999963</v>
      </c>
      <c r="BN101" s="252">
        <f t="shared" si="255"/>
        <v>926577.40999999922</v>
      </c>
      <c r="BO101" s="252">
        <f t="shared" si="255"/>
        <v>142204.83999999985</v>
      </c>
      <c r="BP101" s="252">
        <f t="shared" si="255"/>
        <v>-122611</v>
      </c>
      <c r="BQ101" s="252">
        <f t="shared" ref="BQ101:BZ105" si="256">AI101-W101</f>
        <v>1679539.9399999995</v>
      </c>
      <c r="BR101" s="252">
        <f t="shared" si="256"/>
        <v>2494212.1099999994</v>
      </c>
      <c r="BS101" s="252">
        <f t="shared" si="256"/>
        <v>5938411</v>
      </c>
      <c r="BT101" s="252">
        <f t="shared" si="256"/>
        <v>10452757</v>
      </c>
      <c r="BU101" s="252">
        <f t="shared" si="256"/>
        <v>7140557.379999999</v>
      </c>
      <c r="BV101" s="252">
        <f t="shared" si="256"/>
        <v>5058253.4200000018</v>
      </c>
      <c r="BW101" s="252">
        <f t="shared" si="256"/>
        <v>5874540.4700000007</v>
      </c>
      <c r="BX101" s="252">
        <f t="shared" si="256"/>
        <v>4167715.0199999996</v>
      </c>
      <c r="BY101" s="252">
        <f t="shared" si="256"/>
        <v>2937350</v>
      </c>
      <c r="BZ101" s="252">
        <f t="shared" si="256"/>
        <v>4014084.3100000005</v>
      </c>
      <c r="CA101" s="354"/>
      <c r="CB101" s="64">
        <f>IF(ISERROR(GETPIVOTDATA("VALUE",'CRS WK pvt'!$I$2,"DT_FILE",CB$8,"CD_CO",CB$6,"TRIM_CAT",TRIM(B101),"TRIM_LINE",A100))=TRUE,0,GETPIVOTDATA("VALUE",'CRS WK pvt'!$I$2,"DT_FILE",CB$8,"CD_CO",CB$6,"TRIM_CAT",TRIM(B101),"TRIM_LINE",A100))</f>
        <v>13244981</v>
      </c>
    </row>
    <row r="102" spans="1:80" s="38" customFormat="1" x14ac:dyDescent="0.3">
      <c r="A102" s="147"/>
      <c r="B102" s="39" t="s">
        <v>38</v>
      </c>
      <c r="C102" s="97">
        <v>1113009.23</v>
      </c>
      <c r="D102" s="98">
        <v>1079739.75</v>
      </c>
      <c r="E102" s="98">
        <v>779053.37</v>
      </c>
      <c r="F102" s="35">
        <v>722786.06</v>
      </c>
      <c r="G102" s="98">
        <v>500686.05</v>
      </c>
      <c r="H102" s="98">
        <v>424680.06</v>
      </c>
      <c r="I102" s="98">
        <v>400897.62</v>
      </c>
      <c r="J102" s="98">
        <v>404672.98</v>
      </c>
      <c r="K102" s="98">
        <v>380488.66</v>
      </c>
      <c r="L102" s="99">
        <v>534674.61</v>
      </c>
      <c r="M102" s="98">
        <v>1364857.41</v>
      </c>
      <c r="N102" s="98">
        <v>1011564.12</v>
      </c>
      <c r="O102" s="98">
        <v>983515.14</v>
      </c>
      <c r="P102" s="98">
        <v>903007.04</v>
      </c>
      <c r="Q102" s="98">
        <v>748334.49</v>
      </c>
      <c r="R102" s="98">
        <v>581615.1</v>
      </c>
      <c r="S102" s="98">
        <v>461713.32</v>
      </c>
      <c r="T102" s="98">
        <v>355690.31</v>
      </c>
      <c r="U102" s="209">
        <v>328432.25</v>
      </c>
      <c r="V102" s="209">
        <v>321020</v>
      </c>
      <c r="W102" s="209">
        <v>361036.75</v>
      </c>
      <c r="X102" s="99">
        <v>659799.53</v>
      </c>
      <c r="Y102" s="209">
        <v>1098154</v>
      </c>
      <c r="Z102" s="209">
        <v>1286571</v>
      </c>
      <c r="AA102" s="209">
        <v>1479694.39</v>
      </c>
      <c r="AB102" s="209">
        <v>942074.32</v>
      </c>
      <c r="AC102" s="209">
        <v>968021.03</v>
      </c>
      <c r="AD102" s="209">
        <v>1022618.91</v>
      </c>
      <c r="AE102" s="209">
        <v>623953</v>
      </c>
      <c r="AF102" s="209">
        <v>535836.63</v>
      </c>
      <c r="AG102" s="209">
        <v>475390</v>
      </c>
      <c r="AH102" s="209">
        <v>428089</v>
      </c>
      <c r="AI102" s="209">
        <v>1809792</v>
      </c>
      <c r="AJ102" s="99">
        <v>692969</v>
      </c>
      <c r="AK102" s="301">
        <v>1467589</v>
      </c>
      <c r="AL102" s="301">
        <v>1576578</v>
      </c>
      <c r="AM102" s="301">
        <v>1877449</v>
      </c>
      <c r="AN102" s="301">
        <v>1721636</v>
      </c>
      <c r="AO102" s="301">
        <v>1538211</v>
      </c>
      <c r="AP102" s="301">
        <v>942259</v>
      </c>
      <c r="AQ102" s="64">
        <v>788421</v>
      </c>
      <c r="AR102" s="301">
        <v>711349</v>
      </c>
      <c r="AS102" s="301"/>
      <c r="AT102" s="301"/>
      <c r="AU102" s="301"/>
      <c r="AV102" s="319"/>
      <c r="AW102" s="35">
        <f t="shared" si="254"/>
        <v>-129494.08999999997</v>
      </c>
      <c r="AX102" s="100">
        <f t="shared" si="254"/>
        <v>-176732.70999999996</v>
      </c>
      <c r="AY102" s="100">
        <f t="shared" si="254"/>
        <v>-30718.880000000005</v>
      </c>
      <c r="AZ102" s="100">
        <f t="shared" si="254"/>
        <v>-141170.96000000008</v>
      </c>
      <c r="BA102" s="100">
        <f t="shared" si="254"/>
        <v>-38972.729999999981</v>
      </c>
      <c r="BB102" s="100">
        <f t="shared" si="254"/>
        <v>-68989.75</v>
      </c>
      <c r="BC102" s="100">
        <f t="shared" si="254"/>
        <v>-72465.37</v>
      </c>
      <c r="BD102" s="100">
        <f t="shared" si="254"/>
        <v>-83652.979999999981</v>
      </c>
      <c r="BE102" s="100">
        <f t="shared" si="254"/>
        <v>-19451.909999999974</v>
      </c>
      <c r="BF102" s="100">
        <f t="shared" si="254"/>
        <v>125124.92000000004</v>
      </c>
      <c r="BG102" s="100">
        <f t="shared" si="255"/>
        <v>-266703.40999999992</v>
      </c>
      <c r="BH102" s="100">
        <f t="shared" si="255"/>
        <v>275006.88</v>
      </c>
      <c r="BI102" s="100">
        <f t="shared" si="255"/>
        <v>496179.24999999988</v>
      </c>
      <c r="BJ102" s="100">
        <f t="shared" si="255"/>
        <v>39067.279999999912</v>
      </c>
      <c r="BK102" s="100">
        <f t="shared" si="255"/>
        <v>219686.54000000004</v>
      </c>
      <c r="BL102" s="252">
        <f t="shared" si="255"/>
        <v>441003.81000000006</v>
      </c>
      <c r="BM102" s="252">
        <f t="shared" si="255"/>
        <v>162239.67999999999</v>
      </c>
      <c r="BN102" s="252">
        <f t="shared" si="255"/>
        <v>180146.32</v>
      </c>
      <c r="BO102" s="252">
        <f t="shared" si="255"/>
        <v>146957.75</v>
      </c>
      <c r="BP102" s="252">
        <f t="shared" si="255"/>
        <v>107069</v>
      </c>
      <c r="BQ102" s="252">
        <f t="shared" si="256"/>
        <v>1448755.25</v>
      </c>
      <c r="BR102" s="252">
        <f t="shared" si="256"/>
        <v>33169.469999999972</v>
      </c>
      <c r="BS102" s="252">
        <f t="shared" si="256"/>
        <v>369435</v>
      </c>
      <c r="BT102" s="252">
        <f t="shared" si="256"/>
        <v>290007</v>
      </c>
      <c r="BU102" s="252">
        <f t="shared" si="256"/>
        <v>397754.6100000001</v>
      </c>
      <c r="BV102" s="252">
        <f t="shared" si="256"/>
        <v>779561.68</v>
      </c>
      <c r="BW102" s="252">
        <f t="shared" si="256"/>
        <v>570189.97</v>
      </c>
      <c r="BX102" s="252">
        <f t="shared" si="256"/>
        <v>-80359.910000000033</v>
      </c>
      <c r="BY102" s="252">
        <f t="shared" si="256"/>
        <v>164468</v>
      </c>
      <c r="BZ102" s="252">
        <f t="shared" si="256"/>
        <v>175512.37</v>
      </c>
      <c r="CA102" s="354"/>
      <c r="CB102" s="64">
        <f>IF(ISERROR(GETPIVOTDATA("VALUE",'CRS WK pvt'!$I$2,"DT_FILE",CB$8,"CD_CO",CB$6,"TRIM_CAT",TRIM(B102),"TRIM_LINE",A100))=TRUE,0,GETPIVOTDATA("VALUE",'CRS WK pvt'!$I$2,"DT_FILE",CB$8,"CD_CO",CB$6,"TRIM_CAT",TRIM(B102),"TRIM_LINE",A100))</f>
        <v>711349</v>
      </c>
    </row>
    <row r="103" spans="1:80" s="38" customFormat="1" x14ac:dyDescent="0.3">
      <c r="A103" s="147"/>
      <c r="B103" s="39" t="s">
        <v>39</v>
      </c>
      <c r="C103" s="97">
        <v>7262917.3700000001</v>
      </c>
      <c r="D103" s="98">
        <v>6257780.2199999997</v>
      </c>
      <c r="E103" s="98">
        <v>4749002.7699999996</v>
      </c>
      <c r="F103" s="35">
        <v>2473881.52</v>
      </c>
      <c r="G103" s="98">
        <v>1922878.6</v>
      </c>
      <c r="H103" s="98">
        <v>1532890.29</v>
      </c>
      <c r="I103" s="98">
        <v>1290683.56</v>
      </c>
      <c r="J103" s="98">
        <v>1536238.63</v>
      </c>
      <c r="K103" s="98">
        <v>1587989.51</v>
      </c>
      <c r="L103" s="99">
        <v>3408579.46</v>
      </c>
      <c r="M103" s="98">
        <v>6661560.3799999999</v>
      </c>
      <c r="N103" s="98">
        <v>5662212.7300000004</v>
      </c>
      <c r="O103" s="98">
        <v>6482498.3899999997</v>
      </c>
      <c r="P103" s="98">
        <v>4290432.8600000003</v>
      </c>
      <c r="Q103" s="98">
        <v>4049673.06</v>
      </c>
      <c r="R103" s="98">
        <v>2737715.78</v>
      </c>
      <c r="S103" s="98">
        <v>1667046.73</v>
      </c>
      <c r="T103" s="98">
        <v>1161519.45</v>
      </c>
      <c r="U103" s="209">
        <v>1131578.54</v>
      </c>
      <c r="V103" s="209">
        <v>1084537</v>
      </c>
      <c r="W103" s="209">
        <v>1517772.23</v>
      </c>
      <c r="X103" s="99">
        <v>2931194.48</v>
      </c>
      <c r="Y103" s="209">
        <v>4691292</v>
      </c>
      <c r="Z103" s="209">
        <v>6232493</v>
      </c>
      <c r="AA103" s="209">
        <v>9400136.4800000004</v>
      </c>
      <c r="AB103" s="209">
        <v>5633161.7199999997</v>
      </c>
      <c r="AC103" s="209">
        <v>3717526.37</v>
      </c>
      <c r="AD103" s="209">
        <v>2150121.54</v>
      </c>
      <c r="AE103" s="209">
        <v>1601207</v>
      </c>
      <c r="AF103" s="209">
        <v>1459035.53</v>
      </c>
      <c r="AG103" s="209">
        <v>1394235</v>
      </c>
      <c r="AH103" s="209">
        <v>1134985</v>
      </c>
      <c r="AI103" s="209">
        <v>1719566</v>
      </c>
      <c r="AJ103" s="99">
        <v>3476446</v>
      </c>
      <c r="AK103" s="301">
        <v>5822638</v>
      </c>
      <c r="AL103" s="301">
        <v>9449846</v>
      </c>
      <c r="AM103" s="301">
        <v>10033009</v>
      </c>
      <c r="AN103" s="301">
        <v>7854272</v>
      </c>
      <c r="AO103" s="301">
        <v>5144720</v>
      </c>
      <c r="AP103" s="301">
        <v>3400113</v>
      </c>
      <c r="AQ103" s="64">
        <v>2611110</v>
      </c>
      <c r="AR103" s="301">
        <v>2468334</v>
      </c>
      <c r="AS103" s="301"/>
      <c r="AT103" s="301"/>
      <c r="AU103" s="301"/>
      <c r="AV103" s="319"/>
      <c r="AW103" s="35">
        <f t="shared" si="254"/>
        <v>-780418.98000000045</v>
      </c>
      <c r="AX103" s="100">
        <f t="shared" si="254"/>
        <v>-1967347.3599999994</v>
      </c>
      <c r="AY103" s="100">
        <f t="shared" si="254"/>
        <v>-699329.7099999995</v>
      </c>
      <c r="AZ103" s="100">
        <f t="shared" si="254"/>
        <v>263834.25999999978</v>
      </c>
      <c r="BA103" s="100">
        <f t="shared" si="254"/>
        <v>-255831.87000000011</v>
      </c>
      <c r="BB103" s="100">
        <f t="shared" si="254"/>
        <v>-371370.84000000008</v>
      </c>
      <c r="BC103" s="100">
        <f t="shared" si="254"/>
        <v>-159105.02000000002</v>
      </c>
      <c r="BD103" s="100">
        <f t="shared" si="254"/>
        <v>-451701.62999999989</v>
      </c>
      <c r="BE103" s="100">
        <f t="shared" si="254"/>
        <v>-70217.280000000028</v>
      </c>
      <c r="BF103" s="100">
        <f t="shared" si="254"/>
        <v>-477384.98</v>
      </c>
      <c r="BG103" s="100">
        <f t="shared" si="255"/>
        <v>-1970268.38</v>
      </c>
      <c r="BH103" s="100">
        <f t="shared" si="255"/>
        <v>570280.26999999955</v>
      </c>
      <c r="BI103" s="100">
        <f t="shared" si="255"/>
        <v>2917638.0900000008</v>
      </c>
      <c r="BJ103" s="100">
        <f t="shared" si="255"/>
        <v>1342728.8599999994</v>
      </c>
      <c r="BK103" s="100">
        <f t="shared" si="255"/>
        <v>-332146.68999999994</v>
      </c>
      <c r="BL103" s="252">
        <f t="shared" si="255"/>
        <v>-587594.23999999976</v>
      </c>
      <c r="BM103" s="252">
        <f t="shared" si="255"/>
        <v>-65839.729999999981</v>
      </c>
      <c r="BN103" s="252">
        <f t="shared" si="255"/>
        <v>297516.08000000007</v>
      </c>
      <c r="BO103" s="252">
        <f t="shared" si="255"/>
        <v>262656.45999999996</v>
      </c>
      <c r="BP103" s="252">
        <f t="shared" si="255"/>
        <v>50448</v>
      </c>
      <c r="BQ103" s="252">
        <f t="shared" si="256"/>
        <v>201793.77000000002</v>
      </c>
      <c r="BR103" s="252">
        <f t="shared" si="256"/>
        <v>545251.52</v>
      </c>
      <c r="BS103" s="252">
        <f t="shared" si="256"/>
        <v>1131346</v>
      </c>
      <c r="BT103" s="252">
        <f t="shared" si="256"/>
        <v>3217353</v>
      </c>
      <c r="BU103" s="252">
        <f t="shared" si="256"/>
        <v>632872.51999999955</v>
      </c>
      <c r="BV103" s="252">
        <f t="shared" si="256"/>
        <v>2221110.2800000003</v>
      </c>
      <c r="BW103" s="252">
        <f t="shared" si="256"/>
        <v>1427193.63</v>
      </c>
      <c r="BX103" s="252">
        <f t="shared" si="256"/>
        <v>1249991.46</v>
      </c>
      <c r="BY103" s="252">
        <f t="shared" si="256"/>
        <v>1009903</v>
      </c>
      <c r="BZ103" s="252">
        <f t="shared" si="256"/>
        <v>1009298.47</v>
      </c>
      <c r="CA103" s="354"/>
      <c r="CB103" s="64">
        <f>IF(ISERROR(GETPIVOTDATA("VALUE",'CRS WK pvt'!$I$2,"DT_FILE",CB$8,"CD_CO",CB$6,"TRIM_CAT",TRIM(B103),"TRIM_LINE",A100))=TRUE,0,GETPIVOTDATA("VALUE",'CRS WK pvt'!$I$2,"DT_FILE",CB$8,"CD_CO",CB$6,"TRIM_CAT",TRIM(B103),"TRIM_LINE",A100))</f>
        <v>2468334</v>
      </c>
    </row>
    <row r="104" spans="1:80" s="38" customFormat="1" x14ac:dyDescent="0.3">
      <c r="A104" s="147"/>
      <c r="B104" s="39" t="s">
        <v>40</v>
      </c>
      <c r="C104" s="97">
        <v>2915692.04</v>
      </c>
      <c r="D104" s="98">
        <v>3246239.97</v>
      </c>
      <c r="E104" s="98">
        <v>2302821.11</v>
      </c>
      <c r="F104" s="35">
        <v>1100333.48</v>
      </c>
      <c r="G104" s="98">
        <v>781671.08</v>
      </c>
      <c r="H104" s="98">
        <v>538470.56000000006</v>
      </c>
      <c r="I104" s="98">
        <v>429422.83</v>
      </c>
      <c r="J104" s="98">
        <v>530368.46</v>
      </c>
      <c r="K104" s="98">
        <v>628044.47</v>
      </c>
      <c r="L104" s="99">
        <v>1203021.6599999999</v>
      </c>
      <c r="M104" s="98">
        <v>2837963.07</v>
      </c>
      <c r="N104" s="98">
        <v>2225156.15</v>
      </c>
      <c r="O104" s="98">
        <v>2774600.92</v>
      </c>
      <c r="P104" s="98">
        <v>1616486.3999999999</v>
      </c>
      <c r="Q104" s="98">
        <v>1587910.36</v>
      </c>
      <c r="R104" s="98">
        <v>1366562.39</v>
      </c>
      <c r="S104" s="98">
        <v>666744.04</v>
      </c>
      <c r="T104" s="98">
        <v>350786.01</v>
      </c>
      <c r="U104" s="209">
        <v>319066.88</v>
      </c>
      <c r="V104" s="209">
        <v>356853</v>
      </c>
      <c r="W104" s="209">
        <v>517927.08</v>
      </c>
      <c r="X104" s="99">
        <v>1163186.19</v>
      </c>
      <c r="Y104" s="209">
        <v>1734924</v>
      </c>
      <c r="Z104" s="209">
        <v>2316928</v>
      </c>
      <c r="AA104" s="209">
        <v>3653058.24</v>
      </c>
      <c r="AB104" s="209">
        <v>2292724.25</v>
      </c>
      <c r="AC104" s="209">
        <v>1578136.76</v>
      </c>
      <c r="AD104" s="209">
        <v>804016.87</v>
      </c>
      <c r="AE104" s="209">
        <v>662438</v>
      </c>
      <c r="AF104" s="209">
        <v>512442.32</v>
      </c>
      <c r="AG104" s="209">
        <v>378314</v>
      </c>
      <c r="AH104" s="209">
        <v>371125</v>
      </c>
      <c r="AI104" s="209">
        <v>627091</v>
      </c>
      <c r="AJ104" s="99">
        <v>1228470</v>
      </c>
      <c r="AK104" s="301">
        <v>2054182</v>
      </c>
      <c r="AL104" s="301">
        <v>3753661</v>
      </c>
      <c r="AM104" s="301">
        <v>3969958</v>
      </c>
      <c r="AN104" s="301">
        <v>3091449</v>
      </c>
      <c r="AO104" s="301">
        <v>2032481</v>
      </c>
      <c r="AP104" s="301">
        <v>1611126</v>
      </c>
      <c r="AQ104" s="64">
        <v>883902</v>
      </c>
      <c r="AR104" s="301">
        <v>699774</v>
      </c>
      <c r="AS104" s="301"/>
      <c r="AT104" s="301"/>
      <c r="AU104" s="301"/>
      <c r="AV104" s="319"/>
      <c r="AW104" s="35">
        <f t="shared" si="254"/>
        <v>-141091.12000000011</v>
      </c>
      <c r="AX104" s="100">
        <f t="shared" si="254"/>
        <v>-1629753.5700000003</v>
      </c>
      <c r="AY104" s="100">
        <f t="shared" si="254"/>
        <v>-714910.74999999977</v>
      </c>
      <c r="AZ104" s="100">
        <f t="shared" si="254"/>
        <v>266228.90999999992</v>
      </c>
      <c r="BA104" s="100">
        <f t="shared" si="254"/>
        <v>-114927.03999999992</v>
      </c>
      <c r="BB104" s="100">
        <f t="shared" si="254"/>
        <v>-187684.55000000005</v>
      </c>
      <c r="BC104" s="100">
        <f t="shared" si="254"/>
        <v>-110355.95000000001</v>
      </c>
      <c r="BD104" s="100">
        <f t="shared" si="254"/>
        <v>-173515.45999999996</v>
      </c>
      <c r="BE104" s="100">
        <f t="shared" si="254"/>
        <v>-110117.38999999996</v>
      </c>
      <c r="BF104" s="100">
        <f t="shared" si="254"/>
        <v>-39835.469999999972</v>
      </c>
      <c r="BG104" s="100">
        <f t="shared" si="255"/>
        <v>-1103039.0699999998</v>
      </c>
      <c r="BH104" s="100">
        <f t="shared" si="255"/>
        <v>91771.850000000093</v>
      </c>
      <c r="BI104" s="100">
        <f t="shared" si="255"/>
        <v>878457.3200000003</v>
      </c>
      <c r="BJ104" s="100">
        <f t="shared" si="255"/>
        <v>676237.85000000009</v>
      </c>
      <c r="BK104" s="100">
        <f t="shared" si="255"/>
        <v>-9773.6000000000931</v>
      </c>
      <c r="BL104" s="252">
        <f t="shared" si="255"/>
        <v>-562545.5199999999</v>
      </c>
      <c r="BM104" s="252">
        <f t="shared" si="255"/>
        <v>-4306.0400000000373</v>
      </c>
      <c r="BN104" s="252">
        <f t="shared" si="255"/>
        <v>161656.31</v>
      </c>
      <c r="BO104" s="252">
        <f t="shared" si="255"/>
        <v>59247.119999999995</v>
      </c>
      <c r="BP104" s="252">
        <f t="shared" si="255"/>
        <v>14272</v>
      </c>
      <c r="BQ104" s="252">
        <f t="shared" si="256"/>
        <v>109163.91999999998</v>
      </c>
      <c r="BR104" s="252">
        <f t="shared" si="256"/>
        <v>65283.810000000056</v>
      </c>
      <c r="BS104" s="252">
        <f t="shared" si="256"/>
        <v>319258</v>
      </c>
      <c r="BT104" s="252">
        <f t="shared" si="256"/>
        <v>1436733</v>
      </c>
      <c r="BU104" s="252">
        <f t="shared" si="256"/>
        <v>316899.75999999978</v>
      </c>
      <c r="BV104" s="252">
        <f t="shared" si="256"/>
        <v>798724.75</v>
      </c>
      <c r="BW104" s="252">
        <f t="shared" si="256"/>
        <v>454344.24</v>
      </c>
      <c r="BX104" s="252">
        <f t="shared" si="256"/>
        <v>807109.13</v>
      </c>
      <c r="BY104" s="252">
        <f t="shared" si="256"/>
        <v>221464</v>
      </c>
      <c r="BZ104" s="252">
        <f t="shared" si="256"/>
        <v>187331.68</v>
      </c>
      <c r="CA104" s="354"/>
      <c r="CB104" s="64">
        <f>IF(ISERROR(GETPIVOTDATA("VALUE",'CRS WK pvt'!$I$2,"DT_FILE",CB$8,"CD_CO",CB$6,"TRIM_CAT",TRIM(B104),"TRIM_LINE",A100))=TRUE,0,GETPIVOTDATA("VALUE",'CRS WK pvt'!$I$2,"DT_FILE",CB$8,"CD_CO",CB$6,"TRIM_CAT",TRIM(B104),"TRIM_LINE",A100))</f>
        <v>699774</v>
      </c>
    </row>
    <row r="105" spans="1:80" s="38" customFormat="1" x14ac:dyDescent="0.3">
      <c r="A105" s="147"/>
      <c r="B105" s="39" t="s">
        <v>41</v>
      </c>
      <c r="C105" s="97">
        <v>2291023.0699999998</v>
      </c>
      <c r="D105" s="98">
        <v>1739457.07</v>
      </c>
      <c r="E105" s="98">
        <v>1323151.3799999999</v>
      </c>
      <c r="F105" s="35">
        <v>1153389.01</v>
      </c>
      <c r="G105" s="98">
        <v>980325.59</v>
      </c>
      <c r="H105" s="98">
        <v>735549.52</v>
      </c>
      <c r="I105" s="98">
        <v>795050.01</v>
      </c>
      <c r="J105" s="98">
        <v>760735.03</v>
      </c>
      <c r="K105" s="98">
        <v>861636.04</v>
      </c>
      <c r="L105" s="99">
        <v>1104704.2</v>
      </c>
      <c r="M105" s="98">
        <v>1631230.53</v>
      </c>
      <c r="N105" s="98">
        <v>1373069.45</v>
      </c>
      <c r="O105" s="98">
        <v>1696234.99</v>
      </c>
      <c r="P105" s="98">
        <v>1299899.08</v>
      </c>
      <c r="Q105" s="98">
        <v>1027420.03</v>
      </c>
      <c r="R105" s="98">
        <v>1217735.82</v>
      </c>
      <c r="S105" s="98">
        <v>859166.05</v>
      </c>
      <c r="T105" s="98">
        <v>728189.21</v>
      </c>
      <c r="U105" s="209">
        <v>623502.71</v>
      </c>
      <c r="V105" s="209">
        <v>685804</v>
      </c>
      <c r="W105" s="209">
        <v>813648.14</v>
      </c>
      <c r="X105" s="99">
        <v>1140580.55</v>
      </c>
      <c r="Y105" s="209">
        <v>1418733</v>
      </c>
      <c r="Z105" s="209">
        <v>1494750</v>
      </c>
      <c r="AA105" s="209">
        <v>2197419.71</v>
      </c>
      <c r="AB105" s="209">
        <v>1614579.29</v>
      </c>
      <c r="AC105" s="209">
        <v>1045863.98</v>
      </c>
      <c r="AD105" s="209">
        <v>930321.33</v>
      </c>
      <c r="AE105" s="209">
        <v>723062</v>
      </c>
      <c r="AF105" s="209">
        <v>831724.24</v>
      </c>
      <c r="AG105" s="209">
        <v>1222488</v>
      </c>
      <c r="AH105" s="209">
        <v>575085</v>
      </c>
      <c r="AI105" s="209">
        <v>1157906</v>
      </c>
      <c r="AJ105" s="99">
        <v>1028735</v>
      </c>
      <c r="AK105" s="301">
        <v>1423319</v>
      </c>
      <c r="AL105" s="301">
        <v>2595547</v>
      </c>
      <c r="AM105" s="301">
        <v>2205242</v>
      </c>
      <c r="AN105" s="301">
        <v>1870554</v>
      </c>
      <c r="AO105" s="301">
        <v>1983034</v>
      </c>
      <c r="AP105" s="301">
        <v>1387425</v>
      </c>
      <c r="AQ105" s="64">
        <v>1156178</v>
      </c>
      <c r="AR105" s="301">
        <v>1607267</v>
      </c>
      <c r="AS105" s="301"/>
      <c r="AT105" s="301"/>
      <c r="AU105" s="301"/>
      <c r="AV105" s="319"/>
      <c r="AW105" s="35">
        <f t="shared" si="254"/>
        <v>-594788.07999999984</v>
      </c>
      <c r="AX105" s="100">
        <f t="shared" si="254"/>
        <v>-439557.99</v>
      </c>
      <c r="AY105" s="100">
        <f t="shared" si="254"/>
        <v>-295731.34999999986</v>
      </c>
      <c r="AZ105" s="100">
        <f t="shared" si="254"/>
        <v>64346.810000000056</v>
      </c>
      <c r="BA105" s="100">
        <f t="shared" si="254"/>
        <v>-121159.53999999992</v>
      </c>
      <c r="BB105" s="100">
        <f t="shared" si="254"/>
        <v>-7360.3100000000559</v>
      </c>
      <c r="BC105" s="100">
        <f t="shared" si="254"/>
        <v>-171547.30000000005</v>
      </c>
      <c r="BD105" s="100">
        <f t="shared" si="254"/>
        <v>-74931.030000000028</v>
      </c>
      <c r="BE105" s="100">
        <f t="shared" si="254"/>
        <v>-47987.900000000023</v>
      </c>
      <c r="BF105" s="100">
        <f t="shared" si="254"/>
        <v>35876.350000000093</v>
      </c>
      <c r="BG105" s="100">
        <f t="shared" si="255"/>
        <v>-212497.53000000003</v>
      </c>
      <c r="BH105" s="100">
        <f t="shared" si="255"/>
        <v>121680.55000000005</v>
      </c>
      <c r="BI105" s="100">
        <f t="shared" si="255"/>
        <v>501184.72</v>
      </c>
      <c r="BJ105" s="100">
        <f t="shared" si="255"/>
        <v>314680.20999999996</v>
      </c>
      <c r="BK105" s="100">
        <f t="shared" si="255"/>
        <v>18443.949999999953</v>
      </c>
      <c r="BL105" s="252">
        <f t="shared" si="255"/>
        <v>-287414.49000000011</v>
      </c>
      <c r="BM105" s="252">
        <f t="shared" si="255"/>
        <v>-136104.05000000005</v>
      </c>
      <c r="BN105" s="252">
        <f t="shared" si="255"/>
        <v>103535.03000000003</v>
      </c>
      <c r="BO105" s="252">
        <f t="shared" si="255"/>
        <v>598985.29</v>
      </c>
      <c r="BP105" s="252">
        <f t="shared" si="255"/>
        <v>-110719</v>
      </c>
      <c r="BQ105" s="252">
        <f t="shared" si="256"/>
        <v>344257.86</v>
      </c>
      <c r="BR105" s="252">
        <f t="shared" si="256"/>
        <v>-111845.55000000005</v>
      </c>
      <c r="BS105" s="252">
        <f t="shared" si="256"/>
        <v>4586</v>
      </c>
      <c r="BT105" s="252">
        <f t="shared" si="256"/>
        <v>1100797</v>
      </c>
      <c r="BU105" s="252">
        <f t="shared" si="256"/>
        <v>7822.2900000000373</v>
      </c>
      <c r="BV105" s="252">
        <f t="shared" si="256"/>
        <v>255974.70999999996</v>
      </c>
      <c r="BW105" s="252">
        <f t="shared" si="256"/>
        <v>937170.02</v>
      </c>
      <c r="BX105" s="252">
        <f t="shared" si="256"/>
        <v>457103.67000000004</v>
      </c>
      <c r="BY105" s="252">
        <f t="shared" si="256"/>
        <v>433116</v>
      </c>
      <c r="BZ105" s="252">
        <f t="shared" si="256"/>
        <v>775542.76</v>
      </c>
      <c r="CA105" s="354"/>
      <c r="CB105" s="64">
        <f>IF(ISERROR(GETPIVOTDATA("VALUE",'CRS WK pvt'!$I$2,"DT_FILE",CB$8,"CD_CO",CB$6,"TRIM_CAT",TRIM(B105),"TRIM_LINE",A100))=TRUE,0,GETPIVOTDATA("VALUE",'CRS WK pvt'!$I$2,"DT_FILE",CB$8,"CD_CO",CB$6,"TRIM_CAT",TRIM(B105),"TRIM_LINE",A100))</f>
        <v>1607267</v>
      </c>
    </row>
    <row r="106" spans="1:80" s="131" customFormat="1" x14ac:dyDescent="0.3">
      <c r="A106" s="148"/>
      <c r="B106" s="39" t="s">
        <v>42</v>
      </c>
      <c r="C106" s="132">
        <f>SUM(C101:C105)</f>
        <v>40291928.969999999</v>
      </c>
      <c r="D106" s="133">
        <f t="shared" ref="D106:CB120" si="257">SUM(D101:D105)</f>
        <v>35676946.280000001</v>
      </c>
      <c r="E106" s="133">
        <f t="shared" si="257"/>
        <v>26904594.239999998</v>
      </c>
      <c r="F106" s="134">
        <f t="shared" si="257"/>
        <v>17655908.07</v>
      </c>
      <c r="G106" s="133">
        <f t="shared" si="257"/>
        <v>14405500.790000001</v>
      </c>
      <c r="H106" s="133">
        <f t="shared" si="257"/>
        <v>12223052.799999999</v>
      </c>
      <c r="I106" s="133">
        <f t="shared" si="257"/>
        <v>10927135.51</v>
      </c>
      <c r="J106" s="133">
        <f t="shared" si="257"/>
        <v>12109677.549999999</v>
      </c>
      <c r="K106" s="133">
        <f t="shared" si="257"/>
        <v>13215608.699999999</v>
      </c>
      <c r="L106" s="135">
        <f t="shared" si="257"/>
        <v>25112904.989999998</v>
      </c>
      <c r="M106" s="133">
        <f t="shared" si="257"/>
        <v>37386421.119999997</v>
      </c>
      <c r="N106" s="133">
        <f t="shared" si="257"/>
        <v>33795480.5</v>
      </c>
      <c r="O106" s="133">
        <f t="shared" si="257"/>
        <v>36528429.170000002</v>
      </c>
      <c r="P106" s="133">
        <f t="shared" si="257"/>
        <v>28896425.789999999</v>
      </c>
      <c r="Q106" s="133">
        <f t="shared" si="257"/>
        <v>25282754.639999997</v>
      </c>
      <c r="R106" s="133">
        <f t="shared" si="257"/>
        <v>18345675.029999997</v>
      </c>
      <c r="S106" s="133">
        <f t="shared" si="257"/>
        <v>12853157.540000003</v>
      </c>
      <c r="T106" s="133">
        <f t="shared" si="257"/>
        <v>10900504.259999998</v>
      </c>
      <c r="U106" s="133">
        <f t="shared" si="257"/>
        <v>10260915.539999999</v>
      </c>
      <c r="V106" s="133">
        <f t="shared" si="257"/>
        <v>10505851</v>
      </c>
      <c r="W106" s="133">
        <f t="shared" si="257"/>
        <v>13141164.260000002</v>
      </c>
      <c r="X106" s="135">
        <f t="shared" si="257"/>
        <v>23709934.640000004</v>
      </c>
      <c r="Y106" s="133">
        <f t="shared" si="257"/>
        <v>31480710</v>
      </c>
      <c r="Z106" s="133">
        <f t="shared" si="257"/>
        <v>37701317</v>
      </c>
      <c r="AA106" s="133">
        <f t="shared" si="257"/>
        <v>48609002.440000005</v>
      </c>
      <c r="AB106" s="133">
        <f t="shared" si="257"/>
        <v>32886223.159999996</v>
      </c>
      <c r="AC106" s="133">
        <f t="shared" si="257"/>
        <v>23923092.670000002</v>
      </c>
      <c r="AD106" s="133">
        <f t="shared" si="257"/>
        <v>17212617.629999999</v>
      </c>
      <c r="AE106" s="133">
        <f t="shared" si="257"/>
        <v>13603872</v>
      </c>
      <c r="AF106" s="133">
        <f t="shared" si="257"/>
        <v>12569935.41</v>
      </c>
      <c r="AG106" s="285">
        <v>11470967</v>
      </c>
      <c r="AH106" s="285">
        <v>10444310</v>
      </c>
      <c r="AI106" s="285">
        <v>16924675</v>
      </c>
      <c r="AJ106" s="135">
        <v>26736006</v>
      </c>
      <c r="AK106" s="302">
        <v>39243746</v>
      </c>
      <c r="AL106" s="302">
        <v>54198964</v>
      </c>
      <c r="AM106" s="302">
        <v>57104909</v>
      </c>
      <c r="AN106" s="302">
        <v>41999848</v>
      </c>
      <c r="AO106" s="302">
        <v>33186531</v>
      </c>
      <c r="AP106" s="302">
        <v>23814177</v>
      </c>
      <c r="AQ106" s="45">
        <v>18370173</v>
      </c>
      <c r="AR106" s="302">
        <v>18731705</v>
      </c>
      <c r="AS106" s="302"/>
      <c r="AT106" s="302"/>
      <c r="AU106" s="302"/>
      <c r="AV106" s="320"/>
      <c r="AW106" s="134">
        <f t="shared" si="195"/>
        <v>-3763499.8000000017</v>
      </c>
      <c r="AX106" s="136">
        <f t="shared" ref="AX106:AZ106" si="258">SUM(AX101:AX105)</f>
        <v>-6780520.4899999993</v>
      </c>
      <c r="AY106" s="136">
        <f t="shared" si="258"/>
        <v>-1621839.5999999994</v>
      </c>
      <c r="AZ106" s="136">
        <f t="shared" si="258"/>
        <v>689766.95999999915</v>
      </c>
      <c r="BA106" s="136">
        <f t="shared" ref="BA106" si="259">SUM(BA101:BA105)</f>
        <v>-1552343.2500000005</v>
      </c>
      <c r="BB106" s="136">
        <f t="shared" ref="BB106:BJ106" si="260">SUM(BB101:BB105)</f>
        <v>-1322548.5399999991</v>
      </c>
      <c r="BC106" s="136">
        <f t="shared" si="260"/>
        <v>-666219.9700000002</v>
      </c>
      <c r="BD106" s="136">
        <f t="shared" si="260"/>
        <v>-1603826.5499999991</v>
      </c>
      <c r="BE106" s="136">
        <f t="shared" si="260"/>
        <v>-74444.439999999013</v>
      </c>
      <c r="BF106" s="136">
        <f t="shared" si="260"/>
        <v>-1402970.349999998</v>
      </c>
      <c r="BG106" s="136">
        <f t="shared" si="260"/>
        <v>-5905711.1200000001</v>
      </c>
      <c r="BH106" s="136">
        <f t="shared" si="260"/>
        <v>3905836.4999999991</v>
      </c>
      <c r="BI106" s="136">
        <f t="shared" si="260"/>
        <v>12080573.270000001</v>
      </c>
      <c r="BJ106" s="136">
        <f t="shared" si="260"/>
        <v>3989797.3699999973</v>
      </c>
      <c r="BK106" s="136">
        <f t="shared" ref="BK106:BL106" si="261">SUM(BK101:BK105)</f>
        <v>-1359661.97</v>
      </c>
      <c r="BL106" s="253">
        <f t="shared" si="261"/>
        <v>-1133057.3999999987</v>
      </c>
      <c r="BM106" s="253">
        <f t="shared" ref="BM106:BN106" si="262">SUM(BM101:BM105)</f>
        <v>750714.4599999995</v>
      </c>
      <c r="BN106" s="253">
        <f t="shared" si="262"/>
        <v>1669431.1499999994</v>
      </c>
      <c r="BO106" s="253">
        <f t="shared" ref="BO106" si="263">SUM(BO101:BO105)</f>
        <v>1210051.46</v>
      </c>
      <c r="BP106" s="253">
        <f t="shared" ref="BP106:BQ106" si="264">SUM(BP101:BP105)</f>
        <v>-61541</v>
      </c>
      <c r="BQ106" s="253">
        <f t="shared" si="264"/>
        <v>3783510.7399999993</v>
      </c>
      <c r="BR106" s="253">
        <f t="shared" ref="BR106:BS106" si="265">SUM(BR101:BR105)</f>
        <v>3026071.3599999994</v>
      </c>
      <c r="BS106" s="253">
        <f t="shared" si="265"/>
        <v>7763036</v>
      </c>
      <c r="BT106" s="253">
        <f t="shared" ref="BT106" si="266">SUM(BT101:BT105)</f>
        <v>16497647</v>
      </c>
      <c r="BU106" s="253">
        <f t="shared" ref="BU106" si="267">SUM(BU101:BU105)</f>
        <v>8495906.5599999987</v>
      </c>
      <c r="BV106" s="253">
        <f t="shared" ref="BV106" si="268">SUM(BV101:BV105)</f>
        <v>9113624.8400000036</v>
      </c>
      <c r="BW106" s="253">
        <f t="shared" ref="BW106" si="269">SUM(BW101:BW105)</f>
        <v>9263438.3300000001</v>
      </c>
      <c r="BX106" s="253">
        <f t="shared" ref="BX106" si="270">SUM(BX101:BX105)</f>
        <v>6601559.3699999992</v>
      </c>
      <c r="BY106" s="253">
        <f t="shared" ref="BY106:BZ106" si="271">SUM(BY101:BY105)</f>
        <v>4766301</v>
      </c>
      <c r="BZ106" s="253">
        <f t="shared" si="271"/>
        <v>6161769.5899999999</v>
      </c>
      <c r="CA106" s="355"/>
      <c r="CB106" s="45">
        <f t="shared" si="257"/>
        <v>18731705</v>
      </c>
    </row>
    <row r="107" spans="1:80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352"/>
      <c r="CB107" s="90"/>
    </row>
    <row r="108" spans="1:80" s="59" customFormat="1" x14ac:dyDescent="0.3">
      <c r="A108" s="147"/>
      <c r="B108" s="60" t="s">
        <v>37</v>
      </c>
      <c r="C108" s="102">
        <v>149543</v>
      </c>
      <c r="D108" s="103">
        <v>153220</v>
      </c>
      <c r="E108" s="103">
        <v>155275</v>
      </c>
      <c r="F108" s="34">
        <v>142022</v>
      </c>
      <c r="G108" s="103">
        <v>151543</v>
      </c>
      <c r="H108" s="103">
        <v>148485</v>
      </c>
      <c r="I108" s="103">
        <v>142909</v>
      </c>
      <c r="J108" s="103">
        <v>161854</v>
      </c>
      <c r="K108" s="103">
        <v>142467</v>
      </c>
      <c r="L108" s="104">
        <v>161426</v>
      </c>
      <c r="M108" s="103">
        <v>163374</v>
      </c>
      <c r="N108" s="103">
        <v>149817</v>
      </c>
      <c r="O108" s="103">
        <v>166136</v>
      </c>
      <c r="P108" s="103">
        <v>159619</v>
      </c>
      <c r="Q108" s="103">
        <v>159804</v>
      </c>
      <c r="R108" s="103">
        <v>160848</v>
      </c>
      <c r="S108" s="103">
        <v>156131</v>
      </c>
      <c r="T108" s="103">
        <v>156137</v>
      </c>
      <c r="U108" s="210">
        <v>154592</v>
      </c>
      <c r="V108" s="210">
        <v>151416</v>
      </c>
      <c r="W108" s="210">
        <v>150112</v>
      </c>
      <c r="X108" s="104">
        <v>165582</v>
      </c>
      <c r="Y108" s="210">
        <v>145017</v>
      </c>
      <c r="Z108" s="210">
        <v>152263</v>
      </c>
      <c r="AA108" s="210">
        <v>179250</v>
      </c>
      <c r="AB108" s="210">
        <v>155575</v>
      </c>
      <c r="AC108" s="210">
        <v>163565</v>
      </c>
      <c r="AD108" s="210">
        <v>159797</v>
      </c>
      <c r="AE108" s="210">
        <v>157461</v>
      </c>
      <c r="AF108" s="210">
        <v>160714</v>
      </c>
      <c r="AG108" s="210">
        <v>151407</v>
      </c>
      <c r="AH108" s="210">
        <v>150419</v>
      </c>
      <c r="AI108" s="210">
        <v>161167</v>
      </c>
      <c r="AJ108" s="104">
        <v>155386</v>
      </c>
      <c r="AK108" s="303">
        <v>161156</v>
      </c>
      <c r="AL108" s="303">
        <v>165934</v>
      </c>
      <c r="AM108" s="303">
        <v>181187</v>
      </c>
      <c r="AN108" s="303">
        <v>149551</v>
      </c>
      <c r="AO108" s="303">
        <v>158090</v>
      </c>
      <c r="AP108" s="303">
        <v>163614</v>
      </c>
      <c r="AQ108" s="64">
        <v>154514</v>
      </c>
      <c r="AR108" s="303">
        <v>170410</v>
      </c>
      <c r="AS108" s="303"/>
      <c r="AT108" s="303"/>
      <c r="AU108" s="303"/>
      <c r="AV108" s="321"/>
      <c r="AW108" s="34">
        <f t="shared" ref="AW108:BF112" si="272">O108-C108</f>
        <v>16593</v>
      </c>
      <c r="AX108" s="105">
        <f t="shared" si="272"/>
        <v>6399</v>
      </c>
      <c r="AY108" s="105">
        <f t="shared" si="272"/>
        <v>4529</v>
      </c>
      <c r="AZ108" s="105">
        <f t="shared" si="272"/>
        <v>18826</v>
      </c>
      <c r="BA108" s="105">
        <f t="shared" si="272"/>
        <v>4588</v>
      </c>
      <c r="BB108" s="105">
        <f t="shared" si="272"/>
        <v>7652</v>
      </c>
      <c r="BC108" s="105">
        <f t="shared" si="272"/>
        <v>11683</v>
      </c>
      <c r="BD108" s="105">
        <f t="shared" si="272"/>
        <v>-10438</v>
      </c>
      <c r="BE108" s="105">
        <f t="shared" si="272"/>
        <v>7645</v>
      </c>
      <c r="BF108" s="105">
        <f t="shared" si="272"/>
        <v>4156</v>
      </c>
      <c r="BG108" s="105">
        <f t="shared" ref="BG108:BP112" si="273">Y108-M108</f>
        <v>-18357</v>
      </c>
      <c r="BH108" s="105">
        <f t="shared" si="273"/>
        <v>2446</v>
      </c>
      <c r="BI108" s="105">
        <f t="shared" si="273"/>
        <v>13114</v>
      </c>
      <c r="BJ108" s="105">
        <f t="shared" si="273"/>
        <v>-4044</v>
      </c>
      <c r="BK108" s="105">
        <f t="shared" si="273"/>
        <v>3761</v>
      </c>
      <c r="BL108" s="254">
        <f t="shared" si="273"/>
        <v>-1051</v>
      </c>
      <c r="BM108" s="254">
        <f t="shared" si="273"/>
        <v>1330</v>
      </c>
      <c r="BN108" s="254">
        <f t="shared" si="273"/>
        <v>4577</v>
      </c>
      <c r="BO108" s="254">
        <f t="shared" si="273"/>
        <v>-3185</v>
      </c>
      <c r="BP108" s="254">
        <f t="shared" si="273"/>
        <v>-997</v>
      </c>
      <c r="BQ108" s="254">
        <f t="shared" ref="BQ108:BZ112" si="274">AI108-W108</f>
        <v>11055</v>
      </c>
      <c r="BR108" s="254">
        <f t="shared" si="274"/>
        <v>-10196</v>
      </c>
      <c r="BS108" s="254">
        <f t="shared" si="274"/>
        <v>16139</v>
      </c>
      <c r="BT108" s="254">
        <f t="shared" si="274"/>
        <v>13671</v>
      </c>
      <c r="BU108" s="254">
        <f t="shared" si="274"/>
        <v>1937</v>
      </c>
      <c r="BV108" s="254">
        <f t="shared" si="274"/>
        <v>-6024</v>
      </c>
      <c r="BW108" s="254">
        <f t="shared" si="274"/>
        <v>-5475</v>
      </c>
      <c r="BX108" s="254">
        <f t="shared" si="274"/>
        <v>3817</v>
      </c>
      <c r="BY108" s="254">
        <f t="shared" si="274"/>
        <v>-2947</v>
      </c>
      <c r="BZ108" s="254">
        <f t="shared" si="274"/>
        <v>9696</v>
      </c>
      <c r="CA108" s="352"/>
      <c r="CB108" s="64">
        <f>IF(ISERROR(GETPIVOTDATA("VALUE",'CRS WK pvt'!$I$2,"DT_FILE",CB$8,"CD_CO",CB$6,"TRIM_CAT",TRIM(B108),"TRIM_LINE",A107))=TRUE,0,GETPIVOTDATA("VALUE",'CRS WK pvt'!$I$2,"DT_FILE",CB$8,"CD_CO",CB$6,"TRIM_CAT",TRIM(B108),"TRIM_LINE",A107))</f>
        <v>170410</v>
      </c>
    </row>
    <row r="109" spans="1:80" s="59" customFormat="1" x14ac:dyDescent="0.3">
      <c r="A109" s="147"/>
      <c r="B109" s="60" t="s">
        <v>38</v>
      </c>
      <c r="C109" s="102">
        <v>7741</v>
      </c>
      <c r="D109" s="103">
        <v>7916</v>
      </c>
      <c r="E109" s="103">
        <v>7333</v>
      </c>
      <c r="F109" s="34">
        <v>7582</v>
      </c>
      <c r="G109" s="103">
        <v>6006</v>
      </c>
      <c r="H109" s="103">
        <v>5795</v>
      </c>
      <c r="I109" s="103">
        <v>5791</v>
      </c>
      <c r="J109" s="103">
        <v>6414</v>
      </c>
      <c r="K109" s="103">
        <v>5609</v>
      </c>
      <c r="L109" s="104">
        <v>5831</v>
      </c>
      <c r="M109" s="103">
        <v>9622</v>
      </c>
      <c r="N109" s="103">
        <v>7568</v>
      </c>
      <c r="O109" s="103">
        <v>7803</v>
      </c>
      <c r="P109" s="103">
        <v>8286</v>
      </c>
      <c r="Q109" s="103">
        <v>7632</v>
      </c>
      <c r="R109" s="103">
        <v>7177</v>
      </c>
      <c r="S109" s="103">
        <v>6256</v>
      </c>
      <c r="T109" s="103">
        <v>5926</v>
      </c>
      <c r="U109" s="210">
        <v>6162</v>
      </c>
      <c r="V109" s="210">
        <v>6122</v>
      </c>
      <c r="W109" s="210">
        <v>6099</v>
      </c>
      <c r="X109" s="104">
        <v>7373</v>
      </c>
      <c r="Y109" s="210">
        <v>8720</v>
      </c>
      <c r="Z109" s="210">
        <v>9296</v>
      </c>
      <c r="AA109" s="210">
        <v>10129</v>
      </c>
      <c r="AB109" s="210">
        <v>7461</v>
      </c>
      <c r="AC109" s="210">
        <v>8885</v>
      </c>
      <c r="AD109" s="210">
        <v>10806</v>
      </c>
      <c r="AE109" s="210">
        <v>7020</v>
      </c>
      <c r="AF109" s="210">
        <v>7302</v>
      </c>
      <c r="AG109" s="210">
        <v>6889</v>
      </c>
      <c r="AH109" s="210">
        <v>6782</v>
      </c>
      <c r="AI109" s="210">
        <v>10663</v>
      </c>
      <c r="AJ109" s="104">
        <v>6504</v>
      </c>
      <c r="AK109" s="303">
        <v>9984</v>
      </c>
      <c r="AL109" s="303">
        <v>8830</v>
      </c>
      <c r="AM109" s="303">
        <v>10797</v>
      </c>
      <c r="AN109" s="303">
        <v>10017</v>
      </c>
      <c r="AO109" s="303">
        <v>12201</v>
      </c>
      <c r="AP109" s="303">
        <v>7706</v>
      </c>
      <c r="AQ109" s="64">
        <v>7194</v>
      </c>
      <c r="AR109" s="303">
        <v>7974</v>
      </c>
      <c r="AS109" s="303"/>
      <c r="AT109" s="303"/>
      <c r="AU109" s="303"/>
      <c r="AV109" s="321"/>
      <c r="AW109" s="34">
        <f t="shared" si="272"/>
        <v>62</v>
      </c>
      <c r="AX109" s="105">
        <f t="shared" si="272"/>
        <v>370</v>
      </c>
      <c r="AY109" s="105">
        <f t="shared" si="272"/>
        <v>299</v>
      </c>
      <c r="AZ109" s="105">
        <f t="shared" si="272"/>
        <v>-405</v>
      </c>
      <c r="BA109" s="105">
        <f t="shared" si="272"/>
        <v>250</v>
      </c>
      <c r="BB109" s="105">
        <f t="shared" si="272"/>
        <v>131</v>
      </c>
      <c r="BC109" s="105">
        <f t="shared" si="272"/>
        <v>371</v>
      </c>
      <c r="BD109" s="105">
        <f t="shared" si="272"/>
        <v>-292</v>
      </c>
      <c r="BE109" s="105">
        <f t="shared" si="272"/>
        <v>490</v>
      </c>
      <c r="BF109" s="105">
        <f t="shared" si="272"/>
        <v>1542</v>
      </c>
      <c r="BG109" s="105">
        <f t="shared" si="273"/>
        <v>-902</v>
      </c>
      <c r="BH109" s="105">
        <f t="shared" si="273"/>
        <v>1728</v>
      </c>
      <c r="BI109" s="105">
        <f t="shared" si="273"/>
        <v>2326</v>
      </c>
      <c r="BJ109" s="105">
        <f t="shared" si="273"/>
        <v>-825</v>
      </c>
      <c r="BK109" s="105">
        <f t="shared" si="273"/>
        <v>1253</v>
      </c>
      <c r="BL109" s="254">
        <f t="shared" si="273"/>
        <v>3629</v>
      </c>
      <c r="BM109" s="254">
        <f t="shared" si="273"/>
        <v>764</v>
      </c>
      <c r="BN109" s="254">
        <f t="shared" si="273"/>
        <v>1376</v>
      </c>
      <c r="BO109" s="254">
        <f t="shared" si="273"/>
        <v>727</v>
      </c>
      <c r="BP109" s="254">
        <f t="shared" si="273"/>
        <v>660</v>
      </c>
      <c r="BQ109" s="254">
        <f t="shared" si="274"/>
        <v>4564</v>
      </c>
      <c r="BR109" s="254">
        <f t="shared" si="274"/>
        <v>-869</v>
      </c>
      <c r="BS109" s="254">
        <f t="shared" si="274"/>
        <v>1264</v>
      </c>
      <c r="BT109" s="254">
        <f t="shared" si="274"/>
        <v>-466</v>
      </c>
      <c r="BU109" s="254">
        <f t="shared" si="274"/>
        <v>668</v>
      </c>
      <c r="BV109" s="254">
        <f t="shared" si="274"/>
        <v>2556</v>
      </c>
      <c r="BW109" s="254">
        <f t="shared" si="274"/>
        <v>3316</v>
      </c>
      <c r="BX109" s="254">
        <f t="shared" si="274"/>
        <v>-3100</v>
      </c>
      <c r="BY109" s="254">
        <f t="shared" si="274"/>
        <v>174</v>
      </c>
      <c r="BZ109" s="254">
        <f t="shared" si="274"/>
        <v>672</v>
      </c>
      <c r="CA109" s="352"/>
      <c r="CB109" s="64">
        <f>IF(ISERROR(GETPIVOTDATA("VALUE",'CRS WK pvt'!$I$2,"DT_FILE",CB$8,"CD_CO",CB$6,"TRIM_CAT",TRIM(B109),"TRIM_LINE",A107))=TRUE,0,GETPIVOTDATA("VALUE",'CRS WK pvt'!$I$2,"DT_FILE",CB$8,"CD_CO",CB$6,"TRIM_CAT",TRIM(B109),"TRIM_LINE",A107))</f>
        <v>7974</v>
      </c>
    </row>
    <row r="110" spans="1:80" s="59" customFormat="1" x14ac:dyDescent="0.3">
      <c r="A110" s="147"/>
      <c r="B110" s="60" t="s">
        <v>39</v>
      </c>
      <c r="C110" s="102">
        <v>15205</v>
      </c>
      <c r="D110" s="103">
        <v>15163</v>
      </c>
      <c r="E110" s="103">
        <v>17265</v>
      </c>
      <c r="F110" s="34">
        <v>14079</v>
      </c>
      <c r="G110" s="103">
        <v>15316</v>
      </c>
      <c r="H110" s="103">
        <v>15499</v>
      </c>
      <c r="I110" s="103">
        <v>13716</v>
      </c>
      <c r="J110" s="103">
        <v>16113</v>
      </c>
      <c r="K110" s="103">
        <v>13187</v>
      </c>
      <c r="L110" s="104">
        <v>15347</v>
      </c>
      <c r="M110" s="103">
        <v>18183</v>
      </c>
      <c r="N110" s="103">
        <v>14312</v>
      </c>
      <c r="O110" s="103">
        <v>17104</v>
      </c>
      <c r="P110" s="103">
        <v>13810</v>
      </c>
      <c r="Q110" s="103">
        <v>15522</v>
      </c>
      <c r="R110" s="103">
        <v>16126</v>
      </c>
      <c r="S110" s="103">
        <v>16689</v>
      </c>
      <c r="T110" s="103">
        <v>15312</v>
      </c>
      <c r="U110" s="210">
        <v>15581</v>
      </c>
      <c r="V110" s="210">
        <v>14623</v>
      </c>
      <c r="W110" s="210">
        <v>14440</v>
      </c>
      <c r="X110" s="104">
        <v>15638</v>
      </c>
      <c r="Y110" s="210">
        <v>14619</v>
      </c>
      <c r="Z110" s="210">
        <v>15288</v>
      </c>
      <c r="AA110" s="210">
        <v>20598</v>
      </c>
      <c r="AB110" s="210">
        <v>16008</v>
      </c>
      <c r="AC110" s="210">
        <v>16631</v>
      </c>
      <c r="AD110" s="210">
        <v>15606</v>
      </c>
      <c r="AE110" s="210">
        <v>15915</v>
      </c>
      <c r="AF110" s="210">
        <v>16421</v>
      </c>
      <c r="AG110" s="210">
        <v>15055</v>
      </c>
      <c r="AH110" s="210">
        <v>12878</v>
      </c>
      <c r="AI110" s="210">
        <v>16662</v>
      </c>
      <c r="AJ110" s="104">
        <v>15201</v>
      </c>
      <c r="AK110" s="303">
        <v>15437</v>
      </c>
      <c r="AL110" s="303">
        <v>18306</v>
      </c>
      <c r="AM110" s="303">
        <v>18525</v>
      </c>
      <c r="AN110" s="303">
        <v>16217</v>
      </c>
      <c r="AO110" s="303">
        <v>15521</v>
      </c>
      <c r="AP110" s="303">
        <v>15873</v>
      </c>
      <c r="AQ110" s="64">
        <v>15897</v>
      </c>
      <c r="AR110" s="303">
        <v>16541</v>
      </c>
      <c r="AS110" s="303"/>
      <c r="AT110" s="303"/>
      <c r="AU110" s="303"/>
      <c r="AV110" s="321"/>
      <c r="AW110" s="34">
        <f t="shared" si="272"/>
        <v>1899</v>
      </c>
      <c r="AX110" s="105">
        <f t="shared" si="272"/>
        <v>-1353</v>
      </c>
      <c r="AY110" s="105">
        <f t="shared" si="272"/>
        <v>-1743</v>
      </c>
      <c r="AZ110" s="105">
        <f t="shared" si="272"/>
        <v>2047</v>
      </c>
      <c r="BA110" s="105">
        <f t="shared" si="272"/>
        <v>1373</v>
      </c>
      <c r="BB110" s="105">
        <f t="shared" si="272"/>
        <v>-187</v>
      </c>
      <c r="BC110" s="105">
        <f t="shared" si="272"/>
        <v>1865</v>
      </c>
      <c r="BD110" s="105">
        <f t="shared" si="272"/>
        <v>-1490</v>
      </c>
      <c r="BE110" s="105">
        <f t="shared" si="272"/>
        <v>1253</v>
      </c>
      <c r="BF110" s="105">
        <f t="shared" si="272"/>
        <v>291</v>
      </c>
      <c r="BG110" s="105">
        <f t="shared" si="273"/>
        <v>-3564</v>
      </c>
      <c r="BH110" s="105">
        <f t="shared" si="273"/>
        <v>976</v>
      </c>
      <c r="BI110" s="105">
        <f t="shared" si="273"/>
        <v>3494</v>
      </c>
      <c r="BJ110" s="105">
        <f t="shared" si="273"/>
        <v>2198</v>
      </c>
      <c r="BK110" s="105">
        <f t="shared" si="273"/>
        <v>1109</v>
      </c>
      <c r="BL110" s="254">
        <f t="shared" si="273"/>
        <v>-520</v>
      </c>
      <c r="BM110" s="254">
        <f t="shared" si="273"/>
        <v>-774</v>
      </c>
      <c r="BN110" s="254">
        <f t="shared" si="273"/>
        <v>1109</v>
      </c>
      <c r="BO110" s="254">
        <f t="shared" si="273"/>
        <v>-526</v>
      </c>
      <c r="BP110" s="254">
        <f t="shared" si="273"/>
        <v>-1745</v>
      </c>
      <c r="BQ110" s="254">
        <f t="shared" si="274"/>
        <v>2222</v>
      </c>
      <c r="BR110" s="254">
        <f t="shared" si="274"/>
        <v>-437</v>
      </c>
      <c r="BS110" s="254">
        <f t="shared" si="274"/>
        <v>818</v>
      </c>
      <c r="BT110" s="254">
        <f t="shared" si="274"/>
        <v>3018</v>
      </c>
      <c r="BU110" s="254">
        <f t="shared" si="274"/>
        <v>-2073</v>
      </c>
      <c r="BV110" s="254">
        <f t="shared" si="274"/>
        <v>209</v>
      </c>
      <c r="BW110" s="254">
        <f t="shared" si="274"/>
        <v>-1110</v>
      </c>
      <c r="BX110" s="254">
        <f t="shared" si="274"/>
        <v>267</v>
      </c>
      <c r="BY110" s="254">
        <f t="shared" si="274"/>
        <v>-18</v>
      </c>
      <c r="BZ110" s="254">
        <f t="shared" si="274"/>
        <v>120</v>
      </c>
      <c r="CA110" s="352"/>
      <c r="CB110" s="64">
        <f>IF(ISERROR(GETPIVOTDATA("VALUE",'CRS WK pvt'!$I$2,"DT_FILE",CB$8,"CD_CO",CB$6,"TRIM_CAT",TRIM(B110),"TRIM_LINE",A107))=TRUE,0,GETPIVOTDATA("VALUE",'CRS WK pvt'!$I$2,"DT_FILE",CB$8,"CD_CO",CB$6,"TRIM_CAT",TRIM(B110),"TRIM_LINE",A107))</f>
        <v>16541</v>
      </c>
    </row>
    <row r="111" spans="1:80" s="59" customFormat="1" x14ac:dyDescent="0.3">
      <c r="A111" s="147"/>
      <c r="B111" s="60" t="s">
        <v>40</v>
      </c>
      <c r="C111" s="102">
        <v>659</v>
      </c>
      <c r="D111" s="103">
        <v>737</v>
      </c>
      <c r="E111" s="103">
        <v>760</v>
      </c>
      <c r="F111" s="34">
        <v>585</v>
      </c>
      <c r="G111" s="103">
        <v>626</v>
      </c>
      <c r="H111" s="103">
        <v>668</v>
      </c>
      <c r="I111" s="103">
        <v>596</v>
      </c>
      <c r="J111" s="103">
        <v>671</v>
      </c>
      <c r="K111" s="103">
        <v>512</v>
      </c>
      <c r="L111" s="104">
        <v>594</v>
      </c>
      <c r="M111" s="103">
        <v>769</v>
      </c>
      <c r="N111" s="103">
        <v>586</v>
      </c>
      <c r="O111" s="103">
        <v>736</v>
      </c>
      <c r="P111" s="103">
        <v>513</v>
      </c>
      <c r="Q111" s="103">
        <v>605</v>
      </c>
      <c r="R111" s="103">
        <v>693</v>
      </c>
      <c r="S111" s="103">
        <v>694</v>
      </c>
      <c r="T111" s="103">
        <v>527</v>
      </c>
      <c r="U111" s="210">
        <v>573</v>
      </c>
      <c r="V111" s="210">
        <v>505</v>
      </c>
      <c r="W111" s="210">
        <v>485</v>
      </c>
      <c r="X111" s="104">
        <v>556</v>
      </c>
      <c r="Y111" s="210">
        <v>513</v>
      </c>
      <c r="Z111" s="210">
        <v>534</v>
      </c>
      <c r="AA111" s="210">
        <v>765</v>
      </c>
      <c r="AB111" s="210">
        <v>568</v>
      </c>
      <c r="AC111" s="210">
        <v>586</v>
      </c>
      <c r="AD111" s="210">
        <v>555</v>
      </c>
      <c r="AE111" s="210">
        <v>587</v>
      </c>
      <c r="AF111" s="210">
        <v>636</v>
      </c>
      <c r="AG111" s="210">
        <v>501</v>
      </c>
      <c r="AH111" s="210">
        <v>377</v>
      </c>
      <c r="AI111" s="210">
        <v>616</v>
      </c>
      <c r="AJ111" s="104">
        <v>510</v>
      </c>
      <c r="AK111" s="303">
        <v>510</v>
      </c>
      <c r="AL111" s="303">
        <v>692</v>
      </c>
      <c r="AM111" s="303">
        <v>678</v>
      </c>
      <c r="AN111" s="303">
        <v>599</v>
      </c>
      <c r="AO111" s="303">
        <v>510</v>
      </c>
      <c r="AP111" s="303">
        <v>552</v>
      </c>
      <c r="AQ111" s="64">
        <v>605</v>
      </c>
      <c r="AR111" s="303">
        <v>598</v>
      </c>
      <c r="AS111" s="303"/>
      <c r="AT111" s="303"/>
      <c r="AU111" s="303"/>
      <c r="AV111" s="321"/>
      <c r="AW111" s="34">
        <f t="shared" si="272"/>
        <v>77</v>
      </c>
      <c r="AX111" s="105">
        <f t="shared" si="272"/>
        <v>-224</v>
      </c>
      <c r="AY111" s="105">
        <f t="shared" si="272"/>
        <v>-155</v>
      </c>
      <c r="AZ111" s="105">
        <f t="shared" si="272"/>
        <v>108</v>
      </c>
      <c r="BA111" s="105">
        <f t="shared" si="272"/>
        <v>68</v>
      </c>
      <c r="BB111" s="105">
        <f t="shared" si="272"/>
        <v>-141</v>
      </c>
      <c r="BC111" s="105">
        <f t="shared" si="272"/>
        <v>-23</v>
      </c>
      <c r="BD111" s="105">
        <f t="shared" si="272"/>
        <v>-166</v>
      </c>
      <c r="BE111" s="105">
        <f t="shared" si="272"/>
        <v>-27</v>
      </c>
      <c r="BF111" s="105">
        <f t="shared" si="272"/>
        <v>-38</v>
      </c>
      <c r="BG111" s="105">
        <f t="shared" si="273"/>
        <v>-256</v>
      </c>
      <c r="BH111" s="105">
        <f t="shared" si="273"/>
        <v>-52</v>
      </c>
      <c r="BI111" s="105">
        <f t="shared" si="273"/>
        <v>29</v>
      </c>
      <c r="BJ111" s="105">
        <f t="shared" si="273"/>
        <v>55</v>
      </c>
      <c r="BK111" s="105">
        <f t="shared" si="273"/>
        <v>-19</v>
      </c>
      <c r="BL111" s="254">
        <f t="shared" si="273"/>
        <v>-138</v>
      </c>
      <c r="BM111" s="254">
        <f t="shared" si="273"/>
        <v>-107</v>
      </c>
      <c r="BN111" s="254">
        <f t="shared" si="273"/>
        <v>109</v>
      </c>
      <c r="BO111" s="254">
        <f t="shared" si="273"/>
        <v>-72</v>
      </c>
      <c r="BP111" s="254">
        <f t="shared" si="273"/>
        <v>-128</v>
      </c>
      <c r="BQ111" s="254">
        <f t="shared" si="274"/>
        <v>131</v>
      </c>
      <c r="BR111" s="254">
        <f t="shared" si="274"/>
        <v>-46</v>
      </c>
      <c r="BS111" s="254">
        <f t="shared" si="274"/>
        <v>-3</v>
      </c>
      <c r="BT111" s="254">
        <f t="shared" si="274"/>
        <v>158</v>
      </c>
      <c r="BU111" s="254">
        <f t="shared" si="274"/>
        <v>-87</v>
      </c>
      <c r="BV111" s="254">
        <f t="shared" si="274"/>
        <v>31</v>
      </c>
      <c r="BW111" s="254">
        <f t="shared" si="274"/>
        <v>-76</v>
      </c>
      <c r="BX111" s="254">
        <f t="shared" si="274"/>
        <v>-3</v>
      </c>
      <c r="BY111" s="254">
        <f t="shared" si="274"/>
        <v>18</v>
      </c>
      <c r="BZ111" s="254">
        <f t="shared" si="274"/>
        <v>-38</v>
      </c>
      <c r="CA111" s="352"/>
      <c r="CB111" s="64">
        <f>IF(ISERROR(GETPIVOTDATA("VALUE",'CRS WK pvt'!$I$2,"DT_FILE",CB$8,"CD_CO",CB$6,"TRIM_CAT",TRIM(B111),"TRIM_LINE",A107))=TRUE,0,GETPIVOTDATA("VALUE",'CRS WK pvt'!$I$2,"DT_FILE",CB$8,"CD_CO",CB$6,"TRIM_CAT",TRIM(B111),"TRIM_LINE",A107))</f>
        <v>598</v>
      </c>
    </row>
    <row r="112" spans="1:80" s="59" customFormat="1" x14ac:dyDescent="0.3">
      <c r="A112" s="147"/>
      <c r="B112" s="60" t="s">
        <v>41</v>
      </c>
      <c r="C112" s="102">
        <v>135</v>
      </c>
      <c r="D112" s="103">
        <v>152</v>
      </c>
      <c r="E112" s="103">
        <v>156</v>
      </c>
      <c r="F112" s="34">
        <v>127</v>
      </c>
      <c r="G112" s="103">
        <v>160</v>
      </c>
      <c r="H112" s="103">
        <v>144</v>
      </c>
      <c r="I112" s="103">
        <v>111</v>
      </c>
      <c r="J112" s="103">
        <v>149</v>
      </c>
      <c r="K112" s="103">
        <v>115</v>
      </c>
      <c r="L112" s="104">
        <v>137</v>
      </c>
      <c r="M112" s="103">
        <v>171</v>
      </c>
      <c r="N112" s="103">
        <v>129</v>
      </c>
      <c r="O112" s="103">
        <v>181</v>
      </c>
      <c r="P112" s="103">
        <v>126</v>
      </c>
      <c r="Q112" s="103">
        <v>151</v>
      </c>
      <c r="R112" s="103">
        <v>162</v>
      </c>
      <c r="S112" s="103">
        <v>180</v>
      </c>
      <c r="T112" s="103">
        <v>116</v>
      </c>
      <c r="U112" s="210">
        <v>128</v>
      </c>
      <c r="V112" s="210">
        <v>122</v>
      </c>
      <c r="W112" s="210">
        <v>146</v>
      </c>
      <c r="X112" s="104">
        <v>132</v>
      </c>
      <c r="Y112" s="210">
        <v>112</v>
      </c>
      <c r="Z112" s="210">
        <v>116</v>
      </c>
      <c r="AA112" s="210">
        <v>158</v>
      </c>
      <c r="AB112" s="210">
        <v>126</v>
      </c>
      <c r="AC112" s="210">
        <v>106</v>
      </c>
      <c r="AD112" s="210">
        <v>117</v>
      </c>
      <c r="AE112" s="210">
        <v>103</v>
      </c>
      <c r="AF112" s="210">
        <v>134</v>
      </c>
      <c r="AG112" s="210">
        <v>117</v>
      </c>
      <c r="AH112" s="210">
        <v>73</v>
      </c>
      <c r="AI112" s="210">
        <v>139</v>
      </c>
      <c r="AJ112" s="104">
        <v>95</v>
      </c>
      <c r="AK112" s="303">
        <v>107</v>
      </c>
      <c r="AL112" s="303">
        <v>152</v>
      </c>
      <c r="AM112" s="303">
        <v>143</v>
      </c>
      <c r="AN112" s="303">
        <v>113</v>
      </c>
      <c r="AO112" s="303">
        <v>108</v>
      </c>
      <c r="AP112" s="303">
        <v>117</v>
      </c>
      <c r="AQ112" s="64">
        <v>133</v>
      </c>
      <c r="AR112" s="303">
        <v>155</v>
      </c>
      <c r="AS112" s="303"/>
      <c r="AT112" s="303"/>
      <c r="AU112" s="303"/>
      <c r="AV112" s="321"/>
      <c r="AW112" s="34">
        <f t="shared" si="272"/>
        <v>46</v>
      </c>
      <c r="AX112" s="105">
        <f t="shared" si="272"/>
        <v>-26</v>
      </c>
      <c r="AY112" s="105">
        <f t="shared" si="272"/>
        <v>-5</v>
      </c>
      <c r="AZ112" s="105">
        <f t="shared" si="272"/>
        <v>35</v>
      </c>
      <c r="BA112" s="105">
        <f t="shared" si="272"/>
        <v>20</v>
      </c>
      <c r="BB112" s="105">
        <f t="shared" si="272"/>
        <v>-28</v>
      </c>
      <c r="BC112" s="105">
        <f t="shared" si="272"/>
        <v>17</v>
      </c>
      <c r="BD112" s="105">
        <f t="shared" si="272"/>
        <v>-27</v>
      </c>
      <c r="BE112" s="105">
        <f t="shared" si="272"/>
        <v>31</v>
      </c>
      <c r="BF112" s="105">
        <f t="shared" si="272"/>
        <v>-5</v>
      </c>
      <c r="BG112" s="105">
        <f t="shared" si="273"/>
        <v>-59</v>
      </c>
      <c r="BH112" s="105">
        <f t="shared" si="273"/>
        <v>-13</v>
      </c>
      <c r="BI112" s="105">
        <f t="shared" si="273"/>
        <v>-23</v>
      </c>
      <c r="BJ112" s="105">
        <f t="shared" si="273"/>
        <v>0</v>
      </c>
      <c r="BK112" s="105">
        <f t="shared" si="273"/>
        <v>-45</v>
      </c>
      <c r="BL112" s="254">
        <f t="shared" si="273"/>
        <v>-45</v>
      </c>
      <c r="BM112" s="254">
        <f t="shared" si="273"/>
        <v>-77</v>
      </c>
      <c r="BN112" s="254">
        <f t="shared" si="273"/>
        <v>18</v>
      </c>
      <c r="BO112" s="254">
        <f t="shared" si="273"/>
        <v>-11</v>
      </c>
      <c r="BP112" s="254">
        <f t="shared" si="273"/>
        <v>-49</v>
      </c>
      <c r="BQ112" s="254">
        <f t="shared" si="274"/>
        <v>-7</v>
      </c>
      <c r="BR112" s="254">
        <f t="shared" si="274"/>
        <v>-37</v>
      </c>
      <c r="BS112" s="254">
        <f t="shared" si="274"/>
        <v>-5</v>
      </c>
      <c r="BT112" s="254">
        <f t="shared" si="274"/>
        <v>36</v>
      </c>
      <c r="BU112" s="254">
        <f t="shared" si="274"/>
        <v>-15</v>
      </c>
      <c r="BV112" s="254">
        <f t="shared" si="274"/>
        <v>-13</v>
      </c>
      <c r="BW112" s="254">
        <f t="shared" si="274"/>
        <v>2</v>
      </c>
      <c r="BX112" s="254">
        <f t="shared" si="274"/>
        <v>0</v>
      </c>
      <c r="BY112" s="254">
        <f t="shared" si="274"/>
        <v>30</v>
      </c>
      <c r="BZ112" s="254">
        <f t="shared" si="274"/>
        <v>21</v>
      </c>
      <c r="CA112" s="352"/>
      <c r="CB112" s="64">
        <f>IF(ISERROR(GETPIVOTDATA("VALUE",'CRS WK pvt'!$I$2,"DT_FILE",CB$8,"CD_CO",CB$6,"TRIM_CAT",TRIM(B112),"TRIM_LINE",A107))=TRUE,0,GETPIVOTDATA("VALUE",'CRS WK pvt'!$I$2,"DT_FILE",CB$8,"CD_CO",CB$6,"TRIM_CAT",TRIM(B112),"TRIM_LINE",A107))</f>
        <v>155</v>
      </c>
    </row>
    <row r="113" spans="1:80" s="73" customFormat="1" ht="15" thickBot="1" x14ac:dyDescent="0.35">
      <c r="A113" s="148"/>
      <c r="B113" s="67" t="s">
        <v>42</v>
      </c>
      <c r="C113" s="68">
        <f>SUM(C108:C112)</f>
        <v>173283</v>
      </c>
      <c r="D113" s="69">
        <f t="shared" ref="D113:AW120" si="275">SUM(D108:D112)</f>
        <v>177188</v>
      </c>
      <c r="E113" s="69">
        <f t="shared" si="275"/>
        <v>180789</v>
      </c>
      <c r="F113" s="71">
        <f t="shared" si="275"/>
        <v>164395</v>
      </c>
      <c r="G113" s="69">
        <f t="shared" si="275"/>
        <v>173651</v>
      </c>
      <c r="H113" s="69">
        <f t="shared" si="275"/>
        <v>170591</v>
      </c>
      <c r="I113" s="69">
        <f t="shared" si="275"/>
        <v>163123</v>
      </c>
      <c r="J113" s="69">
        <f t="shared" si="275"/>
        <v>185201</v>
      </c>
      <c r="K113" s="69">
        <f t="shared" si="275"/>
        <v>161890</v>
      </c>
      <c r="L113" s="70">
        <f t="shared" si="275"/>
        <v>183335</v>
      </c>
      <c r="M113" s="69">
        <f t="shared" si="275"/>
        <v>192119</v>
      </c>
      <c r="N113" s="69">
        <f t="shared" si="275"/>
        <v>172412</v>
      </c>
      <c r="O113" s="69">
        <f t="shared" si="275"/>
        <v>191960</v>
      </c>
      <c r="P113" s="69">
        <f t="shared" si="275"/>
        <v>182354</v>
      </c>
      <c r="Q113" s="69">
        <f t="shared" si="275"/>
        <v>183714</v>
      </c>
      <c r="R113" s="69">
        <f t="shared" si="275"/>
        <v>185006</v>
      </c>
      <c r="S113" s="69">
        <f t="shared" si="275"/>
        <v>179950</v>
      </c>
      <c r="T113" s="69">
        <f t="shared" si="275"/>
        <v>178018</v>
      </c>
      <c r="U113" s="69">
        <f t="shared" si="275"/>
        <v>177036</v>
      </c>
      <c r="V113" s="69">
        <f t="shared" si="275"/>
        <v>172788</v>
      </c>
      <c r="W113" s="69">
        <f t="shared" si="275"/>
        <v>171282</v>
      </c>
      <c r="X113" s="70">
        <f t="shared" si="275"/>
        <v>189281</v>
      </c>
      <c r="Y113" s="69">
        <f t="shared" si="275"/>
        <v>168981</v>
      </c>
      <c r="Z113" s="69">
        <f t="shared" si="275"/>
        <v>177497</v>
      </c>
      <c r="AA113" s="69">
        <f t="shared" si="275"/>
        <v>210900</v>
      </c>
      <c r="AB113" s="69">
        <f t="shared" si="275"/>
        <v>179738</v>
      </c>
      <c r="AC113" s="69">
        <f t="shared" si="275"/>
        <v>189773</v>
      </c>
      <c r="AD113" s="69">
        <f t="shared" si="275"/>
        <v>186881</v>
      </c>
      <c r="AE113" s="69">
        <f t="shared" si="275"/>
        <v>181086</v>
      </c>
      <c r="AF113" s="69">
        <f t="shared" si="275"/>
        <v>185207</v>
      </c>
      <c r="AG113" s="199">
        <v>173969</v>
      </c>
      <c r="AH113" s="199">
        <v>170529</v>
      </c>
      <c r="AI113" s="199">
        <v>189247</v>
      </c>
      <c r="AJ113" s="70">
        <v>177696</v>
      </c>
      <c r="AK113" s="292">
        <v>187194</v>
      </c>
      <c r="AL113" s="292">
        <v>193914</v>
      </c>
      <c r="AM113" s="292">
        <v>211330</v>
      </c>
      <c r="AN113" s="292">
        <v>176497</v>
      </c>
      <c r="AO113" s="292">
        <v>186430</v>
      </c>
      <c r="AP113" s="292">
        <v>187862</v>
      </c>
      <c r="AQ113" s="71">
        <v>178343</v>
      </c>
      <c r="AR113" s="292">
        <v>195678</v>
      </c>
      <c r="AS113" s="292"/>
      <c r="AT113" s="292"/>
      <c r="AU113" s="292"/>
      <c r="AV113" s="309"/>
      <c r="AW113" s="71">
        <f t="shared" si="275"/>
        <v>18677</v>
      </c>
      <c r="AX113" s="72">
        <f t="shared" ref="AX113:AZ113" si="276">SUM(AX108:AX112)</f>
        <v>5166</v>
      </c>
      <c r="AY113" s="72">
        <f t="shared" si="276"/>
        <v>2925</v>
      </c>
      <c r="AZ113" s="72">
        <f t="shared" si="276"/>
        <v>20611</v>
      </c>
      <c r="BA113" s="72">
        <f t="shared" ref="BA113" si="277">SUM(BA108:BA112)</f>
        <v>6299</v>
      </c>
      <c r="BB113" s="72">
        <f t="shared" ref="BB113:BJ113" si="278">SUM(BB108:BB112)</f>
        <v>7427</v>
      </c>
      <c r="BC113" s="72">
        <f t="shared" si="278"/>
        <v>13913</v>
      </c>
      <c r="BD113" s="72">
        <f t="shared" si="278"/>
        <v>-12413</v>
      </c>
      <c r="BE113" s="72">
        <f t="shared" si="278"/>
        <v>9392</v>
      </c>
      <c r="BF113" s="72">
        <f t="shared" si="278"/>
        <v>5946</v>
      </c>
      <c r="BG113" s="72">
        <f t="shared" si="278"/>
        <v>-23138</v>
      </c>
      <c r="BH113" s="72">
        <f t="shared" si="278"/>
        <v>5085</v>
      </c>
      <c r="BI113" s="72">
        <f t="shared" si="278"/>
        <v>18940</v>
      </c>
      <c r="BJ113" s="72">
        <f t="shared" si="278"/>
        <v>-2616</v>
      </c>
      <c r="BK113" s="72">
        <f t="shared" ref="BK113:BL113" si="279">SUM(BK108:BK112)</f>
        <v>6059</v>
      </c>
      <c r="BL113" s="242">
        <f t="shared" si="279"/>
        <v>1875</v>
      </c>
      <c r="BM113" s="242">
        <f t="shared" ref="BM113:BN113" si="280">SUM(BM108:BM112)</f>
        <v>1136</v>
      </c>
      <c r="BN113" s="242">
        <f t="shared" si="280"/>
        <v>7189</v>
      </c>
      <c r="BO113" s="242">
        <f t="shared" ref="BO113" si="281">SUM(BO108:BO112)</f>
        <v>-3067</v>
      </c>
      <c r="BP113" s="242">
        <f t="shared" ref="BP113:BQ113" si="282">SUM(BP108:BP112)</f>
        <v>-2259</v>
      </c>
      <c r="BQ113" s="242">
        <f t="shared" si="282"/>
        <v>17965</v>
      </c>
      <c r="BR113" s="242">
        <f t="shared" ref="BR113:BS113" si="283">SUM(BR108:BR112)</f>
        <v>-11585</v>
      </c>
      <c r="BS113" s="242">
        <f t="shared" si="283"/>
        <v>18213</v>
      </c>
      <c r="BT113" s="242">
        <f t="shared" ref="BT113" si="284">SUM(BT108:BT112)</f>
        <v>16417</v>
      </c>
      <c r="BU113" s="242">
        <f t="shared" ref="BU113" si="285">SUM(BU108:BU112)</f>
        <v>430</v>
      </c>
      <c r="BV113" s="242">
        <f t="shared" ref="BV113" si="286">SUM(BV108:BV112)</f>
        <v>-3241</v>
      </c>
      <c r="BW113" s="242">
        <f t="shared" ref="BW113" si="287">SUM(BW108:BW112)</f>
        <v>-3343</v>
      </c>
      <c r="BX113" s="242">
        <f t="shared" ref="BX113" si="288">SUM(BX108:BX112)</f>
        <v>981</v>
      </c>
      <c r="BY113" s="242">
        <f t="shared" ref="BY113:BZ113" si="289">SUM(BY108:BY112)</f>
        <v>-2743</v>
      </c>
      <c r="BZ113" s="242">
        <f t="shared" si="289"/>
        <v>10471</v>
      </c>
      <c r="CA113" s="353"/>
      <c r="CB113" s="71">
        <f t="shared" si="257"/>
        <v>195678</v>
      </c>
    </row>
    <row r="114" spans="1:80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354"/>
      <c r="CB114" s="95"/>
    </row>
    <row r="115" spans="1:80" s="38" customFormat="1" x14ac:dyDescent="0.3">
      <c r="A115" s="147"/>
      <c r="B115" s="39" t="s">
        <v>37</v>
      </c>
      <c r="C115" s="97">
        <f t="shared" ref="C115:W115" si="290">C94-C101</f>
        <v>3997757</v>
      </c>
      <c r="D115" s="98">
        <f t="shared" si="290"/>
        <v>-2434959.6499999985</v>
      </c>
      <c r="E115" s="98">
        <f t="shared" si="290"/>
        <v>-4930005.0300000012</v>
      </c>
      <c r="F115" s="35">
        <f t="shared" si="290"/>
        <v>-5020871.6199999992</v>
      </c>
      <c r="G115" s="98">
        <f t="shared" si="290"/>
        <v>-4805479.1400000006</v>
      </c>
      <c r="H115" s="98">
        <f t="shared" si="290"/>
        <v>-4186185.1399999997</v>
      </c>
      <c r="I115" s="98">
        <f t="shared" si="290"/>
        <v>-3015624.38</v>
      </c>
      <c r="J115" s="98">
        <f t="shared" si="290"/>
        <v>-2116909.3099999996</v>
      </c>
      <c r="K115" s="98">
        <f t="shared" si="290"/>
        <v>1901879.3100000005</v>
      </c>
      <c r="L115" s="99">
        <f t="shared" si="290"/>
        <v>8254796.7199999988</v>
      </c>
      <c r="M115" s="98">
        <f t="shared" si="290"/>
        <v>7334101.3399999999</v>
      </c>
      <c r="N115" s="98">
        <f t="shared" si="290"/>
        <v>5089337.1999999993</v>
      </c>
      <c r="O115" s="98">
        <f t="shared" si="290"/>
        <v>1321272.1900000013</v>
      </c>
      <c r="P115" s="98">
        <f t="shared" si="290"/>
        <v>2051746.4699999988</v>
      </c>
      <c r="Q115" s="98">
        <f t="shared" si="290"/>
        <v>-2393759.9000000004</v>
      </c>
      <c r="R115" s="98">
        <f t="shared" si="290"/>
        <v>-5254227.7699999986</v>
      </c>
      <c r="S115" s="98">
        <f t="shared" si="290"/>
        <v>-3682278.2300000004</v>
      </c>
      <c r="T115" s="98">
        <f t="shared" si="290"/>
        <v>-3921397.2500000009</v>
      </c>
      <c r="U115" s="98">
        <f t="shared" si="290"/>
        <v>-2791901.2600000007</v>
      </c>
      <c r="V115" s="98">
        <f t="shared" si="290"/>
        <v>-2209058</v>
      </c>
      <c r="W115" s="98">
        <f t="shared" si="290"/>
        <v>935974.97000000067</v>
      </c>
      <c r="X115" s="99">
        <f t="shared" ref="X115:AB115" si="291">X94-X101</f>
        <v>6205179.6700000018</v>
      </c>
      <c r="Y115" s="98">
        <f t="shared" si="291"/>
        <v>11713383</v>
      </c>
      <c r="Z115" s="98">
        <f t="shared" si="291"/>
        <v>9781637</v>
      </c>
      <c r="AA115" s="98">
        <f t="shared" si="291"/>
        <v>1305399.1799999997</v>
      </c>
      <c r="AB115" s="98">
        <f t="shared" si="291"/>
        <v>-805391.5700000003</v>
      </c>
      <c r="AC115" s="98">
        <f t="shared" ref="AC115:AD115" si="292">AC94-AC101</f>
        <v>-4629342.6399999987</v>
      </c>
      <c r="AD115" s="98">
        <f t="shared" si="292"/>
        <v>-5185722.6600000011</v>
      </c>
      <c r="AE115" s="98">
        <f>AE94-AE101</f>
        <v>-4378483</v>
      </c>
      <c r="AF115" s="98">
        <f t="shared" ref="AF115" si="293">AF94-AF101</f>
        <v>-4019115.7299999995</v>
      </c>
      <c r="AG115" s="209">
        <v>-2528879</v>
      </c>
      <c r="AH115" s="209">
        <v>-2218124</v>
      </c>
      <c r="AI115" s="209">
        <v>1472361</v>
      </c>
      <c r="AJ115" s="99">
        <v>11796387</v>
      </c>
      <c r="AK115" s="301">
        <v>11742346</v>
      </c>
      <c r="AL115" s="301">
        <v>8094760</v>
      </c>
      <c r="AM115" s="301">
        <v>1558390</v>
      </c>
      <c r="AN115" s="301">
        <v>1337189</v>
      </c>
      <c r="AO115" s="301">
        <v>-4712726</v>
      </c>
      <c r="AP115" s="301">
        <v>-6251337</v>
      </c>
      <c r="AQ115" s="35">
        <v>-4301922</v>
      </c>
      <c r="AR115" s="301">
        <v>-5922445</v>
      </c>
      <c r="AS115" s="301"/>
      <c r="AT115" s="301"/>
      <c r="AU115" s="301"/>
      <c r="AV115" s="319"/>
      <c r="AW115" s="35">
        <f t="shared" ref="AW115:BF119" si="294">O115-C115</f>
        <v>-2676484.8099999987</v>
      </c>
      <c r="AX115" s="100">
        <f t="shared" si="294"/>
        <v>4486706.1199999973</v>
      </c>
      <c r="AY115" s="100">
        <f t="shared" si="294"/>
        <v>2536245.1300000008</v>
      </c>
      <c r="AZ115" s="100">
        <f t="shared" si="294"/>
        <v>-233356.14999999944</v>
      </c>
      <c r="BA115" s="100">
        <f t="shared" si="294"/>
        <v>1123200.9100000001</v>
      </c>
      <c r="BB115" s="100">
        <f t="shared" si="294"/>
        <v>264787.88999999873</v>
      </c>
      <c r="BC115" s="100">
        <f t="shared" si="294"/>
        <v>223723.11999999918</v>
      </c>
      <c r="BD115" s="100">
        <f t="shared" si="294"/>
        <v>-92148.69000000041</v>
      </c>
      <c r="BE115" s="100">
        <f t="shared" si="294"/>
        <v>-965904.33999999985</v>
      </c>
      <c r="BF115" s="100">
        <f t="shared" si="294"/>
        <v>-2049617.049999997</v>
      </c>
      <c r="BG115" s="100">
        <f t="shared" ref="BG115:BP119" si="295">Y115-M115</f>
        <v>4379281.66</v>
      </c>
      <c r="BH115" s="100">
        <f t="shared" si="295"/>
        <v>4692299.8000000007</v>
      </c>
      <c r="BI115" s="100">
        <f t="shared" si="295"/>
        <v>-15873.010000001639</v>
      </c>
      <c r="BJ115" s="100">
        <f t="shared" si="295"/>
        <v>-2857138.0399999991</v>
      </c>
      <c r="BK115" s="100">
        <f t="shared" si="295"/>
        <v>-2235582.7399999984</v>
      </c>
      <c r="BL115" s="252">
        <f t="shared" si="295"/>
        <v>68505.109999997541</v>
      </c>
      <c r="BM115" s="252">
        <f t="shared" si="295"/>
        <v>-696204.76999999955</v>
      </c>
      <c r="BN115" s="252">
        <f t="shared" si="295"/>
        <v>-97718.479999998584</v>
      </c>
      <c r="BO115" s="252">
        <f t="shared" si="295"/>
        <v>263022.26000000071</v>
      </c>
      <c r="BP115" s="252">
        <f t="shared" si="295"/>
        <v>-9066</v>
      </c>
      <c r="BQ115" s="252">
        <f t="shared" ref="BQ115:BZ119" si="296">AI115-W115</f>
        <v>536386.02999999933</v>
      </c>
      <c r="BR115" s="252">
        <f t="shared" si="296"/>
        <v>5591207.3299999982</v>
      </c>
      <c r="BS115" s="252">
        <f t="shared" si="296"/>
        <v>28963</v>
      </c>
      <c r="BT115" s="252">
        <f t="shared" si="296"/>
        <v>-1686877</v>
      </c>
      <c r="BU115" s="252">
        <f t="shared" si="296"/>
        <v>252990.8200000003</v>
      </c>
      <c r="BV115" s="252">
        <f t="shared" si="296"/>
        <v>2142580.5700000003</v>
      </c>
      <c r="BW115" s="252">
        <f t="shared" si="296"/>
        <v>-83383.360000001267</v>
      </c>
      <c r="BX115" s="252">
        <f t="shared" si="296"/>
        <v>-1065614.3399999989</v>
      </c>
      <c r="BY115" s="252">
        <f t="shared" si="296"/>
        <v>76561</v>
      </c>
      <c r="BZ115" s="252">
        <f t="shared" si="296"/>
        <v>-1903329.2700000005</v>
      </c>
      <c r="CA115" s="354"/>
      <c r="CB115" s="35">
        <f>CB94-CB101</f>
        <v>-5922445</v>
      </c>
    </row>
    <row r="116" spans="1:80" s="38" customFormat="1" x14ac:dyDescent="0.3">
      <c r="A116" s="147"/>
      <c r="B116" s="39" t="s">
        <v>38</v>
      </c>
      <c r="C116" s="97">
        <f t="shared" ref="C116:W116" si="297">C95-C102</f>
        <v>951788.86999999988</v>
      </c>
      <c r="D116" s="98">
        <f t="shared" si="297"/>
        <v>601979.45000000019</v>
      </c>
      <c r="E116" s="98">
        <f t="shared" si="297"/>
        <v>62038.300000000047</v>
      </c>
      <c r="F116" s="35">
        <f t="shared" si="297"/>
        <v>-197824.2300000001</v>
      </c>
      <c r="G116" s="98">
        <f t="shared" si="297"/>
        <v>-160788.20999999996</v>
      </c>
      <c r="H116" s="98">
        <f t="shared" si="297"/>
        <v>-139041.77000000002</v>
      </c>
      <c r="I116" s="98">
        <f t="shared" si="297"/>
        <v>-101430.63</v>
      </c>
      <c r="J116" s="98">
        <f t="shared" si="297"/>
        <v>3822.929999999993</v>
      </c>
      <c r="K116" s="98">
        <f t="shared" si="297"/>
        <v>351518.93</v>
      </c>
      <c r="L116" s="99">
        <f t="shared" si="297"/>
        <v>1439998.4500000002</v>
      </c>
      <c r="M116" s="98">
        <f t="shared" si="297"/>
        <v>727321.6100000001</v>
      </c>
      <c r="N116" s="98">
        <f t="shared" si="297"/>
        <v>911191.84</v>
      </c>
      <c r="O116" s="98">
        <f t="shared" si="297"/>
        <v>711925.75999999989</v>
      </c>
      <c r="P116" s="98">
        <f t="shared" si="297"/>
        <v>761787.06</v>
      </c>
      <c r="Q116" s="98">
        <f t="shared" si="297"/>
        <v>187886.59000000008</v>
      </c>
      <c r="R116" s="98">
        <f t="shared" si="297"/>
        <v>-91163.960000000021</v>
      </c>
      <c r="S116" s="98">
        <f t="shared" si="297"/>
        <v>-86938.280000000028</v>
      </c>
      <c r="T116" s="98">
        <f t="shared" si="297"/>
        <v>-82867.219999999972</v>
      </c>
      <c r="U116" s="98">
        <f t="shared" si="297"/>
        <v>-22675.460000000021</v>
      </c>
      <c r="V116" s="98">
        <f t="shared" si="297"/>
        <v>49264</v>
      </c>
      <c r="W116" s="98">
        <f t="shared" si="297"/>
        <v>431857.93000000005</v>
      </c>
      <c r="X116" s="99">
        <f t="shared" ref="X116:AB116" si="298">X95-X102</f>
        <v>1253579.2899999998</v>
      </c>
      <c r="Y116" s="98">
        <f t="shared" si="298"/>
        <v>1471464</v>
      </c>
      <c r="Z116" s="98">
        <f t="shared" si="298"/>
        <v>1415582</v>
      </c>
      <c r="AA116" s="98">
        <f t="shared" si="298"/>
        <v>1057834.0999999999</v>
      </c>
      <c r="AB116" s="98">
        <f t="shared" si="298"/>
        <v>985221.94000000006</v>
      </c>
      <c r="AC116" s="98">
        <f t="shared" ref="AC116:AD116" si="299">AC95-AC102</f>
        <v>-50333.20000000007</v>
      </c>
      <c r="AD116" s="98">
        <f t="shared" si="299"/>
        <v>-334021.86</v>
      </c>
      <c r="AE116" s="98">
        <f t="shared" ref="AE116:AF116" si="300">AE95-AE102</f>
        <v>-142045</v>
      </c>
      <c r="AF116" s="98">
        <f t="shared" si="300"/>
        <v>-164341.14000000001</v>
      </c>
      <c r="AG116" s="209">
        <v>-77755</v>
      </c>
      <c r="AH116" s="209">
        <v>-973</v>
      </c>
      <c r="AI116" s="209">
        <v>-671974</v>
      </c>
      <c r="AJ116" s="99">
        <v>1816999</v>
      </c>
      <c r="AK116" s="301">
        <v>1743508</v>
      </c>
      <c r="AL116" s="301">
        <v>2035638</v>
      </c>
      <c r="AM116" s="301">
        <v>1496133</v>
      </c>
      <c r="AN116" s="301">
        <v>949485</v>
      </c>
      <c r="AO116" s="301">
        <v>148629</v>
      </c>
      <c r="AP116" s="301">
        <v>33471</v>
      </c>
      <c r="AQ116" s="35">
        <v>-85785</v>
      </c>
      <c r="AR116" s="301">
        <v>-159512</v>
      </c>
      <c r="AS116" s="301"/>
      <c r="AT116" s="301"/>
      <c r="AU116" s="301"/>
      <c r="AV116" s="319"/>
      <c r="AW116" s="35">
        <f t="shared" si="294"/>
        <v>-239863.11</v>
      </c>
      <c r="AX116" s="100">
        <f t="shared" si="294"/>
        <v>159807.60999999987</v>
      </c>
      <c r="AY116" s="100">
        <f t="shared" si="294"/>
        <v>125848.29000000004</v>
      </c>
      <c r="AZ116" s="100">
        <f t="shared" si="294"/>
        <v>106660.27000000008</v>
      </c>
      <c r="BA116" s="100">
        <f t="shared" si="294"/>
        <v>73849.929999999935</v>
      </c>
      <c r="BB116" s="100">
        <f t="shared" si="294"/>
        <v>56174.550000000047</v>
      </c>
      <c r="BC116" s="100">
        <f t="shared" si="294"/>
        <v>78755.169999999984</v>
      </c>
      <c r="BD116" s="100">
        <f t="shared" si="294"/>
        <v>45441.070000000007</v>
      </c>
      <c r="BE116" s="100">
        <f t="shared" si="294"/>
        <v>80339.000000000058</v>
      </c>
      <c r="BF116" s="100">
        <f t="shared" si="294"/>
        <v>-186419.16000000038</v>
      </c>
      <c r="BG116" s="100">
        <f t="shared" si="295"/>
        <v>744142.3899999999</v>
      </c>
      <c r="BH116" s="100">
        <f t="shared" si="295"/>
        <v>504390.16000000003</v>
      </c>
      <c r="BI116" s="100">
        <f t="shared" si="295"/>
        <v>345908.33999999997</v>
      </c>
      <c r="BJ116" s="100">
        <f t="shared" si="295"/>
        <v>223434.88</v>
      </c>
      <c r="BK116" s="100">
        <f t="shared" si="295"/>
        <v>-238219.79000000015</v>
      </c>
      <c r="BL116" s="252">
        <f t="shared" si="295"/>
        <v>-242857.89999999997</v>
      </c>
      <c r="BM116" s="252">
        <f t="shared" si="295"/>
        <v>-55106.719999999972</v>
      </c>
      <c r="BN116" s="252">
        <f t="shared" si="295"/>
        <v>-81473.920000000042</v>
      </c>
      <c r="BO116" s="252">
        <f t="shared" si="295"/>
        <v>-55079.539999999979</v>
      </c>
      <c r="BP116" s="252">
        <f t="shared" si="295"/>
        <v>-50237</v>
      </c>
      <c r="BQ116" s="252">
        <f t="shared" si="296"/>
        <v>-1103831.9300000002</v>
      </c>
      <c r="BR116" s="252">
        <f t="shared" si="296"/>
        <v>563419.7100000002</v>
      </c>
      <c r="BS116" s="252">
        <f t="shared" si="296"/>
        <v>272044</v>
      </c>
      <c r="BT116" s="252">
        <f t="shared" si="296"/>
        <v>620056</v>
      </c>
      <c r="BU116" s="252">
        <f t="shared" si="296"/>
        <v>438298.90000000014</v>
      </c>
      <c r="BV116" s="252">
        <f t="shared" si="296"/>
        <v>-35736.940000000061</v>
      </c>
      <c r="BW116" s="252">
        <f t="shared" si="296"/>
        <v>198962.20000000007</v>
      </c>
      <c r="BX116" s="252">
        <f t="shared" si="296"/>
        <v>367492.86</v>
      </c>
      <c r="BY116" s="252">
        <f t="shared" si="296"/>
        <v>56260</v>
      </c>
      <c r="BZ116" s="252">
        <f t="shared" si="296"/>
        <v>4829.140000000014</v>
      </c>
      <c r="CA116" s="354"/>
      <c r="CB116" s="35">
        <f>CB95-CB102</f>
        <v>-159512</v>
      </c>
    </row>
    <row r="117" spans="1:80" s="38" customFormat="1" x14ac:dyDescent="0.3">
      <c r="A117" s="147"/>
      <c r="B117" s="39" t="s">
        <v>39</v>
      </c>
      <c r="C117" s="97">
        <f t="shared" ref="C117:O119" si="301">C96-C103</f>
        <v>-104302.54000000004</v>
      </c>
      <c r="D117" s="98">
        <f t="shared" si="301"/>
        <v>-1755182.2299999995</v>
      </c>
      <c r="E117" s="98">
        <f t="shared" si="301"/>
        <v>-1948767.94</v>
      </c>
      <c r="F117" s="35">
        <f t="shared" si="301"/>
        <v>-929437.5</v>
      </c>
      <c r="G117" s="98">
        <f t="shared" si="301"/>
        <v>-672581.00000000023</v>
      </c>
      <c r="H117" s="98">
        <f t="shared" si="301"/>
        <v>-346288.80000000005</v>
      </c>
      <c r="I117" s="98">
        <f t="shared" si="301"/>
        <v>-193194.93999999994</v>
      </c>
      <c r="J117" s="98">
        <f t="shared" si="301"/>
        <v>2512.75</v>
      </c>
      <c r="K117" s="98">
        <f t="shared" si="301"/>
        <v>838812.15000000014</v>
      </c>
      <c r="L117" s="99">
        <f t="shared" si="301"/>
        <v>6081024.6299999999</v>
      </c>
      <c r="M117" s="98">
        <f t="shared" si="301"/>
        <v>422265.70000000019</v>
      </c>
      <c r="N117" s="98">
        <f t="shared" si="301"/>
        <v>772946.49000000022</v>
      </c>
      <c r="O117" s="98">
        <f t="shared" si="301"/>
        <v>-1052330.7599999998</v>
      </c>
      <c r="P117" s="98">
        <f t="shared" ref="P117:R117" si="302">P96-P103</f>
        <v>239278.33999999985</v>
      </c>
      <c r="Q117" s="98">
        <f t="shared" si="302"/>
        <v>-1003257.31</v>
      </c>
      <c r="R117" s="98">
        <f t="shared" si="302"/>
        <v>-1485214.45</v>
      </c>
      <c r="S117" s="98">
        <f t="shared" ref="S117:T117" si="303">S96-S103</f>
        <v>-603088.64999999991</v>
      </c>
      <c r="T117" s="98">
        <f t="shared" si="303"/>
        <v>-264208.99</v>
      </c>
      <c r="U117" s="98">
        <f t="shared" ref="U117:V117" si="304">U96-U103</f>
        <v>-92809.920000000042</v>
      </c>
      <c r="V117" s="98">
        <f t="shared" si="304"/>
        <v>144555</v>
      </c>
      <c r="W117" s="98">
        <f t="shared" ref="W117:AB117" si="305">W96-W103</f>
        <v>758016.25999999978</v>
      </c>
      <c r="X117" s="99">
        <f t="shared" si="305"/>
        <v>2081410.5000000005</v>
      </c>
      <c r="Y117" s="98">
        <f t="shared" si="305"/>
        <v>2804774</v>
      </c>
      <c r="Z117" s="98">
        <f t="shared" si="305"/>
        <v>1383905</v>
      </c>
      <c r="AA117" s="98">
        <f t="shared" si="305"/>
        <v>-1398076.1000000006</v>
      </c>
      <c r="AB117" s="98">
        <f t="shared" si="305"/>
        <v>-1171613.2899999991</v>
      </c>
      <c r="AC117" s="98">
        <f t="shared" ref="AC117:AD117" si="306">AC96-AC103</f>
        <v>-1104657.83</v>
      </c>
      <c r="AD117" s="98">
        <f t="shared" si="306"/>
        <v>-742757.21</v>
      </c>
      <c r="AE117" s="98">
        <f t="shared" ref="AE117:AF117" si="307">AE96-AE103</f>
        <v>-416310</v>
      </c>
      <c r="AF117" s="98">
        <f t="shared" si="307"/>
        <v>-287036.3600000001</v>
      </c>
      <c r="AG117" s="209">
        <v>-213631</v>
      </c>
      <c r="AH117" s="209">
        <v>95809</v>
      </c>
      <c r="AI117" s="209">
        <v>1001023</v>
      </c>
      <c r="AJ117" s="99">
        <v>3099387</v>
      </c>
      <c r="AK117" s="301">
        <v>2927742</v>
      </c>
      <c r="AL117" s="301">
        <v>792544</v>
      </c>
      <c r="AM117" s="301">
        <v>-934900</v>
      </c>
      <c r="AN117" s="301">
        <v>-1413696</v>
      </c>
      <c r="AO117" s="301">
        <v>-1607661</v>
      </c>
      <c r="AP117" s="301">
        <v>-1135484</v>
      </c>
      <c r="AQ117" s="35">
        <v>-532316</v>
      </c>
      <c r="AR117" s="301">
        <v>-677752</v>
      </c>
      <c r="AS117" s="301"/>
      <c r="AT117" s="301"/>
      <c r="AU117" s="301"/>
      <c r="AV117" s="319"/>
      <c r="AW117" s="35">
        <f t="shared" si="294"/>
        <v>-948028.21999999974</v>
      </c>
      <c r="AX117" s="100">
        <f t="shared" si="294"/>
        <v>1994460.5699999994</v>
      </c>
      <c r="AY117" s="100">
        <f t="shared" si="294"/>
        <v>945510.62999999989</v>
      </c>
      <c r="AZ117" s="100">
        <f t="shared" si="294"/>
        <v>-555776.94999999995</v>
      </c>
      <c r="BA117" s="100">
        <f t="shared" si="294"/>
        <v>69492.350000000326</v>
      </c>
      <c r="BB117" s="100">
        <f t="shared" si="294"/>
        <v>82079.810000000056</v>
      </c>
      <c r="BC117" s="100">
        <f t="shared" si="294"/>
        <v>100385.0199999999</v>
      </c>
      <c r="BD117" s="100">
        <f t="shared" si="294"/>
        <v>142042.25</v>
      </c>
      <c r="BE117" s="100">
        <f t="shared" si="294"/>
        <v>-80795.890000000363</v>
      </c>
      <c r="BF117" s="100">
        <f t="shared" si="294"/>
        <v>-3999614.1299999994</v>
      </c>
      <c r="BG117" s="100">
        <f t="shared" si="295"/>
        <v>2382508.2999999998</v>
      </c>
      <c r="BH117" s="100">
        <f t="shared" si="295"/>
        <v>610958.50999999978</v>
      </c>
      <c r="BI117" s="100">
        <f t="shared" si="295"/>
        <v>-345745.34000000078</v>
      </c>
      <c r="BJ117" s="100">
        <f t="shared" si="295"/>
        <v>-1410891.629999999</v>
      </c>
      <c r="BK117" s="100">
        <f t="shared" si="295"/>
        <v>-101400.52000000002</v>
      </c>
      <c r="BL117" s="252">
        <f t="shared" si="295"/>
        <v>742457.24</v>
      </c>
      <c r="BM117" s="252">
        <f t="shared" si="295"/>
        <v>186778.64999999991</v>
      </c>
      <c r="BN117" s="252">
        <f t="shared" si="295"/>
        <v>-22827.370000000112</v>
      </c>
      <c r="BO117" s="252">
        <f t="shared" si="295"/>
        <v>-120821.07999999996</v>
      </c>
      <c r="BP117" s="252">
        <f t="shared" si="295"/>
        <v>-48746</v>
      </c>
      <c r="BQ117" s="252">
        <f t="shared" si="296"/>
        <v>243006.74000000022</v>
      </c>
      <c r="BR117" s="252">
        <f t="shared" si="296"/>
        <v>1017976.4999999995</v>
      </c>
      <c r="BS117" s="252">
        <f t="shared" si="296"/>
        <v>122968</v>
      </c>
      <c r="BT117" s="252">
        <f t="shared" si="296"/>
        <v>-591361</v>
      </c>
      <c r="BU117" s="252">
        <f t="shared" si="296"/>
        <v>463176.10000000056</v>
      </c>
      <c r="BV117" s="252">
        <f t="shared" si="296"/>
        <v>-242082.71000000089</v>
      </c>
      <c r="BW117" s="252">
        <f t="shared" si="296"/>
        <v>-503003.16999999993</v>
      </c>
      <c r="BX117" s="252">
        <f t="shared" si="296"/>
        <v>-392726.79000000004</v>
      </c>
      <c r="BY117" s="252">
        <f t="shared" si="296"/>
        <v>-116006</v>
      </c>
      <c r="BZ117" s="252">
        <f t="shared" si="296"/>
        <v>-390715.6399999999</v>
      </c>
      <c r="CA117" s="354"/>
      <c r="CB117" s="35">
        <f t="shared" ref="CB117" si="308">CB96-CB103</f>
        <v>-677752</v>
      </c>
    </row>
    <row r="118" spans="1:80" s="38" customFormat="1" x14ac:dyDescent="0.3">
      <c r="A118" s="147"/>
      <c r="B118" s="39" t="s">
        <v>40</v>
      </c>
      <c r="C118" s="97">
        <f t="shared" si="301"/>
        <v>3923158.24</v>
      </c>
      <c r="D118" s="98">
        <f t="shared" si="301"/>
        <v>-1167779.9200000002</v>
      </c>
      <c r="E118" s="98">
        <f t="shared" si="301"/>
        <v>-975526.29999999981</v>
      </c>
      <c r="F118" s="35">
        <f t="shared" si="301"/>
        <v>250532.12000000011</v>
      </c>
      <c r="G118" s="98">
        <f t="shared" si="301"/>
        <v>-215453.20999999996</v>
      </c>
      <c r="H118" s="98">
        <f t="shared" si="301"/>
        <v>-85049.060000000056</v>
      </c>
      <c r="I118" s="98">
        <f t="shared" si="301"/>
        <v>-2503.6300000000047</v>
      </c>
      <c r="J118" s="98">
        <f t="shared" si="301"/>
        <v>127940.02000000002</v>
      </c>
      <c r="K118" s="98">
        <f t="shared" si="301"/>
        <v>536781.77</v>
      </c>
      <c r="L118" s="99">
        <f t="shared" si="301"/>
        <v>1157722.43</v>
      </c>
      <c r="M118" s="98">
        <f t="shared" si="301"/>
        <v>27743.979999999981</v>
      </c>
      <c r="N118" s="98">
        <f t="shared" si="301"/>
        <v>292919.37999999989</v>
      </c>
      <c r="O118" s="98">
        <f t="shared" si="301"/>
        <v>-442411.70000000019</v>
      </c>
      <c r="P118" s="98">
        <f t="shared" ref="P118:R118" si="309">P97-P104</f>
        <v>192033.72999999998</v>
      </c>
      <c r="Q118" s="98">
        <f t="shared" si="309"/>
        <v>-260180.35000000009</v>
      </c>
      <c r="R118" s="98">
        <f t="shared" si="309"/>
        <v>-827018.38</v>
      </c>
      <c r="S118" s="98">
        <f t="shared" ref="S118:T118" si="310">S97-S104</f>
        <v>-325603.08</v>
      </c>
      <c r="T118" s="98">
        <f t="shared" si="310"/>
        <v>-86385.510000000009</v>
      </c>
      <c r="U118" s="98">
        <f t="shared" ref="U118:V118" si="311">U97-U104</f>
        <v>37877.860000000044</v>
      </c>
      <c r="V118" s="98">
        <f t="shared" si="311"/>
        <v>298495</v>
      </c>
      <c r="W118" s="98">
        <f t="shared" ref="W118:AB118" si="312">W97-W104</f>
        <v>476662.69</v>
      </c>
      <c r="X118" s="99">
        <f t="shared" si="312"/>
        <v>807394.00000000023</v>
      </c>
      <c r="Y118" s="98">
        <f t="shared" si="312"/>
        <v>1027537</v>
      </c>
      <c r="Z118" s="98">
        <f t="shared" si="312"/>
        <v>528762</v>
      </c>
      <c r="AA118" s="98">
        <f t="shared" si="312"/>
        <v>-804756.7200000002</v>
      </c>
      <c r="AB118" s="98">
        <f t="shared" si="312"/>
        <v>-467298.16000000015</v>
      </c>
      <c r="AC118" s="98">
        <f t="shared" ref="AC118:AD118" si="313">AC97-AC104</f>
        <v>-476306.38000000012</v>
      </c>
      <c r="AD118" s="98">
        <f t="shared" si="313"/>
        <v>-279363.90000000002</v>
      </c>
      <c r="AE118" s="98">
        <f t="shared" ref="AE118:AF118" si="314">AE97-AE104</f>
        <v>-249287</v>
      </c>
      <c r="AF118" s="98">
        <f t="shared" si="314"/>
        <v>-83503.350000000035</v>
      </c>
      <c r="AG118" s="209">
        <v>67057</v>
      </c>
      <c r="AH118" s="209">
        <v>100889</v>
      </c>
      <c r="AI118" s="209">
        <v>526180</v>
      </c>
      <c r="AJ118" s="99">
        <v>1405704</v>
      </c>
      <c r="AK118" s="301">
        <v>1319175</v>
      </c>
      <c r="AL118" s="301">
        <v>-105925</v>
      </c>
      <c r="AM118" s="301">
        <v>-644577</v>
      </c>
      <c r="AN118" s="301">
        <v>-414112</v>
      </c>
      <c r="AO118" s="301">
        <v>-463649</v>
      </c>
      <c r="AP118" s="301">
        <v>-803590</v>
      </c>
      <c r="AQ118" s="35">
        <v>-82699</v>
      </c>
      <c r="AR118" s="301">
        <v>-120040</v>
      </c>
      <c r="AS118" s="301"/>
      <c r="AT118" s="301"/>
      <c r="AU118" s="301"/>
      <c r="AV118" s="319"/>
      <c r="AW118" s="35">
        <f t="shared" si="294"/>
        <v>-4365569.9400000004</v>
      </c>
      <c r="AX118" s="100">
        <f t="shared" si="294"/>
        <v>1359813.6500000001</v>
      </c>
      <c r="AY118" s="100">
        <f t="shared" si="294"/>
        <v>715345.94999999972</v>
      </c>
      <c r="AZ118" s="100">
        <f t="shared" si="294"/>
        <v>-1077550.5</v>
      </c>
      <c r="BA118" s="100">
        <f t="shared" si="294"/>
        <v>-110149.87000000005</v>
      </c>
      <c r="BB118" s="100">
        <f t="shared" si="294"/>
        <v>-1336.4499999999534</v>
      </c>
      <c r="BC118" s="100">
        <f t="shared" si="294"/>
        <v>40381.490000000049</v>
      </c>
      <c r="BD118" s="100">
        <f t="shared" si="294"/>
        <v>170554.97999999998</v>
      </c>
      <c r="BE118" s="100">
        <f t="shared" si="294"/>
        <v>-60119.080000000016</v>
      </c>
      <c r="BF118" s="100">
        <f t="shared" si="294"/>
        <v>-350328.4299999997</v>
      </c>
      <c r="BG118" s="100">
        <f t="shared" si="295"/>
        <v>999793.02</v>
      </c>
      <c r="BH118" s="100">
        <f t="shared" si="295"/>
        <v>235842.62000000011</v>
      </c>
      <c r="BI118" s="100">
        <f t="shared" si="295"/>
        <v>-362345.02</v>
      </c>
      <c r="BJ118" s="100">
        <f t="shared" si="295"/>
        <v>-659331.89000000013</v>
      </c>
      <c r="BK118" s="100">
        <f t="shared" si="295"/>
        <v>-216126.03000000003</v>
      </c>
      <c r="BL118" s="252">
        <f t="shared" si="295"/>
        <v>547654.48</v>
      </c>
      <c r="BM118" s="252">
        <f t="shared" si="295"/>
        <v>76316.080000000016</v>
      </c>
      <c r="BN118" s="252">
        <f t="shared" si="295"/>
        <v>2882.1599999999744</v>
      </c>
      <c r="BO118" s="252">
        <f t="shared" si="295"/>
        <v>29179.139999999956</v>
      </c>
      <c r="BP118" s="252">
        <f t="shared" si="295"/>
        <v>-197606</v>
      </c>
      <c r="BQ118" s="252">
        <f t="shared" si="296"/>
        <v>49517.31</v>
      </c>
      <c r="BR118" s="252">
        <f t="shared" si="296"/>
        <v>598309.99999999977</v>
      </c>
      <c r="BS118" s="252">
        <f t="shared" si="296"/>
        <v>291638</v>
      </c>
      <c r="BT118" s="252">
        <f t="shared" si="296"/>
        <v>-634687</v>
      </c>
      <c r="BU118" s="252">
        <f t="shared" si="296"/>
        <v>160179.7200000002</v>
      </c>
      <c r="BV118" s="252">
        <f t="shared" si="296"/>
        <v>53186.160000000149</v>
      </c>
      <c r="BW118" s="252">
        <f t="shared" si="296"/>
        <v>12657.380000000121</v>
      </c>
      <c r="BX118" s="252">
        <f t="shared" si="296"/>
        <v>-524226.1</v>
      </c>
      <c r="BY118" s="252">
        <f t="shared" si="296"/>
        <v>166588</v>
      </c>
      <c r="BZ118" s="252">
        <f t="shared" si="296"/>
        <v>-36536.649999999965</v>
      </c>
      <c r="CA118" s="354"/>
      <c r="CB118" s="35">
        <f t="shared" ref="CB118" si="315">CB97-CB104</f>
        <v>-120040</v>
      </c>
    </row>
    <row r="119" spans="1:80" s="38" customFormat="1" x14ac:dyDescent="0.3">
      <c r="A119" s="147"/>
      <c r="B119" s="39" t="s">
        <v>41</v>
      </c>
      <c r="C119" s="97">
        <f t="shared" si="301"/>
        <v>1471002.5900000003</v>
      </c>
      <c r="D119" s="98">
        <f t="shared" si="301"/>
        <v>-85817.190000000177</v>
      </c>
      <c r="E119" s="98">
        <f t="shared" si="301"/>
        <v>-113215.96999999997</v>
      </c>
      <c r="F119" s="35">
        <f t="shared" si="301"/>
        <v>-72104.989999999991</v>
      </c>
      <c r="G119" s="98">
        <f t="shared" si="301"/>
        <v>-197516</v>
      </c>
      <c r="H119" s="98">
        <f t="shared" si="301"/>
        <v>168877.42999999993</v>
      </c>
      <c r="I119" s="98">
        <f t="shared" si="301"/>
        <v>28831.520000000019</v>
      </c>
      <c r="J119" s="98">
        <f t="shared" si="301"/>
        <v>294259.96999999997</v>
      </c>
      <c r="K119" s="98">
        <f t="shared" si="301"/>
        <v>163742.45999999996</v>
      </c>
      <c r="L119" s="99">
        <f t="shared" si="301"/>
        <v>591395.08000000007</v>
      </c>
      <c r="M119" s="98">
        <f t="shared" si="301"/>
        <v>165108.02000000002</v>
      </c>
      <c r="N119" s="98">
        <f t="shared" si="301"/>
        <v>260844.57000000007</v>
      </c>
      <c r="O119" s="98">
        <f t="shared" si="301"/>
        <v>-144163.53000000003</v>
      </c>
      <c r="P119" s="98">
        <f t="shared" ref="P119:R119" si="316">P98-P105</f>
        <v>-96376.930000000168</v>
      </c>
      <c r="Q119" s="98">
        <f t="shared" si="316"/>
        <v>189027.49</v>
      </c>
      <c r="R119" s="98">
        <f t="shared" si="316"/>
        <v>-394543.82000000007</v>
      </c>
      <c r="S119" s="98">
        <f t="shared" ref="S119:T119" si="317">S98-S105</f>
        <v>-127058.04000000004</v>
      </c>
      <c r="T119" s="98">
        <f t="shared" si="317"/>
        <v>-24533.509999999893</v>
      </c>
      <c r="U119" s="98">
        <f t="shared" ref="U119:V119" si="318">U98-U105</f>
        <v>172012.11</v>
      </c>
      <c r="V119" s="98">
        <f t="shared" si="318"/>
        <v>85926</v>
      </c>
      <c r="W119" s="98">
        <f t="shared" ref="W119:AB119" si="319">W98-W105</f>
        <v>185141.94999999995</v>
      </c>
      <c r="X119" s="99">
        <f t="shared" si="319"/>
        <v>253307.47999999998</v>
      </c>
      <c r="Y119" s="98">
        <f t="shared" si="319"/>
        <v>419721</v>
      </c>
      <c r="Z119" s="98">
        <f t="shared" si="319"/>
        <v>294809</v>
      </c>
      <c r="AA119" s="98">
        <f t="shared" si="319"/>
        <v>-391927.85999999987</v>
      </c>
      <c r="AB119" s="98">
        <f t="shared" si="319"/>
        <v>-184665.37000000011</v>
      </c>
      <c r="AC119" s="98">
        <f t="shared" ref="AC119:AD119" si="320">AC98-AC105</f>
        <v>152272.80000000005</v>
      </c>
      <c r="AD119" s="98">
        <f t="shared" si="320"/>
        <v>-50261.650000000023</v>
      </c>
      <c r="AE119" s="98">
        <f t="shared" ref="AE119:AF119" si="321">AE98-AE105</f>
        <v>68631</v>
      </c>
      <c r="AF119" s="98">
        <f t="shared" si="321"/>
        <v>-125798.98999999999</v>
      </c>
      <c r="AG119" s="209">
        <v>-398179</v>
      </c>
      <c r="AH119" s="209">
        <v>281094</v>
      </c>
      <c r="AI119" s="209">
        <v>-127693</v>
      </c>
      <c r="AJ119" s="99">
        <v>694626</v>
      </c>
      <c r="AK119" s="301">
        <v>661350</v>
      </c>
      <c r="AL119" s="301">
        <v>-387383</v>
      </c>
      <c r="AM119" s="301">
        <v>-183505</v>
      </c>
      <c r="AN119" s="301">
        <v>333945</v>
      </c>
      <c r="AO119" s="301">
        <v>-423707</v>
      </c>
      <c r="AP119" s="301">
        <v>-26068</v>
      </c>
      <c r="AQ119" s="35">
        <v>54414</v>
      </c>
      <c r="AR119" s="301">
        <v>359333</v>
      </c>
      <c r="AS119" s="301"/>
      <c r="AT119" s="301"/>
      <c r="AU119" s="301"/>
      <c r="AV119" s="319"/>
      <c r="AW119" s="35">
        <f t="shared" si="294"/>
        <v>-1615166.1200000003</v>
      </c>
      <c r="AX119" s="100">
        <f t="shared" si="294"/>
        <v>-10559.739999999991</v>
      </c>
      <c r="AY119" s="100">
        <f t="shared" si="294"/>
        <v>302243.45999999996</v>
      </c>
      <c r="AZ119" s="100">
        <f t="shared" si="294"/>
        <v>-322438.83000000007</v>
      </c>
      <c r="BA119" s="100">
        <f t="shared" si="294"/>
        <v>70457.959999999963</v>
      </c>
      <c r="BB119" s="100">
        <f t="shared" si="294"/>
        <v>-193410.93999999983</v>
      </c>
      <c r="BC119" s="100">
        <f t="shared" si="294"/>
        <v>143180.58999999997</v>
      </c>
      <c r="BD119" s="100">
        <f t="shared" si="294"/>
        <v>-208333.96999999997</v>
      </c>
      <c r="BE119" s="100">
        <f t="shared" si="294"/>
        <v>21399.489999999991</v>
      </c>
      <c r="BF119" s="100">
        <f t="shared" si="294"/>
        <v>-338087.60000000009</v>
      </c>
      <c r="BG119" s="100">
        <f t="shared" si="295"/>
        <v>254612.97999999998</v>
      </c>
      <c r="BH119" s="100">
        <f t="shared" si="295"/>
        <v>33964.429999999935</v>
      </c>
      <c r="BI119" s="100">
        <f t="shared" si="295"/>
        <v>-247764.32999999984</v>
      </c>
      <c r="BJ119" s="100">
        <f t="shared" si="295"/>
        <v>-88288.439999999944</v>
      </c>
      <c r="BK119" s="100">
        <f t="shared" si="295"/>
        <v>-36754.689999999944</v>
      </c>
      <c r="BL119" s="252">
        <f t="shared" si="295"/>
        <v>344282.17000000004</v>
      </c>
      <c r="BM119" s="252">
        <f t="shared" si="295"/>
        <v>195689.04000000004</v>
      </c>
      <c r="BN119" s="252">
        <f t="shared" si="295"/>
        <v>-101265.4800000001</v>
      </c>
      <c r="BO119" s="252">
        <f t="shared" si="295"/>
        <v>-570191.11</v>
      </c>
      <c r="BP119" s="252">
        <f t="shared" si="295"/>
        <v>195168</v>
      </c>
      <c r="BQ119" s="252">
        <f t="shared" si="296"/>
        <v>-312834.94999999995</v>
      </c>
      <c r="BR119" s="252">
        <f t="shared" si="296"/>
        <v>441318.52</v>
      </c>
      <c r="BS119" s="252">
        <f t="shared" si="296"/>
        <v>241629</v>
      </c>
      <c r="BT119" s="252">
        <f t="shared" si="296"/>
        <v>-682192</v>
      </c>
      <c r="BU119" s="252">
        <f t="shared" si="296"/>
        <v>208422.85999999987</v>
      </c>
      <c r="BV119" s="252">
        <f t="shared" si="296"/>
        <v>518610.37000000011</v>
      </c>
      <c r="BW119" s="252">
        <f t="shared" si="296"/>
        <v>-575979.80000000005</v>
      </c>
      <c r="BX119" s="252">
        <f t="shared" si="296"/>
        <v>24193.650000000023</v>
      </c>
      <c r="BY119" s="252">
        <f t="shared" si="296"/>
        <v>-14217</v>
      </c>
      <c r="BZ119" s="252">
        <f t="shared" si="296"/>
        <v>485131.99</v>
      </c>
      <c r="CA119" s="354"/>
      <c r="CB119" s="35">
        <f t="shared" ref="CB119" si="322">CB98-CB105</f>
        <v>359333</v>
      </c>
    </row>
    <row r="120" spans="1:80" s="131" customFormat="1" ht="15" thickBot="1" x14ac:dyDescent="0.35">
      <c r="A120" s="148"/>
      <c r="B120" s="52" t="s">
        <v>42</v>
      </c>
      <c r="C120" s="127">
        <f>SUM(C115:C119)</f>
        <v>10239404.16</v>
      </c>
      <c r="D120" s="128">
        <f t="shared" ref="D120:U120" si="323">SUM(D115:D119)</f>
        <v>-4841759.5399999982</v>
      </c>
      <c r="E120" s="128">
        <f t="shared" si="323"/>
        <v>-7905476.9400000013</v>
      </c>
      <c r="F120" s="36">
        <f t="shared" si="323"/>
        <v>-5969706.2199999997</v>
      </c>
      <c r="G120" s="128">
        <f t="shared" si="323"/>
        <v>-6051817.5600000005</v>
      </c>
      <c r="H120" s="128">
        <f t="shared" si="323"/>
        <v>-4587687.34</v>
      </c>
      <c r="I120" s="128">
        <f t="shared" si="323"/>
        <v>-3283922.0599999996</v>
      </c>
      <c r="J120" s="128">
        <f t="shared" si="323"/>
        <v>-1688373.6399999994</v>
      </c>
      <c r="K120" s="128">
        <f t="shared" si="323"/>
        <v>3792734.6200000006</v>
      </c>
      <c r="L120" s="129">
        <f t="shared" si="323"/>
        <v>17524937.309999995</v>
      </c>
      <c r="M120" s="128">
        <f t="shared" si="323"/>
        <v>8676540.6500000004</v>
      </c>
      <c r="N120" s="128">
        <f t="shared" si="323"/>
        <v>7327239.4799999995</v>
      </c>
      <c r="O120" s="128">
        <f t="shared" si="323"/>
        <v>394291.96000000113</v>
      </c>
      <c r="P120" s="128">
        <f t="shared" si="323"/>
        <v>3148468.6699999985</v>
      </c>
      <c r="Q120" s="128">
        <f t="shared" si="323"/>
        <v>-3280283.4800000004</v>
      </c>
      <c r="R120" s="128">
        <f t="shared" si="323"/>
        <v>-8052168.379999999</v>
      </c>
      <c r="S120" s="128">
        <f t="shared" si="323"/>
        <v>-4824966.28</v>
      </c>
      <c r="T120" s="128">
        <f t="shared" si="323"/>
        <v>-4379392.4800000004</v>
      </c>
      <c r="U120" s="128">
        <f t="shared" si="323"/>
        <v>-2697496.6700000009</v>
      </c>
      <c r="V120" s="128">
        <f t="shared" ref="V120:W120" si="324">SUM(V115:V119)</f>
        <v>-1630818</v>
      </c>
      <c r="W120" s="128">
        <f t="shared" si="324"/>
        <v>2787653.8000000007</v>
      </c>
      <c r="X120" s="129">
        <f t="shared" ref="X120:AB120" si="325">SUM(X115:X119)</f>
        <v>10600870.940000003</v>
      </c>
      <c r="Y120" s="128">
        <f t="shared" si="325"/>
        <v>17436879</v>
      </c>
      <c r="Z120" s="128">
        <f t="shared" si="325"/>
        <v>13404695</v>
      </c>
      <c r="AA120" s="128">
        <f t="shared" si="325"/>
        <v>-231527.4000000013</v>
      </c>
      <c r="AB120" s="128">
        <f t="shared" si="325"/>
        <v>-1643746.4499999997</v>
      </c>
      <c r="AC120" s="128">
        <f t="shared" ref="AC120:AD120" si="326">SUM(AC115:AC119)</f>
        <v>-6108367.2499999991</v>
      </c>
      <c r="AD120" s="128">
        <f t="shared" si="326"/>
        <v>-6592127.2800000021</v>
      </c>
      <c r="AE120" s="128">
        <f t="shared" ref="AE120:AF120" si="327">SUM(AE115:AE119)</f>
        <v>-5117494</v>
      </c>
      <c r="AF120" s="128">
        <f t="shared" si="327"/>
        <v>-4679795.5699999994</v>
      </c>
      <c r="AG120" s="208">
        <v>-3151387</v>
      </c>
      <c r="AH120" s="208">
        <v>-1741305</v>
      </c>
      <c r="AI120" s="208">
        <v>2199897</v>
      </c>
      <c r="AJ120" s="129">
        <v>18813103</v>
      </c>
      <c r="AK120" s="219">
        <v>18394121</v>
      </c>
      <c r="AL120" s="219">
        <v>10429634</v>
      </c>
      <c r="AM120" s="219">
        <v>1291541</v>
      </c>
      <c r="AN120" s="219">
        <v>792811</v>
      </c>
      <c r="AO120" s="219">
        <v>-7059114</v>
      </c>
      <c r="AP120" s="219">
        <v>-8183008</v>
      </c>
      <c r="AQ120" s="36">
        <v>-4948308</v>
      </c>
      <c r="AR120" s="219">
        <v>-6520416</v>
      </c>
      <c r="AS120" s="219"/>
      <c r="AT120" s="219"/>
      <c r="AU120" s="219"/>
      <c r="AV120" s="318"/>
      <c r="AW120" s="36">
        <f t="shared" si="275"/>
        <v>-9845112.1999999993</v>
      </c>
      <c r="AX120" s="130">
        <f t="shared" ref="AX120:AZ120" si="328">SUM(AX115:AX119)</f>
        <v>7990228.2099999962</v>
      </c>
      <c r="AY120" s="130">
        <f t="shared" si="328"/>
        <v>4625193.46</v>
      </c>
      <c r="AZ120" s="130">
        <f t="shared" si="328"/>
        <v>-2082462.1599999995</v>
      </c>
      <c r="BA120" s="130">
        <f t="shared" ref="BA120" si="329">SUM(BA115:BA119)</f>
        <v>1226851.2800000003</v>
      </c>
      <c r="BB120" s="130">
        <f t="shared" ref="BB120:BJ120" si="330">SUM(BB115:BB119)</f>
        <v>208294.85999999905</v>
      </c>
      <c r="BC120" s="130">
        <f t="shared" si="330"/>
        <v>586425.38999999908</v>
      </c>
      <c r="BD120" s="130">
        <f t="shared" si="330"/>
        <v>57555.639999999607</v>
      </c>
      <c r="BE120" s="130">
        <f t="shared" si="330"/>
        <v>-1005080.8200000003</v>
      </c>
      <c r="BF120" s="130">
        <f t="shared" si="330"/>
        <v>-6924066.3699999955</v>
      </c>
      <c r="BG120" s="130">
        <f t="shared" si="330"/>
        <v>8760338.3499999996</v>
      </c>
      <c r="BH120" s="130">
        <f t="shared" si="330"/>
        <v>6077455.5200000005</v>
      </c>
      <c r="BI120" s="130">
        <f t="shared" si="330"/>
        <v>-625819.36000000231</v>
      </c>
      <c r="BJ120" s="130">
        <f t="shared" si="330"/>
        <v>-4792215.1199999973</v>
      </c>
      <c r="BK120" s="130">
        <f t="shared" ref="BK120:BL120" si="331">SUM(BK115:BK119)</f>
        <v>-2828083.7699999982</v>
      </c>
      <c r="BL120" s="251">
        <f t="shared" si="331"/>
        <v>1460041.0999999978</v>
      </c>
      <c r="BM120" s="251">
        <f t="shared" ref="BM120:BN120" si="332">SUM(BM115:BM119)</f>
        <v>-292527.71999999956</v>
      </c>
      <c r="BN120" s="251">
        <f t="shared" si="332"/>
        <v>-300403.08999999886</v>
      </c>
      <c r="BO120" s="251">
        <f t="shared" ref="BO120" si="333">SUM(BO115:BO119)</f>
        <v>-453890.32999999926</v>
      </c>
      <c r="BP120" s="251">
        <f t="shared" ref="BP120:BQ120" si="334">SUM(BP115:BP119)</f>
        <v>-110487</v>
      </c>
      <c r="BQ120" s="251">
        <f t="shared" si="334"/>
        <v>-587756.80000000051</v>
      </c>
      <c r="BR120" s="251">
        <f t="shared" ref="BR120:BS120" si="335">SUM(BR115:BR119)</f>
        <v>8212232.0599999968</v>
      </c>
      <c r="BS120" s="251">
        <f t="shared" si="335"/>
        <v>957242</v>
      </c>
      <c r="BT120" s="251">
        <f t="shared" ref="BT120" si="336">SUM(BT115:BT119)</f>
        <v>-2975061</v>
      </c>
      <c r="BU120" s="251">
        <f t="shared" ref="BU120" si="337">SUM(BU115:BU119)</f>
        <v>1523068.4000000011</v>
      </c>
      <c r="BV120" s="251">
        <f t="shared" ref="BV120" si="338">SUM(BV115:BV119)</f>
        <v>2436557.4499999997</v>
      </c>
      <c r="BW120" s="251">
        <f t="shared" ref="BW120" si="339">SUM(BW115:BW119)</f>
        <v>-950746.75000000105</v>
      </c>
      <c r="BX120" s="251">
        <f t="shared" ref="BX120" si="340">SUM(BX115:BX119)</f>
        <v>-1590880.7199999993</v>
      </c>
      <c r="BY120" s="251">
        <f t="shared" ref="BY120:BZ120" si="341">SUM(BY115:BY119)</f>
        <v>169186</v>
      </c>
      <c r="BZ120" s="251">
        <f t="shared" si="341"/>
        <v>-1840620.4300000004</v>
      </c>
      <c r="CA120" s="355"/>
      <c r="CB120" s="36">
        <f t="shared" si="257"/>
        <v>-6520416</v>
      </c>
    </row>
    <row r="121" spans="1:80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352"/>
      <c r="CB121" s="78"/>
    </row>
    <row r="122" spans="1:80" s="59" customFormat="1" x14ac:dyDescent="0.3">
      <c r="A122" s="147"/>
      <c r="B122" s="60" t="s">
        <v>37</v>
      </c>
      <c r="C122" s="61">
        <v>14</v>
      </c>
      <c r="D122" s="62">
        <v>13</v>
      </c>
      <c r="E122" s="62">
        <v>15</v>
      </c>
      <c r="F122" s="64">
        <v>15</v>
      </c>
      <c r="G122" s="62">
        <v>15</v>
      </c>
      <c r="H122" s="64">
        <v>16</v>
      </c>
      <c r="I122" s="62">
        <v>16</v>
      </c>
      <c r="J122" s="64">
        <v>15</v>
      </c>
      <c r="K122" s="62">
        <v>13</v>
      </c>
      <c r="L122" s="107">
        <v>11</v>
      </c>
      <c r="M122" s="64">
        <v>11</v>
      </c>
      <c r="N122" s="64">
        <v>9</v>
      </c>
      <c r="O122" s="62">
        <v>8</v>
      </c>
      <c r="P122" s="64">
        <v>10</v>
      </c>
      <c r="Q122" s="62">
        <v>10</v>
      </c>
      <c r="R122" s="64">
        <v>10</v>
      </c>
      <c r="S122" s="62">
        <v>7</v>
      </c>
      <c r="T122" s="64">
        <v>6</v>
      </c>
      <c r="U122" s="211">
        <v>5</v>
      </c>
      <c r="V122" s="211">
        <v>3</v>
      </c>
      <c r="W122" s="211">
        <v>2</v>
      </c>
      <c r="X122" s="107">
        <v>2</v>
      </c>
      <c r="Y122" s="211">
        <v>4</v>
      </c>
      <c r="Z122" s="211">
        <v>6</v>
      </c>
      <c r="AA122" s="211">
        <v>6</v>
      </c>
      <c r="AB122" s="211">
        <v>5</v>
      </c>
      <c r="AC122" s="211">
        <v>5</v>
      </c>
      <c r="AD122" s="211">
        <v>7</v>
      </c>
      <c r="AE122" s="211">
        <v>8</v>
      </c>
      <c r="AF122" s="211">
        <v>9</v>
      </c>
      <c r="AG122" s="211">
        <v>11</v>
      </c>
      <c r="AH122" s="211">
        <v>13</v>
      </c>
      <c r="AI122" s="211">
        <v>10</v>
      </c>
      <c r="AJ122" s="107">
        <v>7</v>
      </c>
      <c r="AK122" s="211">
        <v>4</v>
      </c>
      <c r="AL122" s="211">
        <v>4</v>
      </c>
      <c r="AM122" s="211">
        <v>6</v>
      </c>
      <c r="AN122" s="211">
        <v>9</v>
      </c>
      <c r="AO122" s="211">
        <v>6</v>
      </c>
      <c r="AP122" s="211">
        <v>4</v>
      </c>
      <c r="AQ122" s="64">
        <v>8</v>
      </c>
      <c r="AR122" s="211">
        <v>6</v>
      </c>
      <c r="AS122" s="211"/>
      <c r="AT122" s="211"/>
      <c r="AU122" s="211"/>
      <c r="AV122" s="107"/>
      <c r="AW122" s="64">
        <f t="shared" ref="AW122:BF126" si="342">O122-C122</f>
        <v>-6</v>
      </c>
      <c r="AX122" s="108">
        <f t="shared" si="342"/>
        <v>-3</v>
      </c>
      <c r="AY122" s="108">
        <f t="shared" si="342"/>
        <v>-5</v>
      </c>
      <c r="AZ122" s="108">
        <f t="shared" si="342"/>
        <v>-5</v>
      </c>
      <c r="BA122" s="108">
        <f t="shared" si="342"/>
        <v>-8</v>
      </c>
      <c r="BB122" s="108">
        <f t="shared" si="342"/>
        <v>-10</v>
      </c>
      <c r="BC122" s="108">
        <f t="shared" si="342"/>
        <v>-11</v>
      </c>
      <c r="BD122" s="108">
        <f t="shared" si="342"/>
        <v>-12</v>
      </c>
      <c r="BE122" s="108">
        <f t="shared" si="342"/>
        <v>-11</v>
      </c>
      <c r="BF122" s="108">
        <f t="shared" si="342"/>
        <v>-9</v>
      </c>
      <c r="BG122" s="108">
        <f t="shared" ref="BG122:BP126" si="343">Y122-M122</f>
        <v>-7</v>
      </c>
      <c r="BH122" s="108">
        <f t="shared" si="343"/>
        <v>-3</v>
      </c>
      <c r="BI122" s="108">
        <f t="shared" si="343"/>
        <v>-2</v>
      </c>
      <c r="BJ122" s="108">
        <f t="shared" si="343"/>
        <v>-5</v>
      </c>
      <c r="BK122" s="108">
        <f t="shared" si="343"/>
        <v>-5</v>
      </c>
      <c r="BL122" s="255">
        <f t="shared" si="343"/>
        <v>-3</v>
      </c>
      <c r="BM122" s="255">
        <f t="shared" si="343"/>
        <v>1</v>
      </c>
      <c r="BN122" s="255">
        <f t="shared" si="343"/>
        <v>3</v>
      </c>
      <c r="BO122" s="255">
        <f t="shared" si="343"/>
        <v>6</v>
      </c>
      <c r="BP122" s="255">
        <f t="shared" si="343"/>
        <v>10</v>
      </c>
      <c r="BQ122" s="255">
        <f t="shared" ref="BQ122:BZ126" si="344">AI122-W122</f>
        <v>8</v>
      </c>
      <c r="BR122" s="255">
        <f t="shared" si="344"/>
        <v>5</v>
      </c>
      <c r="BS122" s="255">
        <f t="shared" si="344"/>
        <v>0</v>
      </c>
      <c r="BT122" s="255">
        <f t="shared" si="344"/>
        <v>-2</v>
      </c>
      <c r="BU122" s="255">
        <f t="shared" si="344"/>
        <v>0</v>
      </c>
      <c r="BV122" s="255">
        <f t="shared" si="344"/>
        <v>4</v>
      </c>
      <c r="BW122" s="255">
        <f t="shared" si="344"/>
        <v>1</v>
      </c>
      <c r="BX122" s="255">
        <f t="shared" si="344"/>
        <v>-3</v>
      </c>
      <c r="BY122" s="255">
        <f t="shared" si="344"/>
        <v>0</v>
      </c>
      <c r="BZ122" s="255">
        <f t="shared" si="344"/>
        <v>-3</v>
      </c>
      <c r="CA122" s="352"/>
      <c r="CB122" s="64">
        <f>IF(ISERROR(GETPIVOTDATA("VALUE",'CRS WK pvt'!$I$2,"DT_FILE",CB$8,"CD_CO",CB$6,"TRIM_CAT",TRIM(B122),"TRIM_LINE",A121))=TRUE,0,GETPIVOTDATA("VALUE",'CRS WK pvt'!$I$2,"DT_FILE",CB$8,"CD_CO",CB$6,"TRIM_CAT",TRIM(B122),"TRIM_LINE",A121))</f>
        <v>6</v>
      </c>
    </row>
    <row r="123" spans="1:80" s="59" customFormat="1" x14ac:dyDescent="0.3">
      <c r="A123" s="147"/>
      <c r="B123" s="60" t="s">
        <v>38</v>
      </c>
      <c r="C123" s="61">
        <v>95</v>
      </c>
      <c r="D123" s="62">
        <v>91</v>
      </c>
      <c r="E123" s="62">
        <v>110</v>
      </c>
      <c r="F123" s="64">
        <v>126</v>
      </c>
      <c r="G123" s="62">
        <v>137</v>
      </c>
      <c r="H123" s="64">
        <v>139</v>
      </c>
      <c r="I123" s="62">
        <v>145</v>
      </c>
      <c r="J123" s="64">
        <v>139</v>
      </c>
      <c r="K123" s="62">
        <v>148</v>
      </c>
      <c r="L123" s="107">
        <v>141</v>
      </c>
      <c r="M123" s="64">
        <v>121</v>
      </c>
      <c r="N123" s="64">
        <v>117</v>
      </c>
      <c r="O123" s="62">
        <v>122</v>
      </c>
      <c r="P123" s="64">
        <v>121</v>
      </c>
      <c r="Q123" s="62">
        <v>129</v>
      </c>
      <c r="R123" s="64">
        <v>127</v>
      </c>
      <c r="S123" s="62">
        <v>128</v>
      </c>
      <c r="T123" s="64">
        <v>118</v>
      </c>
      <c r="U123" s="211">
        <v>104</v>
      </c>
      <c r="V123" s="211">
        <v>117</v>
      </c>
      <c r="W123" s="211">
        <v>126</v>
      </c>
      <c r="X123" s="107">
        <v>140</v>
      </c>
      <c r="Y123" s="211">
        <v>167</v>
      </c>
      <c r="Z123" s="211">
        <v>207</v>
      </c>
      <c r="AA123" s="211">
        <v>233</v>
      </c>
      <c r="AB123" s="211">
        <v>277</v>
      </c>
      <c r="AC123" s="211">
        <v>303</v>
      </c>
      <c r="AD123" s="211">
        <v>333</v>
      </c>
      <c r="AE123" s="211">
        <v>455</v>
      </c>
      <c r="AF123" s="211">
        <v>528</v>
      </c>
      <c r="AG123" s="211">
        <v>564</v>
      </c>
      <c r="AH123" s="211">
        <v>583</v>
      </c>
      <c r="AI123" s="211">
        <v>556</v>
      </c>
      <c r="AJ123" s="107">
        <v>546</v>
      </c>
      <c r="AK123" s="211">
        <v>513</v>
      </c>
      <c r="AL123" s="211">
        <v>468</v>
      </c>
      <c r="AM123" s="211">
        <v>418</v>
      </c>
      <c r="AN123" s="211">
        <v>387</v>
      </c>
      <c r="AO123" s="211">
        <v>347</v>
      </c>
      <c r="AP123" s="211">
        <v>336</v>
      </c>
      <c r="AQ123" s="64">
        <v>330</v>
      </c>
      <c r="AR123" s="211">
        <v>281</v>
      </c>
      <c r="AS123" s="211"/>
      <c r="AT123" s="211"/>
      <c r="AU123" s="211"/>
      <c r="AV123" s="107"/>
      <c r="AW123" s="64">
        <f t="shared" si="342"/>
        <v>27</v>
      </c>
      <c r="AX123" s="108">
        <f t="shared" si="342"/>
        <v>30</v>
      </c>
      <c r="AY123" s="108">
        <f t="shared" si="342"/>
        <v>19</v>
      </c>
      <c r="AZ123" s="108">
        <f t="shared" si="342"/>
        <v>1</v>
      </c>
      <c r="BA123" s="108">
        <f t="shared" si="342"/>
        <v>-9</v>
      </c>
      <c r="BB123" s="108">
        <f t="shared" si="342"/>
        <v>-21</v>
      </c>
      <c r="BC123" s="108">
        <f t="shared" si="342"/>
        <v>-41</v>
      </c>
      <c r="BD123" s="108">
        <f t="shared" si="342"/>
        <v>-22</v>
      </c>
      <c r="BE123" s="108">
        <f t="shared" si="342"/>
        <v>-22</v>
      </c>
      <c r="BF123" s="108">
        <f t="shared" si="342"/>
        <v>-1</v>
      </c>
      <c r="BG123" s="108">
        <f t="shared" si="343"/>
        <v>46</v>
      </c>
      <c r="BH123" s="108">
        <f t="shared" si="343"/>
        <v>90</v>
      </c>
      <c r="BI123" s="108">
        <f t="shared" si="343"/>
        <v>111</v>
      </c>
      <c r="BJ123" s="108">
        <f t="shared" si="343"/>
        <v>156</v>
      </c>
      <c r="BK123" s="108">
        <f t="shared" si="343"/>
        <v>174</v>
      </c>
      <c r="BL123" s="255">
        <f t="shared" si="343"/>
        <v>206</v>
      </c>
      <c r="BM123" s="255">
        <f t="shared" si="343"/>
        <v>327</v>
      </c>
      <c r="BN123" s="255">
        <f t="shared" si="343"/>
        <v>410</v>
      </c>
      <c r="BO123" s="255">
        <f t="shared" si="343"/>
        <v>460</v>
      </c>
      <c r="BP123" s="255">
        <f t="shared" si="343"/>
        <v>466</v>
      </c>
      <c r="BQ123" s="255">
        <f t="shared" si="344"/>
        <v>430</v>
      </c>
      <c r="BR123" s="255">
        <f t="shared" si="344"/>
        <v>406</v>
      </c>
      <c r="BS123" s="255">
        <f t="shared" si="344"/>
        <v>346</v>
      </c>
      <c r="BT123" s="255">
        <f t="shared" si="344"/>
        <v>261</v>
      </c>
      <c r="BU123" s="255">
        <f t="shared" si="344"/>
        <v>185</v>
      </c>
      <c r="BV123" s="255">
        <f t="shared" si="344"/>
        <v>110</v>
      </c>
      <c r="BW123" s="255">
        <f t="shared" si="344"/>
        <v>44</v>
      </c>
      <c r="BX123" s="255">
        <f t="shared" si="344"/>
        <v>3</v>
      </c>
      <c r="BY123" s="255">
        <f t="shared" si="344"/>
        <v>-125</v>
      </c>
      <c r="BZ123" s="255">
        <f t="shared" si="344"/>
        <v>-247</v>
      </c>
      <c r="CA123" s="352"/>
      <c r="CB123" s="64">
        <f>IF(ISERROR(GETPIVOTDATA("VALUE",'CRS WK pvt'!$I$2,"DT_FILE",CB$8,"CD_CO",CB$6,"TRIM_CAT",TRIM(B123),"TRIM_LINE",A121))=TRUE,0,GETPIVOTDATA("VALUE",'CRS WK pvt'!$I$2,"DT_FILE",CB$8,"CD_CO",CB$6,"TRIM_CAT",TRIM(B123),"TRIM_LINE",A121))</f>
        <v>281</v>
      </c>
    </row>
    <row r="124" spans="1:80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/>
      <c r="AT124" s="211"/>
      <c r="AU124" s="211"/>
      <c r="AV124" s="107"/>
      <c r="AW124" s="64">
        <f t="shared" si="342"/>
        <v>0</v>
      </c>
      <c r="AX124" s="108">
        <f t="shared" si="342"/>
        <v>0</v>
      </c>
      <c r="AY124" s="108">
        <f t="shared" si="342"/>
        <v>0</v>
      </c>
      <c r="AZ124" s="108">
        <f t="shared" si="342"/>
        <v>0</v>
      </c>
      <c r="BA124" s="108">
        <f t="shared" si="342"/>
        <v>0</v>
      </c>
      <c r="BB124" s="108">
        <f t="shared" si="342"/>
        <v>0</v>
      </c>
      <c r="BC124" s="108">
        <f t="shared" si="342"/>
        <v>0</v>
      </c>
      <c r="BD124" s="108">
        <f t="shared" si="342"/>
        <v>0</v>
      </c>
      <c r="BE124" s="108">
        <f t="shared" si="342"/>
        <v>0</v>
      </c>
      <c r="BF124" s="108">
        <f t="shared" si="342"/>
        <v>0</v>
      </c>
      <c r="BG124" s="108">
        <f t="shared" si="343"/>
        <v>0</v>
      </c>
      <c r="BH124" s="108">
        <f t="shared" si="343"/>
        <v>0</v>
      </c>
      <c r="BI124" s="108">
        <f t="shared" si="343"/>
        <v>0</v>
      </c>
      <c r="BJ124" s="108">
        <f t="shared" si="343"/>
        <v>0</v>
      </c>
      <c r="BK124" s="108">
        <f t="shared" si="343"/>
        <v>0</v>
      </c>
      <c r="BL124" s="255">
        <f t="shared" si="343"/>
        <v>0</v>
      </c>
      <c r="BM124" s="255">
        <f t="shared" si="343"/>
        <v>0</v>
      </c>
      <c r="BN124" s="255">
        <f t="shared" si="343"/>
        <v>0</v>
      </c>
      <c r="BO124" s="255">
        <f t="shared" si="343"/>
        <v>0</v>
      </c>
      <c r="BP124" s="255">
        <f t="shared" si="343"/>
        <v>0</v>
      </c>
      <c r="BQ124" s="255">
        <f t="shared" si="344"/>
        <v>0</v>
      </c>
      <c r="BR124" s="255">
        <f t="shared" si="344"/>
        <v>0</v>
      </c>
      <c r="BS124" s="255">
        <f t="shared" si="344"/>
        <v>0</v>
      </c>
      <c r="BT124" s="255">
        <f t="shared" si="344"/>
        <v>0</v>
      </c>
      <c r="BU124" s="255">
        <f t="shared" si="344"/>
        <v>0</v>
      </c>
      <c r="BV124" s="255">
        <f t="shared" si="344"/>
        <v>0</v>
      </c>
      <c r="BW124" s="255">
        <f t="shared" si="344"/>
        <v>0</v>
      </c>
      <c r="BX124" s="255">
        <f t="shared" si="344"/>
        <v>0</v>
      </c>
      <c r="BY124" s="255">
        <f t="shared" si="344"/>
        <v>0</v>
      </c>
      <c r="BZ124" s="255">
        <f t="shared" si="344"/>
        <v>0</v>
      </c>
      <c r="CA124" s="352"/>
      <c r="CB124" s="64">
        <f>IF(ISERROR(GETPIVOTDATA("VALUE",'CRS WK pvt'!$I$2,"DT_FILE",CB$8,"CD_CO",CB$6,"TRIM_CAT",TRIM(B124),"TRIM_LINE",A121))=TRUE,0,GETPIVOTDATA("VALUE",'CRS WK pvt'!$I$2,"DT_FILE",CB$8,"CD_CO",CB$6,"TRIM_CAT",TRIM(B124),"TRIM_LINE",A121))</f>
        <v>0</v>
      </c>
    </row>
    <row r="125" spans="1:80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/>
      <c r="AT125" s="211"/>
      <c r="AU125" s="211"/>
      <c r="AV125" s="107"/>
      <c r="AW125" s="64">
        <f t="shared" si="342"/>
        <v>0</v>
      </c>
      <c r="AX125" s="108">
        <f t="shared" si="342"/>
        <v>0</v>
      </c>
      <c r="AY125" s="108">
        <f t="shared" si="342"/>
        <v>0</v>
      </c>
      <c r="AZ125" s="108">
        <f t="shared" si="342"/>
        <v>0</v>
      </c>
      <c r="BA125" s="108">
        <f t="shared" si="342"/>
        <v>0</v>
      </c>
      <c r="BB125" s="108">
        <f t="shared" si="342"/>
        <v>0</v>
      </c>
      <c r="BC125" s="108">
        <f t="shared" si="342"/>
        <v>0</v>
      </c>
      <c r="BD125" s="108">
        <f t="shared" si="342"/>
        <v>0</v>
      </c>
      <c r="BE125" s="108">
        <f t="shared" si="342"/>
        <v>0</v>
      </c>
      <c r="BF125" s="108">
        <f t="shared" si="342"/>
        <v>0</v>
      </c>
      <c r="BG125" s="108">
        <f t="shared" si="343"/>
        <v>0</v>
      </c>
      <c r="BH125" s="108">
        <f t="shared" si="343"/>
        <v>0</v>
      </c>
      <c r="BI125" s="108">
        <f t="shared" si="343"/>
        <v>0</v>
      </c>
      <c r="BJ125" s="108">
        <f t="shared" si="343"/>
        <v>0</v>
      </c>
      <c r="BK125" s="108">
        <f t="shared" si="343"/>
        <v>0</v>
      </c>
      <c r="BL125" s="255">
        <f t="shared" si="343"/>
        <v>0</v>
      </c>
      <c r="BM125" s="255">
        <f t="shared" si="343"/>
        <v>0</v>
      </c>
      <c r="BN125" s="255">
        <f t="shared" si="343"/>
        <v>0</v>
      </c>
      <c r="BO125" s="255">
        <f t="shared" si="343"/>
        <v>0</v>
      </c>
      <c r="BP125" s="255">
        <f t="shared" si="343"/>
        <v>0</v>
      </c>
      <c r="BQ125" s="255">
        <f t="shared" si="344"/>
        <v>0</v>
      </c>
      <c r="BR125" s="255">
        <f t="shared" si="344"/>
        <v>0</v>
      </c>
      <c r="BS125" s="255">
        <f t="shared" si="344"/>
        <v>0</v>
      </c>
      <c r="BT125" s="255">
        <f t="shared" si="344"/>
        <v>0</v>
      </c>
      <c r="BU125" s="255">
        <f t="shared" si="344"/>
        <v>0</v>
      </c>
      <c r="BV125" s="255">
        <f t="shared" si="344"/>
        <v>0</v>
      </c>
      <c r="BW125" s="255">
        <f t="shared" si="344"/>
        <v>0</v>
      </c>
      <c r="BX125" s="255">
        <f t="shared" si="344"/>
        <v>0</v>
      </c>
      <c r="BY125" s="255">
        <f t="shared" si="344"/>
        <v>0</v>
      </c>
      <c r="BZ125" s="255">
        <f t="shared" si="344"/>
        <v>0</v>
      </c>
      <c r="CA125" s="352"/>
      <c r="CB125" s="64">
        <f>IF(ISERROR(GETPIVOTDATA("VALUE",'CRS WK pvt'!$I$2,"DT_FILE",CB$8,"CD_CO",CB$6,"TRIM_CAT",TRIM(B125),"TRIM_LINE",A121))=TRUE,0,GETPIVOTDATA("VALUE",'CRS WK pvt'!$I$2,"DT_FILE",CB$8,"CD_CO",CB$6,"TRIM_CAT",TRIM(B125),"TRIM_LINE",A121))</f>
        <v>0</v>
      </c>
    </row>
    <row r="126" spans="1:80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/>
      <c r="AT126" s="211"/>
      <c r="AU126" s="211"/>
      <c r="AV126" s="107"/>
      <c r="AW126" s="64">
        <f t="shared" si="342"/>
        <v>0</v>
      </c>
      <c r="AX126" s="108">
        <f t="shared" si="342"/>
        <v>0</v>
      </c>
      <c r="AY126" s="108">
        <f t="shared" si="342"/>
        <v>0</v>
      </c>
      <c r="AZ126" s="108">
        <f t="shared" si="342"/>
        <v>0</v>
      </c>
      <c r="BA126" s="108">
        <f t="shared" si="342"/>
        <v>0</v>
      </c>
      <c r="BB126" s="108">
        <f t="shared" si="342"/>
        <v>0</v>
      </c>
      <c r="BC126" s="108">
        <f t="shared" si="342"/>
        <v>0</v>
      </c>
      <c r="BD126" s="108">
        <f t="shared" si="342"/>
        <v>0</v>
      </c>
      <c r="BE126" s="108">
        <f t="shared" si="342"/>
        <v>0</v>
      </c>
      <c r="BF126" s="108">
        <f t="shared" si="342"/>
        <v>0</v>
      </c>
      <c r="BG126" s="108">
        <f t="shared" si="343"/>
        <v>0</v>
      </c>
      <c r="BH126" s="108">
        <f t="shared" si="343"/>
        <v>0</v>
      </c>
      <c r="BI126" s="108">
        <f t="shared" si="343"/>
        <v>0</v>
      </c>
      <c r="BJ126" s="108">
        <f t="shared" si="343"/>
        <v>0</v>
      </c>
      <c r="BK126" s="108">
        <f t="shared" si="343"/>
        <v>0</v>
      </c>
      <c r="BL126" s="255">
        <f t="shared" si="343"/>
        <v>0</v>
      </c>
      <c r="BM126" s="255">
        <f t="shared" si="343"/>
        <v>0</v>
      </c>
      <c r="BN126" s="255">
        <f t="shared" si="343"/>
        <v>0</v>
      </c>
      <c r="BO126" s="255">
        <f t="shared" si="343"/>
        <v>0</v>
      </c>
      <c r="BP126" s="255">
        <f t="shared" si="343"/>
        <v>0</v>
      </c>
      <c r="BQ126" s="255">
        <f t="shared" si="344"/>
        <v>0</v>
      </c>
      <c r="BR126" s="255">
        <f t="shared" si="344"/>
        <v>0</v>
      </c>
      <c r="BS126" s="255">
        <f t="shared" si="344"/>
        <v>0</v>
      </c>
      <c r="BT126" s="255">
        <f t="shared" si="344"/>
        <v>0</v>
      </c>
      <c r="BU126" s="255">
        <f t="shared" si="344"/>
        <v>0</v>
      </c>
      <c r="BV126" s="255">
        <f t="shared" si="344"/>
        <v>0</v>
      </c>
      <c r="BW126" s="255">
        <f t="shared" si="344"/>
        <v>0</v>
      </c>
      <c r="BX126" s="255">
        <f t="shared" si="344"/>
        <v>0</v>
      </c>
      <c r="BY126" s="255">
        <f t="shared" si="344"/>
        <v>0</v>
      </c>
      <c r="BZ126" s="255">
        <f t="shared" si="344"/>
        <v>0</v>
      </c>
      <c r="CA126" s="352"/>
      <c r="CB126" s="64">
        <f>IF(ISERROR(GETPIVOTDATA("VALUE",'CRS WK pvt'!$I$2,"DT_FILE",CB$8,"CD_CO",CB$6,"TRIM_CAT",TRIM(B126),"TRIM_LINE",A121))=TRUE,0,GETPIVOTDATA("VALUE",'CRS WK pvt'!$I$2,"DT_FILE",CB$8,"CD_CO",CB$6,"TRIM_CAT",TRIM(B126),"TRIM_LINE",A121))</f>
        <v>0</v>
      </c>
    </row>
    <row r="127" spans="1:80" s="73" customFormat="1" x14ac:dyDescent="0.3">
      <c r="A127" s="148"/>
      <c r="B127" s="60" t="s">
        <v>42</v>
      </c>
      <c r="C127" s="122">
        <f t="shared" ref="C127:V127" si="345">SUM(C122:C126)</f>
        <v>109</v>
      </c>
      <c r="D127" s="123">
        <f t="shared" si="345"/>
        <v>104</v>
      </c>
      <c r="E127" s="123">
        <f t="shared" si="345"/>
        <v>125</v>
      </c>
      <c r="F127" s="124">
        <f t="shared" si="345"/>
        <v>141</v>
      </c>
      <c r="G127" s="123">
        <f t="shared" si="345"/>
        <v>152</v>
      </c>
      <c r="H127" s="124">
        <f t="shared" si="345"/>
        <v>155</v>
      </c>
      <c r="I127" s="123">
        <f t="shared" si="345"/>
        <v>161</v>
      </c>
      <c r="J127" s="124">
        <f t="shared" si="345"/>
        <v>154</v>
      </c>
      <c r="K127" s="123">
        <f t="shared" si="345"/>
        <v>161</v>
      </c>
      <c r="L127" s="125">
        <f t="shared" si="345"/>
        <v>152</v>
      </c>
      <c r="M127" s="124">
        <f t="shared" si="345"/>
        <v>132</v>
      </c>
      <c r="N127" s="124">
        <f t="shared" si="345"/>
        <v>126</v>
      </c>
      <c r="O127" s="124">
        <f t="shared" si="345"/>
        <v>130</v>
      </c>
      <c r="P127" s="124">
        <f t="shared" si="345"/>
        <v>131</v>
      </c>
      <c r="Q127" s="124">
        <f t="shared" si="345"/>
        <v>139</v>
      </c>
      <c r="R127" s="124">
        <f t="shared" si="345"/>
        <v>137</v>
      </c>
      <c r="S127" s="124">
        <f t="shared" si="345"/>
        <v>135</v>
      </c>
      <c r="T127" s="124">
        <f t="shared" si="345"/>
        <v>124</v>
      </c>
      <c r="U127" s="124">
        <f t="shared" si="345"/>
        <v>109</v>
      </c>
      <c r="V127" s="124">
        <f t="shared" si="345"/>
        <v>120</v>
      </c>
      <c r="W127" s="212">
        <f>SUM(W122+W123+W124+W125+W126)</f>
        <v>128</v>
      </c>
      <c r="X127" s="125">
        <f>SUM(X122+X123+X124+X125+X126)</f>
        <v>142</v>
      </c>
      <c r="Y127" s="212">
        <v>171</v>
      </c>
      <c r="Z127" s="212">
        <v>213</v>
      </c>
      <c r="AA127" s="212">
        <v>239</v>
      </c>
      <c r="AB127" s="212">
        <v>282</v>
      </c>
      <c r="AC127" s="212">
        <v>308</v>
      </c>
      <c r="AD127" s="212">
        <v>340</v>
      </c>
      <c r="AE127" s="212">
        <v>463</v>
      </c>
      <c r="AF127" s="212">
        <v>537</v>
      </c>
      <c r="AG127" s="212">
        <v>575</v>
      </c>
      <c r="AH127" s="212">
        <v>596</v>
      </c>
      <c r="AI127" s="212">
        <v>566</v>
      </c>
      <c r="AJ127" s="125">
        <v>553</v>
      </c>
      <c r="AK127" s="212">
        <v>517</v>
      </c>
      <c r="AL127" s="212">
        <v>472</v>
      </c>
      <c r="AM127" s="212">
        <v>424</v>
      </c>
      <c r="AN127" s="212">
        <v>396</v>
      </c>
      <c r="AO127" s="212">
        <v>353</v>
      </c>
      <c r="AP127" s="212">
        <v>340</v>
      </c>
      <c r="AQ127" s="85">
        <v>338</v>
      </c>
      <c r="AR127" s="212">
        <v>287</v>
      </c>
      <c r="AS127" s="212"/>
      <c r="AT127" s="212"/>
      <c r="AU127" s="212"/>
      <c r="AV127" s="125"/>
      <c r="AW127" s="124">
        <f t="shared" ref="AW127:BA127" si="346">SUM(AW122:AW126)</f>
        <v>21</v>
      </c>
      <c r="AX127" s="126">
        <f t="shared" si="346"/>
        <v>27</v>
      </c>
      <c r="AY127" s="126">
        <f t="shared" si="346"/>
        <v>14</v>
      </c>
      <c r="AZ127" s="126">
        <f t="shared" si="346"/>
        <v>-4</v>
      </c>
      <c r="BA127" s="126">
        <f t="shared" si="346"/>
        <v>-17</v>
      </c>
      <c r="BB127" s="126">
        <f t="shared" ref="BB127:BJ127" si="347">SUM(BB122:BB126)</f>
        <v>-31</v>
      </c>
      <c r="BC127" s="126">
        <f t="shared" si="347"/>
        <v>-52</v>
      </c>
      <c r="BD127" s="126">
        <f t="shared" si="347"/>
        <v>-34</v>
      </c>
      <c r="BE127" s="126">
        <f t="shared" si="347"/>
        <v>-33</v>
      </c>
      <c r="BF127" s="126">
        <f t="shared" si="347"/>
        <v>-10</v>
      </c>
      <c r="BG127" s="126">
        <f t="shared" si="347"/>
        <v>39</v>
      </c>
      <c r="BH127" s="126">
        <f t="shared" si="347"/>
        <v>87</v>
      </c>
      <c r="BI127" s="126">
        <f t="shared" si="347"/>
        <v>109</v>
      </c>
      <c r="BJ127" s="126">
        <f t="shared" si="347"/>
        <v>151</v>
      </c>
      <c r="BK127" s="126">
        <f t="shared" ref="BK127:BL127" si="348">SUM(BK122:BK126)</f>
        <v>169</v>
      </c>
      <c r="BL127" s="256">
        <f t="shared" si="348"/>
        <v>203</v>
      </c>
      <c r="BM127" s="256">
        <f t="shared" ref="BM127:BN127" si="349">SUM(BM122:BM126)</f>
        <v>328</v>
      </c>
      <c r="BN127" s="256">
        <f t="shared" si="349"/>
        <v>413</v>
      </c>
      <c r="BO127" s="256">
        <f t="shared" ref="BO127" si="350">SUM(BO122:BO126)</f>
        <v>466</v>
      </c>
      <c r="BP127" s="256">
        <f t="shared" ref="BP127:BQ127" si="351">SUM(BP122:BP126)</f>
        <v>476</v>
      </c>
      <c r="BQ127" s="256">
        <f t="shared" si="351"/>
        <v>438</v>
      </c>
      <c r="BR127" s="256">
        <f t="shared" ref="BR127:BS127" si="352">SUM(BR122:BR126)</f>
        <v>411</v>
      </c>
      <c r="BS127" s="256">
        <f t="shared" si="352"/>
        <v>346</v>
      </c>
      <c r="BT127" s="256">
        <f t="shared" ref="BT127" si="353">SUM(BT122:BT126)</f>
        <v>259</v>
      </c>
      <c r="BU127" s="256">
        <f t="shared" ref="BU127" si="354">SUM(BU122:BU126)</f>
        <v>185</v>
      </c>
      <c r="BV127" s="256">
        <f t="shared" ref="BV127" si="355">SUM(BV122:BV126)</f>
        <v>114</v>
      </c>
      <c r="BW127" s="256">
        <f t="shared" ref="BW127" si="356">SUM(BW122:BW126)</f>
        <v>45</v>
      </c>
      <c r="BX127" s="256">
        <f t="shared" ref="BX127" si="357">SUM(BX122:BX126)</f>
        <v>0</v>
      </c>
      <c r="BY127" s="256">
        <f t="shared" ref="BY127:BZ127" si="358">SUM(BY122:BY126)</f>
        <v>-125</v>
      </c>
      <c r="BZ127" s="256">
        <f t="shared" si="358"/>
        <v>-250</v>
      </c>
      <c r="CA127" s="353"/>
      <c r="CB127" s="85">
        <f>SUM(CB122:CB126)</f>
        <v>287</v>
      </c>
    </row>
    <row r="128" spans="1:80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352"/>
      <c r="CB128" s="90"/>
    </row>
    <row r="129" spans="1:80" s="59" customFormat="1" x14ac:dyDescent="0.3">
      <c r="A129" s="147"/>
      <c r="B129" s="60" t="s">
        <v>37</v>
      </c>
      <c r="C129" s="112">
        <v>8</v>
      </c>
      <c r="D129" s="66">
        <v>21</v>
      </c>
      <c r="E129" s="66">
        <v>128</v>
      </c>
      <c r="F129" s="66">
        <v>158</v>
      </c>
      <c r="G129" s="66">
        <v>176</v>
      </c>
      <c r="H129" s="109">
        <v>195</v>
      </c>
      <c r="I129" s="66">
        <v>308</v>
      </c>
      <c r="J129" s="109">
        <v>271</v>
      </c>
      <c r="K129" s="66">
        <v>62</v>
      </c>
      <c r="L129" s="110">
        <v>9</v>
      </c>
      <c r="M129" s="109">
        <v>22</v>
      </c>
      <c r="N129" s="109">
        <v>17</v>
      </c>
      <c r="O129" s="66">
        <v>2</v>
      </c>
      <c r="P129" s="109"/>
      <c r="Q129" s="66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181</v>
      </c>
      <c r="AF129" s="213">
        <v>268</v>
      </c>
      <c r="AG129" s="213">
        <v>186</v>
      </c>
      <c r="AH129" s="213">
        <v>178</v>
      </c>
      <c r="AI129" s="213">
        <v>56</v>
      </c>
      <c r="AJ129" s="110">
        <v>3</v>
      </c>
      <c r="AK129" s="213">
        <v>0</v>
      </c>
      <c r="AL129" s="213">
        <v>0</v>
      </c>
      <c r="AM129" s="213">
        <v>1</v>
      </c>
      <c r="AN129" s="213">
        <v>10</v>
      </c>
      <c r="AO129" s="213">
        <v>117</v>
      </c>
      <c r="AP129" s="213">
        <v>89</v>
      </c>
      <c r="AQ129" s="64">
        <v>74</v>
      </c>
      <c r="AR129" s="213">
        <v>87</v>
      </c>
      <c r="AS129" s="213"/>
      <c r="AT129" s="213"/>
      <c r="AU129" s="213"/>
      <c r="AV129" s="110"/>
      <c r="AW129" s="109">
        <f t="shared" ref="AW129:BF133" si="359">O129-C129</f>
        <v>-6</v>
      </c>
      <c r="AX129" s="109">
        <f t="shared" si="359"/>
        <v>-21</v>
      </c>
      <c r="AY129" s="109">
        <f t="shared" si="359"/>
        <v>-128</v>
      </c>
      <c r="AZ129" s="109">
        <f t="shared" si="359"/>
        <v>-158</v>
      </c>
      <c r="BA129" s="109">
        <f t="shared" si="359"/>
        <v>-176</v>
      </c>
      <c r="BB129" s="109">
        <f t="shared" si="359"/>
        <v>-195</v>
      </c>
      <c r="BC129" s="109">
        <f t="shared" si="359"/>
        <v>-308</v>
      </c>
      <c r="BD129" s="109">
        <f t="shared" si="359"/>
        <v>-271</v>
      </c>
      <c r="BE129" s="109">
        <f t="shared" si="359"/>
        <v>-62</v>
      </c>
      <c r="BF129" s="109">
        <f t="shared" si="359"/>
        <v>-9</v>
      </c>
      <c r="BG129" s="109">
        <f t="shared" ref="BG129:BP133" si="360">Y129-M129</f>
        <v>-22</v>
      </c>
      <c r="BH129" s="109">
        <f t="shared" si="360"/>
        <v>-17</v>
      </c>
      <c r="BI129" s="109">
        <f t="shared" si="360"/>
        <v>-2</v>
      </c>
      <c r="BJ129" s="109">
        <f t="shared" si="360"/>
        <v>0</v>
      </c>
      <c r="BK129" s="109">
        <f t="shared" si="360"/>
        <v>0</v>
      </c>
      <c r="BL129" s="213">
        <f t="shared" si="360"/>
        <v>0</v>
      </c>
      <c r="BM129" s="213">
        <f t="shared" si="360"/>
        <v>181</v>
      </c>
      <c r="BN129" s="213">
        <f t="shared" si="360"/>
        <v>268</v>
      </c>
      <c r="BO129" s="213">
        <f t="shared" si="360"/>
        <v>186</v>
      </c>
      <c r="BP129" s="213">
        <f t="shared" si="360"/>
        <v>178</v>
      </c>
      <c r="BQ129" s="213">
        <f t="shared" ref="BQ129:BZ133" si="361">AI129-W129</f>
        <v>56</v>
      </c>
      <c r="BR129" s="213">
        <f t="shared" si="361"/>
        <v>3</v>
      </c>
      <c r="BS129" s="213">
        <f t="shared" si="361"/>
        <v>0</v>
      </c>
      <c r="BT129" s="213">
        <f t="shared" si="361"/>
        <v>0</v>
      </c>
      <c r="BU129" s="213">
        <f t="shared" si="361"/>
        <v>1</v>
      </c>
      <c r="BV129" s="213">
        <f t="shared" si="361"/>
        <v>10</v>
      </c>
      <c r="BW129" s="213">
        <f t="shared" si="361"/>
        <v>117</v>
      </c>
      <c r="BX129" s="213">
        <f t="shared" si="361"/>
        <v>89</v>
      </c>
      <c r="BY129" s="213">
        <f t="shared" si="361"/>
        <v>-107</v>
      </c>
      <c r="BZ129" s="213">
        <f t="shared" si="361"/>
        <v>-181</v>
      </c>
      <c r="CA129" s="352"/>
      <c r="CB129" s="64">
        <f>IF(ISERROR(GETPIVOTDATA("VALUE",'CRS WK pvt'!$I$2,"DT_FILE",CB$8,"CD_CO",CB$6,"TRIM_CAT",TRIM(B129),"TRIM_LINE",A128))=TRUE,0,GETPIVOTDATA("VALUE",'CRS WK pvt'!$I$2,"DT_FILE",CB$8,"CD_CO",CB$6,"TRIM_CAT",TRIM(B129),"TRIM_LINE",A128))</f>
        <v>87</v>
      </c>
    </row>
    <row r="130" spans="1:80" s="59" customFormat="1" x14ac:dyDescent="0.3">
      <c r="A130" s="147"/>
      <c r="B130" s="60" t="s">
        <v>38</v>
      </c>
      <c r="C130" s="112">
        <v>1</v>
      </c>
      <c r="D130" s="66"/>
      <c r="E130" s="66">
        <v>22</v>
      </c>
      <c r="F130" s="66">
        <v>33</v>
      </c>
      <c r="G130" s="66">
        <v>32</v>
      </c>
      <c r="H130" s="109">
        <v>43</v>
      </c>
      <c r="I130" s="66">
        <v>71</v>
      </c>
      <c r="J130" s="109">
        <v>70</v>
      </c>
      <c r="K130" s="66">
        <v>2</v>
      </c>
      <c r="L130" s="110"/>
      <c r="M130" s="109"/>
      <c r="N130" s="109"/>
      <c r="O130" s="66"/>
      <c r="P130" s="109"/>
      <c r="Q130" s="66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63</v>
      </c>
      <c r="AG130" s="213">
        <v>93</v>
      </c>
      <c r="AH130" s="213">
        <v>71</v>
      </c>
      <c r="AI130" s="213">
        <v>18</v>
      </c>
      <c r="AJ130" s="110">
        <v>0</v>
      </c>
      <c r="AK130" s="213">
        <v>0</v>
      </c>
      <c r="AL130" s="213">
        <v>0</v>
      </c>
      <c r="AM130" s="213">
        <v>0</v>
      </c>
      <c r="AN130" s="213">
        <v>1</v>
      </c>
      <c r="AO130" s="213">
        <v>33</v>
      </c>
      <c r="AP130" s="213">
        <v>30</v>
      </c>
      <c r="AQ130" s="64">
        <v>26</v>
      </c>
      <c r="AR130" s="213">
        <v>27</v>
      </c>
      <c r="AS130" s="213"/>
      <c r="AT130" s="213"/>
      <c r="AU130" s="213"/>
      <c r="AV130" s="110"/>
      <c r="AW130" s="109">
        <f t="shared" si="359"/>
        <v>-1</v>
      </c>
      <c r="AX130" s="109">
        <f t="shared" si="359"/>
        <v>0</v>
      </c>
      <c r="AY130" s="109">
        <f t="shared" si="359"/>
        <v>-22</v>
      </c>
      <c r="AZ130" s="109">
        <f t="shared" si="359"/>
        <v>-33</v>
      </c>
      <c r="BA130" s="109">
        <f t="shared" si="359"/>
        <v>-32</v>
      </c>
      <c r="BB130" s="109">
        <f t="shared" si="359"/>
        <v>-43</v>
      </c>
      <c r="BC130" s="109">
        <f t="shared" si="359"/>
        <v>-71</v>
      </c>
      <c r="BD130" s="109">
        <f t="shared" si="359"/>
        <v>-70</v>
      </c>
      <c r="BE130" s="109">
        <f t="shared" si="359"/>
        <v>-2</v>
      </c>
      <c r="BF130" s="109">
        <f t="shared" si="359"/>
        <v>0</v>
      </c>
      <c r="BG130" s="109">
        <f t="shared" si="360"/>
        <v>0</v>
      </c>
      <c r="BH130" s="109">
        <f t="shared" si="360"/>
        <v>0</v>
      </c>
      <c r="BI130" s="109">
        <f t="shared" si="360"/>
        <v>0</v>
      </c>
      <c r="BJ130" s="109">
        <f t="shared" si="360"/>
        <v>0</v>
      </c>
      <c r="BK130" s="109">
        <f t="shared" si="360"/>
        <v>0</v>
      </c>
      <c r="BL130" s="213">
        <f t="shared" si="360"/>
        <v>0</v>
      </c>
      <c r="BM130" s="213">
        <f t="shared" si="360"/>
        <v>0</v>
      </c>
      <c r="BN130" s="213">
        <f t="shared" si="360"/>
        <v>63</v>
      </c>
      <c r="BO130" s="213">
        <f t="shared" si="360"/>
        <v>93</v>
      </c>
      <c r="BP130" s="213">
        <f t="shared" si="360"/>
        <v>71</v>
      </c>
      <c r="BQ130" s="213">
        <f t="shared" si="361"/>
        <v>18</v>
      </c>
      <c r="BR130" s="213">
        <f t="shared" si="361"/>
        <v>0</v>
      </c>
      <c r="BS130" s="213">
        <f t="shared" si="361"/>
        <v>0</v>
      </c>
      <c r="BT130" s="213">
        <f t="shared" si="361"/>
        <v>0</v>
      </c>
      <c r="BU130" s="213">
        <f t="shared" si="361"/>
        <v>0</v>
      </c>
      <c r="BV130" s="213">
        <f t="shared" si="361"/>
        <v>1</v>
      </c>
      <c r="BW130" s="213">
        <f t="shared" si="361"/>
        <v>33</v>
      </c>
      <c r="BX130" s="213">
        <f t="shared" si="361"/>
        <v>30</v>
      </c>
      <c r="BY130" s="213">
        <f t="shared" si="361"/>
        <v>26</v>
      </c>
      <c r="BZ130" s="213">
        <f t="shared" si="361"/>
        <v>-36</v>
      </c>
      <c r="CA130" s="352"/>
      <c r="CB130" s="64">
        <f>IF(ISERROR(GETPIVOTDATA("VALUE",'CRS WK pvt'!$I$2,"DT_FILE",CB$8,"CD_CO",CB$6,"TRIM_CAT",TRIM(B130),"TRIM_LINE",A128))=TRUE,0,GETPIVOTDATA("VALUE",'CRS WK pvt'!$I$2,"DT_FILE",CB$8,"CD_CO",CB$6,"TRIM_CAT",TRIM(B130),"TRIM_LINE",A128))</f>
        <v>27</v>
      </c>
    </row>
    <row r="131" spans="1:80" s="59" customFormat="1" x14ac:dyDescent="0.3">
      <c r="A131" s="147"/>
      <c r="B131" s="60" t="s">
        <v>39</v>
      </c>
      <c r="C131" s="112">
        <v>22</v>
      </c>
      <c r="D131" s="66">
        <v>32</v>
      </c>
      <c r="E131" s="66">
        <v>33</v>
      </c>
      <c r="F131" s="66">
        <v>29</v>
      </c>
      <c r="G131" s="66">
        <v>46</v>
      </c>
      <c r="H131" s="109">
        <v>39</v>
      </c>
      <c r="I131" s="66">
        <v>21</v>
      </c>
      <c r="J131" s="109">
        <v>7</v>
      </c>
      <c r="K131" s="66">
        <v>7</v>
      </c>
      <c r="L131" s="110">
        <v>8</v>
      </c>
      <c r="M131" s="109">
        <v>15</v>
      </c>
      <c r="N131" s="109">
        <v>14</v>
      </c>
      <c r="O131" s="66">
        <v>11</v>
      </c>
      <c r="P131" s="109"/>
      <c r="Q131" s="66"/>
      <c r="R131" s="109"/>
      <c r="S131" s="66"/>
      <c r="T131" s="109"/>
      <c r="U131" s="213"/>
      <c r="V131" s="213"/>
      <c r="W131" s="213">
        <v>2</v>
      </c>
      <c r="X131" s="110">
        <v>0</v>
      </c>
      <c r="Y131" s="213">
        <v>8</v>
      </c>
      <c r="Z131" s="213">
        <v>8</v>
      </c>
      <c r="AA131" s="213">
        <v>13</v>
      </c>
      <c r="AB131" s="213">
        <v>14</v>
      </c>
      <c r="AC131" s="213">
        <v>15</v>
      </c>
      <c r="AD131" s="213">
        <v>22</v>
      </c>
      <c r="AE131" s="213">
        <v>21</v>
      </c>
      <c r="AF131" s="213">
        <v>30</v>
      </c>
      <c r="AG131" s="213">
        <v>50</v>
      </c>
      <c r="AH131" s="213">
        <v>20</v>
      </c>
      <c r="AI131" s="213">
        <v>16</v>
      </c>
      <c r="AJ131" s="110">
        <v>16</v>
      </c>
      <c r="AK131" s="213">
        <v>0</v>
      </c>
      <c r="AL131" s="213">
        <v>1</v>
      </c>
      <c r="AM131" s="213">
        <v>27</v>
      </c>
      <c r="AN131" s="213">
        <v>19</v>
      </c>
      <c r="AO131" s="213">
        <v>14</v>
      </c>
      <c r="AP131" s="213">
        <v>29</v>
      </c>
      <c r="AQ131" s="64">
        <v>14</v>
      </c>
      <c r="AR131" s="213">
        <v>11</v>
      </c>
      <c r="AS131" s="213"/>
      <c r="AT131" s="213"/>
      <c r="AU131" s="213"/>
      <c r="AV131" s="110"/>
      <c r="AW131" s="109">
        <f t="shared" si="359"/>
        <v>-11</v>
      </c>
      <c r="AX131" s="109">
        <f t="shared" si="359"/>
        <v>-32</v>
      </c>
      <c r="AY131" s="109">
        <f t="shared" si="359"/>
        <v>-33</v>
      </c>
      <c r="AZ131" s="109">
        <f t="shared" si="359"/>
        <v>-29</v>
      </c>
      <c r="BA131" s="109">
        <f t="shared" si="359"/>
        <v>-46</v>
      </c>
      <c r="BB131" s="109">
        <f t="shared" si="359"/>
        <v>-39</v>
      </c>
      <c r="BC131" s="109">
        <f t="shared" si="359"/>
        <v>-21</v>
      </c>
      <c r="BD131" s="109">
        <f t="shared" si="359"/>
        <v>-7</v>
      </c>
      <c r="BE131" s="109">
        <f t="shared" si="359"/>
        <v>-5</v>
      </c>
      <c r="BF131" s="109">
        <f t="shared" si="359"/>
        <v>-8</v>
      </c>
      <c r="BG131" s="109">
        <f t="shared" si="360"/>
        <v>-7</v>
      </c>
      <c r="BH131" s="109">
        <f t="shared" si="360"/>
        <v>-6</v>
      </c>
      <c r="BI131" s="109">
        <f t="shared" si="360"/>
        <v>2</v>
      </c>
      <c r="BJ131" s="109">
        <f t="shared" si="360"/>
        <v>14</v>
      </c>
      <c r="BK131" s="109">
        <f t="shared" si="360"/>
        <v>15</v>
      </c>
      <c r="BL131" s="213">
        <f t="shared" si="360"/>
        <v>22</v>
      </c>
      <c r="BM131" s="213">
        <f t="shared" si="360"/>
        <v>21</v>
      </c>
      <c r="BN131" s="213">
        <f t="shared" si="360"/>
        <v>30</v>
      </c>
      <c r="BO131" s="213">
        <f t="shared" si="360"/>
        <v>50</v>
      </c>
      <c r="BP131" s="213">
        <f t="shared" si="360"/>
        <v>20</v>
      </c>
      <c r="BQ131" s="213">
        <f t="shared" si="361"/>
        <v>14</v>
      </c>
      <c r="BR131" s="213">
        <f t="shared" si="361"/>
        <v>16</v>
      </c>
      <c r="BS131" s="213">
        <f t="shared" si="361"/>
        <v>-8</v>
      </c>
      <c r="BT131" s="213">
        <f t="shared" si="361"/>
        <v>-7</v>
      </c>
      <c r="BU131" s="213">
        <f t="shared" si="361"/>
        <v>14</v>
      </c>
      <c r="BV131" s="213">
        <f t="shared" si="361"/>
        <v>5</v>
      </c>
      <c r="BW131" s="213">
        <f t="shared" si="361"/>
        <v>-1</v>
      </c>
      <c r="BX131" s="213">
        <f t="shared" si="361"/>
        <v>7</v>
      </c>
      <c r="BY131" s="213">
        <f t="shared" si="361"/>
        <v>-7</v>
      </c>
      <c r="BZ131" s="213">
        <f t="shared" si="361"/>
        <v>-19</v>
      </c>
      <c r="CA131" s="352"/>
      <c r="CB131" s="64">
        <f>IF(ISERROR(GETPIVOTDATA("VALUE",'CRS WK pvt'!$I$2,"DT_FILE",CB$8,"CD_CO",CB$6,"TRIM_CAT",TRIM(B131),"TRIM_LINE",A128))=TRUE,0,GETPIVOTDATA("VALUE",'CRS WK pvt'!$I$2,"DT_FILE",CB$8,"CD_CO",CB$6,"TRIM_CAT",TRIM(B131),"TRIM_LINE",A128))</f>
        <v>11</v>
      </c>
    </row>
    <row r="132" spans="1:80" s="59" customFormat="1" x14ac:dyDescent="0.3">
      <c r="A132" s="147"/>
      <c r="B132" s="60" t="s">
        <v>40</v>
      </c>
      <c r="C132" s="112"/>
      <c r="D132" s="66"/>
      <c r="E132" s="66"/>
      <c r="F132" s="66">
        <v>1</v>
      </c>
      <c r="G132" s="66">
        <v>1</v>
      </c>
      <c r="H132" s="109"/>
      <c r="I132" s="66"/>
      <c r="J132" s="109"/>
      <c r="K132" s="66"/>
      <c r="L132" s="110"/>
      <c r="M132" s="109"/>
      <c r="N132" s="109"/>
      <c r="O132" s="66">
        <v>1</v>
      </c>
      <c r="P132" s="109"/>
      <c r="Q132" s="66"/>
      <c r="R132" s="109"/>
      <c r="S132" s="66"/>
      <c r="T132" s="109"/>
      <c r="U132" s="213"/>
      <c r="V132" s="213"/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2</v>
      </c>
      <c r="AH132" s="213">
        <v>1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1</v>
      </c>
      <c r="AP132" s="213">
        <v>0</v>
      </c>
      <c r="AQ132" s="64">
        <v>0</v>
      </c>
      <c r="AR132" s="213">
        <v>0</v>
      </c>
      <c r="AS132" s="213"/>
      <c r="AT132" s="213"/>
      <c r="AU132" s="213"/>
      <c r="AV132" s="110"/>
      <c r="AW132" s="109">
        <f t="shared" si="359"/>
        <v>1</v>
      </c>
      <c r="AX132" s="109">
        <f t="shared" si="359"/>
        <v>0</v>
      </c>
      <c r="AY132" s="109">
        <f t="shared" si="359"/>
        <v>0</v>
      </c>
      <c r="AZ132" s="109">
        <f t="shared" si="359"/>
        <v>-1</v>
      </c>
      <c r="BA132" s="109">
        <f t="shared" si="359"/>
        <v>-1</v>
      </c>
      <c r="BB132" s="109">
        <f t="shared" si="359"/>
        <v>0</v>
      </c>
      <c r="BC132" s="109">
        <f t="shared" si="359"/>
        <v>0</v>
      </c>
      <c r="BD132" s="109">
        <f t="shared" si="359"/>
        <v>0</v>
      </c>
      <c r="BE132" s="109">
        <f t="shared" si="359"/>
        <v>0</v>
      </c>
      <c r="BF132" s="109">
        <f t="shared" si="359"/>
        <v>0</v>
      </c>
      <c r="BG132" s="109">
        <f t="shared" si="360"/>
        <v>0</v>
      </c>
      <c r="BH132" s="109">
        <f t="shared" si="360"/>
        <v>0</v>
      </c>
      <c r="BI132" s="109">
        <f t="shared" si="360"/>
        <v>-1</v>
      </c>
      <c r="BJ132" s="109">
        <f t="shared" si="360"/>
        <v>0</v>
      </c>
      <c r="BK132" s="109">
        <f t="shared" si="360"/>
        <v>0</v>
      </c>
      <c r="BL132" s="213">
        <f t="shared" si="360"/>
        <v>0</v>
      </c>
      <c r="BM132" s="213">
        <f t="shared" si="360"/>
        <v>0</v>
      </c>
      <c r="BN132" s="213">
        <f t="shared" si="360"/>
        <v>0</v>
      </c>
      <c r="BO132" s="213">
        <f t="shared" si="360"/>
        <v>2</v>
      </c>
      <c r="BP132" s="213">
        <f t="shared" si="360"/>
        <v>1</v>
      </c>
      <c r="BQ132" s="213">
        <f t="shared" si="361"/>
        <v>0</v>
      </c>
      <c r="BR132" s="213">
        <f t="shared" si="361"/>
        <v>0</v>
      </c>
      <c r="BS132" s="213">
        <f t="shared" si="361"/>
        <v>0</v>
      </c>
      <c r="BT132" s="213">
        <f t="shared" si="361"/>
        <v>0</v>
      </c>
      <c r="BU132" s="213">
        <f t="shared" si="361"/>
        <v>0</v>
      </c>
      <c r="BV132" s="213">
        <f t="shared" si="361"/>
        <v>0</v>
      </c>
      <c r="BW132" s="213">
        <f t="shared" si="361"/>
        <v>1</v>
      </c>
      <c r="BX132" s="213">
        <f t="shared" si="361"/>
        <v>0</v>
      </c>
      <c r="BY132" s="213">
        <f t="shared" si="361"/>
        <v>0</v>
      </c>
      <c r="BZ132" s="213">
        <f t="shared" si="361"/>
        <v>0</v>
      </c>
      <c r="CA132" s="352"/>
      <c r="CB132" s="64">
        <f>IF(ISERROR(GETPIVOTDATA("VALUE",'CRS WK pvt'!$I$2,"DT_FILE",CB$8,"CD_CO",CB$6,"TRIM_CAT",TRIM(B132),"TRIM_LINE",A128))=TRUE,0,GETPIVOTDATA("VALUE",'CRS WK pvt'!$I$2,"DT_FILE",CB$8,"CD_CO",CB$6,"TRIM_CAT",TRIM(B132),"TRIM_LINE",A128))</f>
        <v>0</v>
      </c>
    </row>
    <row r="133" spans="1:80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/>
      <c r="S133" s="66"/>
      <c r="T133" s="109"/>
      <c r="U133" s="213"/>
      <c r="V133" s="213"/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/>
      <c r="AT133" s="213"/>
      <c r="AU133" s="213"/>
      <c r="AV133" s="110"/>
      <c r="AW133" s="109">
        <f t="shared" si="359"/>
        <v>0</v>
      </c>
      <c r="AX133" s="109">
        <f t="shared" si="359"/>
        <v>0</v>
      </c>
      <c r="AY133" s="109">
        <f t="shared" si="359"/>
        <v>0</v>
      </c>
      <c r="AZ133" s="109">
        <f t="shared" si="359"/>
        <v>0</v>
      </c>
      <c r="BA133" s="109">
        <f t="shared" si="359"/>
        <v>0</v>
      </c>
      <c r="BB133" s="109">
        <f t="shared" si="359"/>
        <v>0</v>
      </c>
      <c r="BC133" s="109">
        <f t="shared" si="359"/>
        <v>0</v>
      </c>
      <c r="BD133" s="109">
        <f t="shared" si="359"/>
        <v>0</v>
      </c>
      <c r="BE133" s="109">
        <f t="shared" si="359"/>
        <v>0</v>
      </c>
      <c r="BF133" s="109">
        <f t="shared" si="359"/>
        <v>0</v>
      </c>
      <c r="BG133" s="109">
        <f t="shared" si="360"/>
        <v>0</v>
      </c>
      <c r="BH133" s="109">
        <f t="shared" si="360"/>
        <v>0</v>
      </c>
      <c r="BI133" s="109">
        <f t="shared" si="360"/>
        <v>0</v>
      </c>
      <c r="BJ133" s="109">
        <f t="shared" si="360"/>
        <v>0</v>
      </c>
      <c r="BK133" s="109">
        <f t="shared" si="360"/>
        <v>0</v>
      </c>
      <c r="BL133" s="213">
        <f t="shared" si="360"/>
        <v>0</v>
      </c>
      <c r="BM133" s="213">
        <f t="shared" si="360"/>
        <v>0</v>
      </c>
      <c r="BN133" s="213">
        <f t="shared" si="360"/>
        <v>0</v>
      </c>
      <c r="BO133" s="213">
        <f t="shared" si="360"/>
        <v>0</v>
      </c>
      <c r="BP133" s="213">
        <f t="shared" si="360"/>
        <v>0</v>
      </c>
      <c r="BQ133" s="213">
        <f t="shared" si="361"/>
        <v>0</v>
      </c>
      <c r="BR133" s="213">
        <f t="shared" si="361"/>
        <v>0</v>
      </c>
      <c r="BS133" s="213">
        <f t="shared" si="361"/>
        <v>0</v>
      </c>
      <c r="BT133" s="213">
        <f t="shared" si="361"/>
        <v>0</v>
      </c>
      <c r="BU133" s="213">
        <f t="shared" si="361"/>
        <v>0</v>
      </c>
      <c r="BV133" s="213">
        <f t="shared" si="361"/>
        <v>0</v>
      </c>
      <c r="BW133" s="213">
        <f t="shared" si="361"/>
        <v>0</v>
      </c>
      <c r="BX133" s="213">
        <f t="shared" si="361"/>
        <v>0</v>
      </c>
      <c r="BY133" s="213">
        <f t="shared" si="361"/>
        <v>0</v>
      </c>
      <c r="BZ133" s="213">
        <f t="shared" si="361"/>
        <v>0</v>
      </c>
      <c r="CA133" s="352"/>
      <c r="CB133" s="64">
        <f>IF(ISERROR(GETPIVOTDATA("VALUE",'CRS WK pvt'!$I$2,"DT_FILE",CB$8,"CD_CO",CB$6,"TRIM_CAT",TRIM(B133),"TRIM_LINE",A128))=TRUE,0,GETPIVOTDATA("VALUE",'CRS WK pvt'!$I$2,"DT_FILE",CB$8,"CD_CO",CB$6,"TRIM_CAT",TRIM(B133),"TRIM_LINE",A128))</f>
        <v>0</v>
      </c>
    </row>
    <row r="134" spans="1:80" s="73" customFormat="1" x14ac:dyDescent="0.3">
      <c r="A134" s="148"/>
      <c r="B134" s="60" t="s">
        <v>42</v>
      </c>
      <c r="C134" s="118">
        <f t="shared" ref="C134:AF134" si="362">SUM(C129:C133)</f>
        <v>31</v>
      </c>
      <c r="D134" s="119">
        <f t="shared" si="362"/>
        <v>53</v>
      </c>
      <c r="E134" s="119">
        <f t="shared" si="362"/>
        <v>183</v>
      </c>
      <c r="F134" s="119">
        <f t="shared" si="362"/>
        <v>221</v>
      </c>
      <c r="G134" s="119">
        <f t="shared" si="362"/>
        <v>255</v>
      </c>
      <c r="H134" s="120">
        <f t="shared" si="362"/>
        <v>277</v>
      </c>
      <c r="I134" s="119">
        <f t="shared" si="362"/>
        <v>400</v>
      </c>
      <c r="J134" s="120">
        <f t="shared" si="362"/>
        <v>348</v>
      </c>
      <c r="K134" s="119">
        <f t="shared" si="362"/>
        <v>71</v>
      </c>
      <c r="L134" s="121">
        <f t="shared" si="362"/>
        <v>17</v>
      </c>
      <c r="M134" s="120">
        <f t="shared" si="362"/>
        <v>37</v>
      </c>
      <c r="N134" s="124">
        <f t="shared" si="362"/>
        <v>31</v>
      </c>
      <c r="O134" s="124">
        <f t="shared" si="362"/>
        <v>14</v>
      </c>
      <c r="P134" s="124">
        <f t="shared" si="362"/>
        <v>0</v>
      </c>
      <c r="Q134" s="124">
        <f t="shared" si="362"/>
        <v>0</v>
      </c>
      <c r="R134" s="124">
        <f t="shared" si="362"/>
        <v>0</v>
      </c>
      <c r="S134" s="124">
        <f t="shared" si="362"/>
        <v>0</v>
      </c>
      <c r="T134" s="124">
        <f t="shared" si="362"/>
        <v>0</v>
      </c>
      <c r="U134" s="124">
        <f t="shared" si="362"/>
        <v>0</v>
      </c>
      <c r="V134" s="124">
        <f t="shared" si="362"/>
        <v>0</v>
      </c>
      <c r="W134" s="124">
        <f t="shared" si="362"/>
        <v>2</v>
      </c>
      <c r="X134" s="121">
        <f t="shared" si="362"/>
        <v>0</v>
      </c>
      <c r="Y134" s="124">
        <f t="shared" si="362"/>
        <v>8</v>
      </c>
      <c r="Z134" s="124">
        <f t="shared" si="362"/>
        <v>8</v>
      </c>
      <c r="AA134" s="124">
        <f t="shared" si="362"/>
        <v>13</v>
      </c>
      <c r="AB134" s="124">
        <f t="shared" si="362"/>
        <v>14</v>
      </c>
      <c r="AC134" s="124">
        <f t="shared" si="362"/>
        <v>15</v>
      </c>
      <c r="AD134" s="124">
        <f t="shared" si="362"/>
        <v>22</v>
      </c>
      <c r="AE134" s="124">
        <f t="shared" si="362"/>
        <v>202</v>
      </c>
      <c r="AF134" s="124">
        <f t="shared" si="362"/>
        <v>361</v>
      </c>
      <c r="AG134" s="212">
        <v>331</v>
      </c>
      <c r="AH134" s="212">
        <v>270</v>
      </c>
      <c r="AI134" s="212">
        <v>90</v>
      </c>
      <c r="AJ134" s="121">
        <v>19</v>
      </c>
      <c r="AK134" s="214">
        <v>0</v>
      </c>
      <c r="AL134" s="214">
        <v>1</v>
      </c>
      <c r="AM134" s="214">
        <v>28</v>
      </c>
      <c r="AN134" s="214">
        <v>30</v>
      </c>
      <c r="AO134" s="214">
        <v>165</v>
      </c>
      <c r="AP134" s="214">
        <v>148</v>
      </c>
      <c r="AQ134" s="85">
        <v>114</v>
      </c>
      <c r="AR134" s="214">
        <v>125</v>
      </c>
      <c r="AS134" s="214"/>
      <c r="AT134" s="214"/>
      <c r="AU134" s="214"/>
      <c r="AV134" s="121"/>
      <c r="AW134" s="120">
        <f t="shared" ref="AW134:BA134" si="363">SUM(AW129:AW133)</f>
        <v>-17</v>
      </c>
      <c r="AX134" s="120">
        <f t="shared" si="363"/>
        <v>-53</v>
      </c>
      <c r="AY134" s="120">
        <f t="shared" si="363"/>
        <v>-183</v>
      </c>
      <c r="AZ134" s="120">
        <f t="shared" si="363"/>
        <v>-221</v>
      </c>
      <c r="BA134" s="120">
        <f t="shared" si="363"/>
        <v>-255</v>
      </c>
      <c r="BB134" s="120">
        <f t="shared" ref="BB134:BJ134" si="364">SUM(BB129:BB133)</f>
        <v>-277</v>
      </c>
      <c r="BC134" s="120">
        <f t="shared" si="364"/>
        <v>-400</v>
      </c>
      <c r="BD134" s="120">
        <f t="shared" si="364"/>
        <v>-348</v>
      </c>
      <c r="BE134" s="120">
        <f t="shared" si="364"/>
        <v>-69</v>
      </c>
      <c r="BF134" s="120">
        <f t="shared" si="364"/>
        <v>-17</v>
      </c>
      <c r="BG134" s="120">
        <f t="shared" si="364"/>
        <v>-29</v>
      </c>
      <c r="BH134" s="120">
        <f t="shared" si="364"/>
        <v>-23</v>
      </c>
      <c r="BI134" s="120">
        <f t="shared" si="364"/>
        <v>-1</v>
      </c>
      <c r="BJ134" s="120">
        <f t="shared" si="364"/>
        <v>14</v>
      </c>
      <c r="BK134" s="120">
        <f t="shared" ref="BK134:BL134" si="365">SUM(BK129:BK133)</f>
        <v>15</v>
      </c>
      <c r="BL134" s="214">
        <f t="shared" si="365"/>
        <v>22</v>
      </c>
      <c r="BM134" s="214">
        <f t="shared" ref="BM134:BN134" si="366">SUM(BM129:BM133)</f>
        <v>202</v>
      </c>
      <c r="BN134" s="214">
        <f t="shared" si="366"/>
        <v>361</v>
      </c>
      <c r="BO134" s="214">
        <f t="shared" ref="BO134" si="367">SUM(BO129:BO133)</f>
        <v>331</v>
      </c>
      <c r="BP134" s="214">
        <f t="shared" ref="BP134:BQ134" si="368">SUM(BP129:BP133)</f>
        <v>270</v>
      </c>
      <c r="BQ134" s="214">
        <f t="shared" si="368"/>
        <v>88</v>
      </c>
      <c r="BR134" s="214">
        <f t="shared" ref="BR134:BS134" si="369">SUM(BR129:BR133)</f>
        <v>19</v>
      </c>
      <c r="BS134" s="214">
        <f t="shared" si="369"/>
        <v>-8</v>
      </c>
      <c r="BT134" s="214">
        <f t="shared" ref="BT134" si="370">SUM(BT129:BT133)</f>
        <v>-7</v>
      </c>
      <c r="BU134" s="214">
        <f t="shared" ref="BU134" si="371">SUM(BU129:BU133)</f>
        <v>15</v>
      </c>
      <c r="BV134" s="214">
        <f t="shared" ref="BV134" si="372">SUM(BV129:BV133)</f>
        <v>16</v>
      </c>
      <c r="BW134" s="214">
        <f t="shared" ref="BW134" si="373">SUM(BW129:BW133)</f>
        <v>150</v>
      </c>
      <c r="BX134" s="214">
        <f t="shared" ref="BX134" si="374">SUM(BX129:BX133)</f>
        <v>126</v>
      </c>
      <c r="BY134" s="214">
        <f t="shared" ref="BY134:BZ134" si="375">SUM(BY129:BY133)</f>
        <v>-88</v>
      </c>
      <c r="BZ134" s="214">
        <f t="shared" si="375"/>
        <v>-236</v>
      </c>
      <c r="CA134" s="353"/>
      <c r="CB134" s="85">
        <f>SUM(CB129:CB133)</f>
        <v>125</v>
      </c>
    </row>
    <row r="135" spans="1:80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352"/>
      <c r="CB135" s="90"/>
    </row>
    <row r="136" spans="1:80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2"/>
      <c r="X136" s="121"/>
      <c r="Y136" s="212"/>
      <c r="Z136" s="212"/>
      <c r="AA136" s="212"/>
      <c r="AB136" s="212"/>
      <c r="AC136" s="212"/>
      <c r="AD136" s="212"/>
      <c r="AE136" s="212"/>
      <c r="AF136" s="211">
        <v>159</v>
      </c>
      <c r="AG136" s="211">
        <v>137</v>
      </c>
      <c r="AH136" s="211">
        <v>163</v>
      </c>
      <c r="AI136" s="211">
        <v>83</v>
      </c>
      <c r="AJ136" s="121">
        <v>19</v>
      </c>
      <c r="AK136" s="214">
        <v>11</v>
      </c>
      <c r="AL136" s="214">
        <v>5</v>
      </c>
      <c r="AM136" s="214">
        <v>3</v>
      </c>
      <c r="AN136" s="214">
        <v>7</v>
      </c>
      <c r="AO136" s="214">
        <v>72</v>
      </c>
      <c r="AP136" s="214">
        <v>47</v>
      </c>
      <c r="AQ136" s="64">
        <v>42</v>
      </c>
      <c r="AR136" s="214">
        <v>44</v>
      </c>
      <c r="AS136" s="214"/>
      <c r="AT136" s="214"/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353"/>
      <c r="CB136" s="64">
        <f>IF(ISERROR(GETPIVOTDATA("VALUE",'CRS WK pvt'!$I$2,"DT_FILE",CB$8,"CD_CO",CB$6,"TRIM_CAT",TRIM(B136),"TRIM_LINE","99"))=TRUE,0,GETPIVOTDATA("VALUE",'CRS WK pvt'!$I$2,"DT_FILE",CB$8,"CD_CO",CB$6,"TRIM_CAT",TRIM(B136),"TRIM_LINE","99"))</f>
        <v>44</v>
      </c>
    </row>
    <row r="137" spans="1:80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2"/>
      <c r="X137" s="121"/>
      <c r="Y137" s="212"/>
      <c r="Z137" s="212"/>
      <c r="AA137" s="212"/>
      <c r="AB137" s="212"/>
      <c r="AC137" s="212"/>
      <c r="AD137" s="212"/>
      <c r="AE137" s="212"/>
      <c r="AF137" s="211">
        <v>38</v>
      </c>
      <c r="AG137" s="211">
        <v>69</v>
      </c>
      <c r="AH137" s="211">
        <v>57</v>
      </c>
      <c r="AI137" s="211">
        <v>28</v>
      </c>
      <c r="AJ137" s="121">
        <v>6</v>
      </c>
      <c r="AK137" s="214">
        <v>6</v>
      </c>
      <c r="AL137" s="214">
        <v>0</v>
      </c>
      <c r="AM137" s="214">
        <v>0</v>
      </c>
      <c r="AN137" s="214">
        <v>2</v>
      </c>
      <c r="AO137" s="214">
        <v>15</v>
      </c>
      <c r="AP137" s="214">
        <v>19</v>
      </c>
      <c r="AQ137" s="64">
        <v>21</v>
      </c>
      <c r="AR137" s="214">
        <v>19</v>
      </c>
      <c r="AS137" s="214"/>
      <c r="AT137" s="214"/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353"/>
      <c r="CB137" s="64">
        <f>IF(ISERROR(GETPIVOTDATA("VALUE",'CRS WK pvt'!$I$2,"DT_FILE",CB$8,"CD_CO",CB$6,"TRIM_CAT",TRIM(B137),"TRIM_LINE","99"))=TRUE,0,GETPIVOTDATA("VALUE",'CRS WK pvt'!$I$2,"DT_FILE",CB$8,"CD_CO",CB$6,"TRIM_CAT",TRIM(B137),"TRIM_LINE","99"))</f>
        <v>19</v>
      </c>
    </row>
    <row r="138" spans="1:80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2"/>
      <c r="X138" s="121"/>
      <c r="Y138" s="212"/>
      <c r="Z138" s="212"/>
      <c r="AA138" s="212"/>
      <c r="AB138" s="212"/>
      <c r="AC138" s="212"/>
      <c r="AD138" s="212"/>
      <c r="AE138" s="212"/>
      <c r="AF138" s="211">
        <v>3</v>
      </c>
      <c r="AG138" s="211">
        <v>17</v>
      </c>
      <c r="AH138" s="211">
        <v>23</v>
      </c>
      <c r="AI138" s="211">
        <v>28</v>
      </c>
      <c r="AJ138" s="121">
        <v>24</v>
      </c>
      <c r="AK138" s="214">
        <v>9</v>
      </c>
      <c r="AL138" s="214">
        <v>3</v>
      </c>
      <c r="AM138" s="214">
        <v>4</v>
      </c>
      <c r="AN138" s="214">
        <v>7</v>
      </c>
      <c r="AO138" s="214">
        <v>3</v>
      </c>
      <c r="AP138" s="214">
        <v>2</v>
      </c>
      <c r="AQ138" s="64">
        <v>3</v>
      </c>
      <c r="AR138" s="214">
        <v>0</v>
      </c>
      <c r="AS138" s="214"/>
      <c r="AT138" s="214"/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353"/>
      <c r="CB138" s="64">
        <f>IF(ISERROR(GETPIVOTDATA("VALUE",'CRS WK pvt'!$I$2,"DT_FILE",CB$8,"CD_CO",CB$6,"TRIM_CAT",TRIM(B138),"TRIM_LINE","99"))=TRUE,0,GETPIVOTDATA("VALUE",'CRS WK pvt'!$I$2,"DT_FILE",CB$8,"CD_CO",CB$6,"TRIM_CAT",TRIM(B138),"TRIM_LINE","99"))</f>
        <v>0</v>
      </c>
    </row>
    <row r="139" spans="1:80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2"/>
      <c r="X139" s="121"/>
      <c r="Y139" s="212"/>
      <c r="Z139" s="212"/>
      <c r="AA139" s="212"/>
      <c r="AB139" s="212"/>
      <c r="AC139" s="212"/>
      <c r="AD139" s="212"/>
      <c r="AE139" s="212"/>
      <c r="AF139" s="213">
        <v>0</v>
      </c>
      <c r="AG139" s="211">
        <v>1</v>
      </c>
      <c r="AH139" s="212">
        <v>1</v>
      </c>
      <c r="AI139" s="212">
        <v>1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1</v>
      </c>
      <c r="AP139" s="214">
        <v>0</v>
      </c>
      <c r="AQ139" s="64">
        <v>0</v>
      </c>
      <c r="AR139" s="214">
        <v>0</v>
      </c>
      <c r="AS139" s="214"/>
      <c r="AT139" s="214"/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353"/>
      <c r="CB139" s="64">
        <f>IF(ISERROR(GETPIVOTDATA("VALUE",'CRS WK pvt'!$I$2,"DT_FILE",CB$8,"CD_CO",CB$6,"TRIM_CAT",TRIM(B139),"TRIM_LINE","99"))=TRUE,0,GETPIVOTDATA("VALUE",'CRS WK pvt'!$I$2,"DT_FILE",CB$8,"CD_CO",CB$6,"TRIM_CAT",TRIM(B139),"TRIM_LINE","99"))</f>
        <v>0</v>
      </c>
    </row>
    <row r="140" spans="1:80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2"/>
      <c r="X140" s="121"/>
      <c r="Y140" s="212"/>
      <c r="Z140" s="212"/>
      <c r="AA140" s="212"/>
      <c r="AB140" s="212"/>
      <c r="AC140" s="212"/>
      <c r="AD140" s="212"/>
      <c r="AE140" s="212"/>
      <c r="AF140" s="213">
        <v>0</v>
      </c>
      <c r="AG140" s="211">
        <v>0</v>
      </c>
      <c r="AH140" s="212">
        <v>0</v>
      </c>
      <c r="AI140" s="212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/>
      <c r="AT140" s="214"/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353"/>
      <c r="CB140" s="64">
        <f>IF(ISERROR(GETPIVOTDATA("VALUE",'CRS WK pvt'!$I$2,"DT_FILE",CB$8,"CD_CO",CB$6,"TRIM_CAT",TRIM(B140),"TRIM_LINE","99"))=TRUE,0,GETPIVOTDATA("VALUE",'CRS WK pvt'!$I$2,"DT_FILE",CB$8,"CD_CO",CB$6,"TRIM_CAT",TRIM(B140),"TRIM_LINE","99"))</f>
        <v>0</v>
      </c>
    </row>
    <row r="141" spans="1:80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1"/>
      <c r="Y141" s="124"/>
      <c r="Z141" s="124"/>
      <c r="AA141" s="124"/>
      <c r="AB141" s="124"/>
      <c r="AC141" s="124"/>
      <c r="AD141" s="124"/>
      <c r="AE141" s="124"/>
      <c r="AF141" s="124">
        <f t="shared" ref="AF141" si="376">SUM(AF136:AF140)</f>
        <v>200</v>
      </c>
      <c r="AG141" s="212">
        <v>224</v>
      </c>
      <c r="AH141" s="212">
        <v>244</v>
      </c>
      <c r="AI141" s="212">
        <v>140</v>
      </c>
      <c r="AJ141" s="121">
        <v>49</v>
      </c>
      <c r="AK141" s="214">
        <v>26</v>
      </c>
      <c r="AL141" s="214">
        <v>8</v>
      </c>
      <c r="AM141" s="214">
        <v>7</v>
      </c>
      <c r="AN141" s="214">
        <v>16</v>
      </c>
      <c r="AO141" s="214">
        <v>91</v>
      </c>
      <c r="AP141" s="214">
        <v>68</v>
      </c>
      <c r="AQ141" s="85">
        <v>66</v>
      </c>
      <c r="AR141" s="214">
        <v>63</v>
      </c>
      <c r="AS141" s="214"/>
      <c r="AT141" s="214"/>
      <c r="AU141" s="214"/>
      <c r="AV141" s="121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353"/>
      <c r="CB141" s="85">
        <f>SUM(CB136:CB140)</f>
        <v>63</v>
      </c>
    </row>
    <row r="142" spans="1:80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352"/>
      <c r="CB142" s="90"/>
    </row>
    <row r="143" spans="1:80" s="59" customFormat="1" x14ac:dyDescent="0.3">
      <c r="A143" s="147"/>
      <c r="B143" s="60" t="s">
        <v>37</v>
      </c>
      <c r="C143" s="112">
        <v>1476</v>
      </c>
      <c r="D143" s="66">
        <v>2071</v>
      </c>
      <c r="E143" s="66">
        <v>3086</v>
      </c>
      <c r="F143" s="66">
        <v>3249</v>
      </c>
      <c r="G143" s="66">
        <v>3127</v>
      </c>
      <c r="H143" s="109">
        <v>2949</v>
      </c>
      <c r="I143" s="66">
        <v>2736</v>
      </c>
      <c r="J143" s="109">
        <v>2571</v>
      </c>
      <c r="K143" s="66">
        <v>2037</v>
      </c>
      <c r="L143" s="110">
        <v>1508</v>
      </c>
      <c r="M143" s="109">
        <v>1031</v>
      </c>
      <c r="N143" s="109">
        <v>941</v>
      </c>
      <c r="O143" s="66">
        <v>872</v>
      </c>
      <c r="P143" s="109">
        <v>721</v>
      </c>
      <c r="Q143" s="66">
        <v>614</v>
      </c>
      <c r="R143" s="109">
        <v>636</v>
      </c>
      <c r="S143" s="66">
        <v>557</v>
      </c>
      <c r="T143" s="109">
        <v>504</v>
      </c>
      <c r="U143" s="213">
        <v>526</v>
      </c>
      <c r="V143" s="213">
        <v>498</v>
      </c>
      <c r="W143" s="213">
        <v>496</v>
      </c>
      <c r="X143" s="110">
        <v>476</v>
      </c>
      <c r="Y143" s="213">
        <v>515</v>
      </c>
      <c r="Z143" s="213">
        <v>580</v>
      </c>
      <c r="AA143" s="213">
        <v>670</v>
      </c>
      <c r="AB143" s="213">
        <v>785</v>
      </c>
      <c r="AC143" s="213">
        <v>1104</v>
      </c>
      <c r="AD143" s="213">
        <v>1676</v>
      </c>
      <c r="AE143" s="213">
        <v>2769</v>
      </c>
      <c r="AF143" s="213">
        <v>3137</v>
      </c>
      <c r="AG143" s="213">
        <v>3223</v>
      </c>
      <c r="AH143" s="213">
        <v>3080</v>
      </c>
      <c r="AI143" s="213">
        <v>2785</v>
      </c>
      <c r="AJ143" s="110">
        <v>2465</v>
      </c>
      <c r="AK143" s="213">
        <v>2000</v>
      </c>
      <c r="AL143" s="213">
        <v>1909</v>
      </c>
      <c r="AM143" s="213">
        <v>2047</v>
      </c>
      <c r="AN143" s="213">
        <v>2264</v>
      </c>
      <c r="AO143" s="213">
        <v>2634</v>
      </c>
      <c r="AP143" s="213">
        <v>2652</v>
      </c>
      <c r="AQ143" s="64">
        <v>2473</v>
      </c>
      <c r="AR143" s="213">
        <v>2541</v>
      </c>
      <c r="AS143" s="213"/>
      <c r="AT143" s="213"/>
      <c r="AU143" s="213"/>
      <c r="AV143" s="110"/>
      <c r="AW143" s="109">
        <f t="shared" ref="AW143:BF147" si="377">O143-C143</f>
        <v>-604</v>
      </c>
      <c r="AX143" s="109">
        <f t="shared" si="377"/>
        <v>-1350</v>
      </c>
      <c r="AY143" s="109">
        <f t="shared" si="377"/>
        <v>-2472</v>
      </c>
      <c r="AZ143" s="109">
        <f t="shared" si="377"/>
        <v>-2613</v>
      </c>
      <c r="BA143" s="109">
        <f t="shared" si="377"/>
        <v>-2570</v>
      </c>
      <c r="BB143" s="109">
        <f t="shared" si="377"/>
        <v>-2445</v>
      </c>
      <c r="BC143" s="109">
        <f t="shared" si="377"/>
        <v>-2210</v>
      </c>
      <c r="BD143" s="109">
        <f t="shared" si="377"/>
        <v>-2073</v>
      </c>
      <c r="BE143" s="109">
        <f t="shared" si="377"/>
        <v>-1541</v>
      </c>
      <c r="BF143" s="109">
        <f t="shared" si="377"/>
        <v>-1032</v>
      </c>
      <c r="BG143" s="109">
        <f t="shared" ref="BG143:BP147" si="378">Y143-M143</f>
        <v>-516</v>
      </c>
      <c r="BH143" s="109">
        <f t="shared" si="378"/>
        <v>-361</v>
      </c>
      <c r="BI143" s="109">
        <f t="shared" si="378"/>
        <v>-202</v>
      </c>
      <c r="BJ143" s="109">
        <f t="shared" si="378"/>
        <v>64</v>
      </c>
      <c r="BK143" s="109">
        <f t="shared" si="378"/>
        <v>490</v>
      </c>
      <c r="BL143" s="213">
        <f t="shared" si="378"/>
        <v>1040</v>
      </c>
      <c r="BM143" s="213">
        <f t="shared" si="378"/>
        <v>2212</v>
      </c>
      <c r="BN143" s="213">
        <f t="shared" si="378"/>
        <v>2633</v>
      </c>
      <c r="BO143" s="213">
        <f t="shared" si="378"/>
        <v>2697</v>
      </c>
      <c r="BP143" s="213">
        <f t="shared" si="378"/>
        <v>2582</v>
      </c>
      <c r="BQ143" s="213">
        <f t="shared" ref="BQ143:BZ147" si="379">AI143-W143</f>
        <v>2289</v>
      </c>
      <c r="BR143" s="213">
        <f t="shared" si="379"/>
        <v>1989</v>
      </c>
      <c r="BS143" s="213">
        <f t="shared" si="379"/>
        <v>1485</v>
      </c>
      <c r="BT143" s="213">
        <f t="shared" si="379"/>
        <v>1329</v>
      </c>
      <c r="BU143" s="213">
        <f t="shared" si="379"/>
        <v>1377</v>
      </c>
      <c r="BV143" s="213">
        <f t="shared" si="379"/>
        <v>1479</v>
      </c>
      <c r="BW143" s="213">
        <f t="shared" si="379"/>
        <v>1530</v>
      </c>
      <c r="BX143" s="213">
        <f t="shared" si="379"/>
        <v>976</v>
      </c>
      <c r="BY143" s="213">
        <f t="shared" si="379"/>
        <v>-296</v>
      </c>
      <c r="BZ143" s="213">
        <f t="shared" si="379"/>
        <v>-596</v>
      </c>
      <c r="CA143" s="352"/>
      <c r="CB143" s="64">
        <f>IF(ISERROR(GETPIVOTDATA("VALUE",'CRS WK pvt'!$I$2,"DT_FILE",CB$8,"CD_CO",CB$6,"TRIM_CAT",TRIM(B143),"TRIM_LINE",A142))=TRUE,0,GETPIVOTDATA("VALUE",'CRS WK pvt'!$I$2,"DT_FILE",CB$8,"CD_CO",CB$6,"TRIM_CAT",TRIM(B143),"TRIM_LINE",A142))</f>
        <v>2541</v>
      </c>
    </row>
    <row r="144" spans="1:80" s="59" customFormat="1" x14ac:dyDescent="0.3">
      <c r="A144" s="147"/>
      <c r="B144" s="60" t="s">
        <v>38</v>
      </c>
      <c r="C144" s="112">
        <v>380</v>
      </c>
      <c r="D144" s="66">
        <v>447</v>
      </c>
      <c r="E144" s="66">
        <v>680</v>
      </c>
      <c r="F144" s="66">
        <v>758</v>
      </c>
      <c r="G144" s="66">
        <v>759</v>
      </c>
      <c r="H144" s="109">
        <v>778</v>
      </c>
      <c r="I144" s="66">
        <v>779</v>
      </c>
      <c r="J144" s="109">
        <v>760</v>
      </c>
      <c r="K144" s="66">
        <v>638</v>
      </c>
      <c r="L144" s="110">
        <v>447</v>
      </c>
      <c r="M144" s="109">
        <v>285</v>
      </c>
      <c r="N144" s="109">
        <v>263</v>
      </c>
      <c r="O144" s="66">
        <v>235</v>
      </c>
      <c r="P144" s="109">
        <v>193</v>
      </c>
      <c r="Q144" s="66">
        <v>158</v>
      </c>
      <c r="R144" s="109">
        <v>174</v>
      </c>
      <c r="S144" s="66">
        <v>171</v>
      </c>
      <c r="T144" s="109">
        <v>164</v>
      </c>
      <c r="U144" s="213">
        <v>160</v>
      </c>
      <c r="V144" s="213">
        <v>155</v>
      </c>
      <c r="W144" s="213">
        <v>161</v>
      </c>
      <c r="X144" s="110">
        <v>136</v>
      </c>
      <c r="Y144" s="213">
        <v>135</v>
      </c>
      <c r="Z144" s="213">
        <v>151</v>
      </c>
      <c r="AA144" s="213">
        <v>176</v>
      </c>
      <c r="AB144" s="213">
        <v>201</v>
      </c>
      <c r="AC144" s="213">
        <v>229</v>
      </c>
      <c r="AD144" s="213">
        <v>347</v>
      </c>
      <c r="AE144" s="213">
        <v>630</v>
      </c>
      <c r="AF144" s="213">
        <v>787</v>
      </c>
      <c r="AG144" s="213">
        <v>903</v>
      </c>
      <c r="AH144" s="213">
        <v>974</v>
      </c>
      <c r="AI144" s="213">
        <v>841</v>
      </c>
      <c r="AJ144" s="110">
        <v>762</v>
      </c>
      <c r="AK144" s="213">
        <v>580</v>
      </c>
      <c r="AL144" s="213">
        <v>516</v>
      </c>
      <c r="AM144" s="213">
        <v>578</v>
      </c>
      <c r="AN144" s="213">
        <v>623</v>
      </c>
      <c r="AO144" s="213">
        <v>748</v>
      </c>
      <c r="AP144" s="213">
        <v>802</v>
      </c>
      <c r="AQ144" s="64">
        <v>751</v>
      </c>
      <c r="AR144" s="213">
        <v>802</v>
      </c>
      <c r="AS144" s="213"/>
      <c r="AT144" s="213"/>
      <c r="AU144" s="213"/>
      <c r="AV144" s="110"/>
      <c r="AW144" s="109">
        <f t="shared" si="377"/>
        <v>-145</v>
      </c>
      <c r="AX144" s="109">
        <f t="shared" si="377"/>
        <v>-254</v>
      </c>
      <c r="AY144" s="109">
        <f t="shared" si="377"/>
        <v>-522</v>
      </c>
      <c r="AZ144" s="109">
        <f t="shared" si="377"/>
        <v>-584</v>
      </c>
      <c r="BA144" s="109">
        <f t="shared" si="377"/>
        <v>-588</v>
      </c>
      <c r="BB144" s="109">
        <f t="shared" si="377"/>
        <v>-614</v>
      </c>
      <c r="BC144" s="109">
        <f t="shared" si="377"/>
        <v>-619</v>
      </c>
      <c r="BD144" s="109">
        <f t="shared" si="377"/>
        <v>-605</v>
      </c>
      <c r="BE144" s="109">
        <f t="shared" si="377"/>
        <v>-477</v>
      </c>
      <c r="BF144" s="109">
        <f t="shared" si="377"/>
        <v>-311</v>
      </c>
      <c r="BG144" s="109">
        <f t="shared" si="378"/>
        <v>-150</v>
      </c>
      <c r="BH144" s="109">
        <f t="shared" si="378"/>
        <v>-112</v>
      </c>
      <c r="BI144" s="109">
        <f t="shared" si="378"/>
        <v>-59</v>
      </c>
      <c r="BJ144" s="109">
        <f t="shared" si="378"/>
        <v>8</v>
      </c>
      <c r="BK144" s="109">
        <f t="shared" si="378"/>
        <v>71</v>
      </c>
      <c r="BL144" s="213">
        <f t="shared" si="378"/>
        <v>173</v>
      </c>
      <c r="BM144" s="213">
        <f t="shared" si="378"/>
        <v>459</v>
      </c>
      <c r="BN144" s="213">
        <f t="shared" si="378"/>
        <v>623</v>
      </c>
      <c r="BO144" s="213">
        <f t="shared" si="378"/>
        <v>743</v>
      </c>
      <c r="BP144" s="213">
        <f t="shared" si="378"/>
        <v>819</v>
      </c>
      <c r="BQ144" s="213">
        <f t="shared" si="379"/>
        <v>680</v>
      </c>
      <c r="BR144" s="213">
        <f t="shared" si="379"/>
        <v>626</v>
      </c>
      <c r="BS144" s="213">
        <f t="shared" si="379"/>
        <v>445</v>
      </c>
      <c r="BT144" s="213">
        <f t="shared" si="379"/>
        <v>365</v>
      </c>
      <c r="BU144" s="213">
        <f t="shared" si="379"/>
        <v>402</v>
      </c>
      <c r="BV144" s="213">
        <f t="shared" si="379"/>
        <v>422</v>
      </c>
      <c r="BW144" s="213">
        <f t="shared" si="379"/>
        <v>519</v>
      </c>
      <c r="BX144" s="213">
        <f t="shared" si="379"/>
        <v>455</v>
      </c>
      <c r="BY144" s="213">
        <f t="shared" si="379"/>
        <v>121</v>
      </c>
      <c r="BZ144" s="213">
        <f t="shared" si="379"/>
        <v>15</v>
      </c>
      <c r="CA144" s="352"/>
      <c r="CB144" s="64">
        <f>IF(ISERROR(GETPIVOTDATA("VALUE",'CRS WK pvt'!$I$2,"DT_FILE",CB$8,"CD_CO",CB$6,"TRIM_CAT",TRIM(B144),"TRIM_LINE",A142))=TRUE,0,GETPIVOTDATA("VALUE",'CRS WK pvt'!$I$2,"DT_FILE",CB$8,"CD_CO",CB$6,"TRIM_CAT",TRIM(B144),"TRIM_LINE",A142))</f>
        <v>802</v>
      </c>
    </row>
    <row r="145" spans="1:80" s="59" customFormat="1" x14ac:dyDescent="0.3">
      <c r="A145" s="147"/>
      <c r="B145" s="60" t="s">
        <v>39</v>
      </c>
      <c r="C145" s="112">
        <v>52</v>
      </c>
      <c r="D145" s="66">
        <v>85</v>
      </c>
      <c r="E145" s="66">
        <v>101</v>
      </c>
      <c r="F145" s="66">
        <v>93</v>
      </c>
      <c r="G145" s="66">
        <v>73</v>
      </c>
      <c r="H145" s="109">
        <v>65</v>
      </c>
      <c r="I145" s="66">
        <v>50</v>
      </c>
      <c r="J145" s="109">
        <v>49</v>
      </c>
      <c r="K145" s="66">
        <v>38</v>
      </c>
      <c r="L145" s="110">
        <v>38</v>
      </c>
      <c r="M145" s="109">
        <v>35</v>
      </c>
      <c r="N145" s="109">
        <v>38</v>
      </c>
      <c r="O145" s="66">
        <v>39</v>
      </c>
      <c r="P145" s="109">
        <v>28</v>
      </c>
      <c r="Q145" s="66">
        <v>24</v>
      </c>
      <c r="R145" s="109">
        <v>25</v>
      </c>
      <c r="S145" s="66">
        <v>30</v>
      </c>
      <c r="T145" s="109">
        <v>39</v>
      </c>
      <c r="U145" s="213">
        <v>55</v>
      </c>
      <c r="V145" s="213">
        <v>73</v>
      </c>
      <c r="W145" s="213">
        <v>87</v>
      </c>
      <c r="X145" s="110">
        <v>107</v>
      </c>
      <c r="Y145" s="213">
        <v>96</v>
      </c>
      <c r="Z145" s="213">
        <v>94</v>
      </c>
      <c r="AA145" s="213">
        <v>86</v>
      </c>
      <c r="AB145" s="213">
        <v>86</v>
      </c>
      <c r="AC145" s="213">
        <v>98</v>
      </c>
      <c r="AD145" s="213">
        <v>92</v>
      </c>
      <c r="AE145" s="213">
        <v>88</v>
      </c>
      <c r="AF145" s="213">
        <v>92</v>
      </c>
      <c r="AG145" s="213">
        <v>105</v>
      </c>
      <c r="AH145" s="213">
        <v>112</v>
      </c>
      <c r="AI145" s="213">
        <v>101</v>
      </c>
      <c r="AJ145" s="110">
        <v>99</v>
      </c>
      <c r="AK145" s="213">
        <v>83</v>
      </c>
      <c r="AL145" s="213">
        <v>81</v>
      </c>
      <c r="AM145" s="213">
        <v>102</v>
      </c>
      <c r="AN145" s="213">
        <v>119</v>
      </c>
      <c r="AO145" s="213">
        <v>119</v>
      </c>
      <c r="AP145" s="213">
        <v>108</v>
      </c>
      <c r="AQ145" s="64">
        <v>82</v>
      </c>
      <c r="AR145" s="213">
        <v>74</v>
      </c>
      <c r="AS145" s="213"/>
      <c r="AT145" s="213"/>
      <c r="AU145" s="213"/>
      <c r="AV145" s="110"/>
      <c r="AW145" s="109">
        <f t="shared" si="377"/>
        <v>-13</v>
      </c>
      <c r="AX145" s="109">
        <f t="shared" si="377"/>
        <v>-57</v>
      </c>
      <c r="AY145" s="109">
        <f t="shared" si="377"/>
        <v>-77</v>
      </c>
      <c r="AZ145" s="109">
        <f t="shared" si="377"/>
        <v>-68</v>
      </c>
      <c r="BA145" s="109">
        <f t="shared" si="377"/>
        <v>-43</v>
      </c>
      <c r="BB145" s="109">
        <f t="shared" si="377"/>
        <v>-26</v>
      </c>
      <c r="BC145" s="109">
        <f t="shared" si="377"/>
        <v>5</v>
      </c>
      <c r="BD145" s="109">
        <f t="shared" si="377"/>
        <v>24</v>
      </c>
      <c r="BE145" s="109">
        <f t="shared" si="377"/>
        <v>49</v>
      </c>
      <c r="BF145" s="109">
        <f t="shared" si="377"/>
        <v>69</v>
      </c>
      <c r="BG145" s="109">
        <f t="shared" si="378"/>
        <v>61</v>
      </c>
      <c r="BH145" s="109">
        <f t="shared" si="378"/>
        <v>56</v>
      </c>
      <c r="BI145" s="109">
        <f t="shared" si="378"/>
        <v>47</v>
      </c>
      <c r="BJ145" s="109">
        <f t="shared" si="378"/>
        <v>58</v>
      </c>
      <c r="BK145" s="109">
        <f t="shared" si="378"/>
        <v>74</v>
      </c>
      <c r="BL145" s="213">
        <f t="shared" si="378"/>
        <v>67</v>
      </c>
      <c r="BM145" s="213">
        <f t="shared" si="378"/>
        <v>58</v>
      </c>
      <c r="BN145" s="213">
        <f t="shared" si="378"/>
        <v>53</v>
      </c>
      <c r="BO145" s="213">
        <f t="shared" si="378"/>
        <v>50</v>
      </c>
      <c r="BP145" s="213">
        <f t="shared" si="378"/>
        <v>39</v>
      </c>
      <c r="BQ145" s="213">
        <f t="shared" si="379"/>
        <v>14</v>
      </c>
      <c r="BR145" s="213">
        <f t="shared" si="379"/>
        <v>-8</v>
      </c>
      <c r="BS145" s="213">
        <f t="shared" si="379"/>
        <v>-13</v>
      </c>
      <c r="BT145" s="213">
        <f t="shared" si="379"/>
        <v>-13</v>
      </c>
      <c r="BU145" s="213">
        <f t="shared" si="379"/>
        <v>16</v>
      </c>
      <c r="BV145" s="213">
        <f t="shared" si="379"/>
        <v>33</v>
      </c>
      <c r="BW145" s="213">
        <f t="shared" si="379"/>
        <v>21</v>
      </c>
      <c r="BX145" s="213">
        <f t="shared" si="379"/>
        <v>16</v>
      </c>
      <c r="BY145" s="213">
        <f t="shared" si="379"/>
        <v>-6</v>
      </c>
      <c r="BZ145" s="213">
        <f t="shared" si="379"/>
        <v>-18</v>
      </c>
      <c r="CA145" s="352"/>
      <c r="CB145" s="64">
        <f>IF(ISERROR(GETPIVOTDATA("VALUE",'CRS WK pvt'!$I$2,"DT_FILE",CB$8,"CD_CO",CB$6,"TRIM_CAT",TRIM(B145),"TRIM_LINE",A142))=TRUE,0,GETPIVOTDATA("VALUE",'CRS WK pvt'!$I$2,"DT_FILE",CB$8,"CD_CO",CB$6,"TRIM_CAT",TRIM(B145),"TRIM_LINE",A142))</f>
        <v>74</v>
      </c>
    </row>
    <row r="146" spans="1:80" s="59" customFormat="1" ht="15" thickBot="1" x14ac:dyDescent="0.35">
      <c r="A146" s="147"/>
      <c r="B146" s="60" t="s">
        <v>40</v>
      </c>
      <c r="C146" s="112">
        <v>3</v>
      </c>
      <c r="D146" s="66">
        <v>5</v>
      </c>
      <c r="E146" s="66">
        <v>4</v>
      </c>
      <c r="F146" s="66">
        <v>3</v>
      </c>
      <c r="G146" s="66">
        <v>2</v>
      </c>
      <c r="H146" s="109">
        <v>2</v>
      </c>
      <c r="I146" s="66"/>
      <c r="J146" s="109"/>
      <c r="K146" s="66"/>
      <c r="L146" s="110"/>
      <c r="M146" s="109"/>
      <c r="N146" s="109"/>
      <c r="O146" s="66"/>
      <c r="P146" s="109">
        <v>0</v>
      </c>
      <c r="Q146" s="66">
        <v>1</v>
      </c>
      <c r="R146" s="109">
        <v>1</v>
      </c>
      <c r="S146" s="66">
        <v>1</v>
      </c>
      <c r="T146" s="109">
        <v>3</v>
      </c>
      <c r="U146" s="213">
        <v>3</v>
      </c>
      <c r="V146" s="213">
        <v>3</v>
      </c>
      <c r="W146" s="213">
        <v>3</v>
      </c>
      <c r="X146" s="110">
        <v>3</v>
      </c>
      <c r="Y146" s="213">
        <v>3</v>
      </c>
      <c r="Z146" s="213">
        <v>3</v>
      </c>
      <c r="AA146" s="213">
        <v>3</v>
      </c>
      <c r="AB146" s="213">
        <v>3</v>
      </c>
      <c r="AC146" s="213">
        <v>2</v>
      </c>
      <c r="AD146" s="213">
        <v>3</v>
      </c>
      <c r="AE146" s="213">
        <v>1</v>
      </c>
      <c r="AF146" s="213">
        <v>1</v>
      </c>
      <c r="AG146" s="213">
        <v>1</v>
      </c>
      <c r="AH146" s="213">
        <v>3</v>
      </c>
      <c r="AI146" s="213">
        <v>3</v>
      </c>
      <c r="AJ146" s="110">
        <v>2</v>
      </c>
      <c r="AK146" s="213">
        <v>2</v>
      </c>
      <c r="AL146" s="213">
        <v>2</v>
      </c>
      <c r="AM146" s="213">
        <v>2</v>
      </c>
      <c r="AN146" s="213">
        <v>3</v>
      </c>
      <c r="AO146" s="213">
        <v>2</v>
      </c>
      <c r="AP146" s="213">
        <v>1</v>
      </c>
      <c r="AQ146" s="64">
        <v>1</v>
      </c>
      <c r="AR146" s="213">
        <v>1</v>
      </c>
      <c r="AS146" s="213"/>
      <c r="AT146" s="213"/>
      <c r="AU146" s="213"/>
      <c r="AV146" s="322"/>
      <c r="AW146" s="109">
        <f t="shared" si="377"/>
        <v>-3</v>
      </c>
      <c r="AX146" s="109">
        <f t="shared" si="377"/>
        <v>-5</v>
      </c>
      <c r="AY146" s="109">
        <f t="shared" si="377"/>
        <v>-3</v>
      </c>
      <c r="AZ146" s="109">
        <f t="shared" si="377"/>
        <v>-2</v>
      </c>
      <c r="BA146" s="109">
        <f t="shared" si="377"/>
        <v>-1</v>
      </c>
      <c r="BB146" s="109">
        <f t="shared" si="377"/>
        <v>1</v>
      </c>
      <c r="BC146" s="109">
        <f t="shared" si="377"/>
        <v>3</v>
      </c>
      <c r="BD146" s="109">
        <f t="shared" si="377"/>
        <v>3</v>
      </c>
      <c r="BE146" s="109">
        <f t="shared" si="377"/>
        <v>3</v>
      </c>
      <c r="BF146" s="109">
        <f t="shared" si="377"/>
        <v>3</v>
      </c>
      <c r="BG146" s="109">
        <f t="shared" si="378"/>
        <v>3</v>
      </c>
      <c r="BH146" s="109">
        <f t="shared" si="378"/>
        <v>3</v>
      </c>
      <c r="BI146" s="109">
        <f t="shared" si="378"/>
        <v>3</v>
      </c>
      <c r="BJ146" s="109">
        <f t="shared" si="378"/>
        <v>3</v>
      </c>
      <c r="BK146" s="109">
        <f t="shared" si="378"/>
        <v>1</v>
      </c>
      <c r="BL146" s="213">
        <f t="shared" si="378"/>
        <v>2</v>
      </c>
      <c r="BM146" s="213">
        <f t="shared" si="378"/>
        <v>0</v>
      </c>
      <c r="BN146" s="213">
        <f t="shared" si="378"/>
        <v>-2</v>
      </c>
      <c r="BO146" s="213">
        <f t="shared" si="378"/>
        <v>-2</v>
      </c>
      <c r="BP146" s="213">
        <f t="shared" si="378"/>
        <v>0</v>
      </c>
      <c r="BQ146" s="213">
        <f t="shared" si="379"/>
        <v>0</v>
      </c>
      <c r="BR146" s="213">
        <f t="shared" si="379"/>
        <v>-1</v>
      </c>
      <c r="BS146" s="213">
        <f t="shared" si="379"/>
        <v>-1</v>
      </c>
      <c r="BT146" s="213">
        <f t="shared" si="379"/>
        <v>-1</v>
      </c>
      <c r="BU146" s="213">
        <f t="shared" si="379"/>
        <v>-1</v>
      </c>
      <c r="BV146" s="213">
        <f t="shared" si="379"/>
        <v>0</v>
      </c>
      <c r="BW146" s="213">
        <f t="shared" si="379"/>
        <v>0</v>
      </c>
      <c r="BX146" s="213">
        <f t="shared" si="379"/>
        <v>-2</v>
      </c>
      <c r="BY146" s="213">
        <f t="shared" si="379"/>
        <v>0</v>
      </c>
      <c r="BZ146" s="213">
        <f t="shared" si="379"/>
        <v>0</v>
      </c>
      <c r="CA146" s="352"/>
      <c r="CB146" s="64">
        <f>IF(ISERROR(GETPIVOTDATA("VALUE",'CRS WK pvt'!$I$2,"DT_FILE",CB$8,"CD_CO",CB$6,"TRIM_CAT",TRIM(B146),"TRIM_LINE",A142))=TRUE,0,GETPIVOTDATA("VALUE",'CRS WK pvt'!$I$2,"DT_FILE",CB$8,"CD_CO",CB$6,"TRIM_CAT",TRIM(B146),"TRIM_LINE",A142))</f>
        <v>1</v>
      </c>
    </row>
    <row r="147" spans="1:80" s="59" customFormat="1" x14ac:dyDescent="0.3">
      <c r="A147" s="147"/>
      <c r="B147" s="60" t="s">
        <v>41</v>
      </c>
      <c r="C147" s="112"/>
      <c r="D147" s="66"/>
      <c r="E147" s="66"/>
      <c r="F147" s="66"/>
      <c r="G147" s="66">
        <v>1</v>
      </c>
      <c r="H147" s="109">
        <v>1</v>
      </c>
      <c r="I147" s="66">
        <v>1</v>
      </c>
      <c r="J147" s="109">
        <v>1</v>
      </c>
      <c r="K147" s="66">
        <v>2</v>
      </c>
      <c r="L147" s="110">
        <v>2</v>
      </c>
      <c r="M147" s="109">
        <v>2</v>
      </c>
      <c r="N147" s="109">
        <v>2</v>
      </c>
      <c r="O147" s="66">
        <v>2</v>
      </c>
      <c r="P147" s="109">
        <v>1</v>
      </c>
      <c r="Q147" s="66">
        <v>1</v>
      </c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1</v>
      </c>
      <c r="AE147" s="213">
        <v>1</v>
      </c>
      <c r="AF147" s="213">
        <v>0</v>
      </c>
      <c r="AG147" s="213">
        <v>1</v>
      </c>
      <c r="AH147" s="213">
        <v>1</v>
      </c>
      <c r="AI147" s="213">
        <v>0</v>
      </c>
      <c r="AJ147" s="110">
        <v>1</v>
      </c>
      <c r="AK147" s="213">
        <v>1</v>
      </c>
      <c r="AL147" s="213">
        <v>1</v>
      </c>
      <c r="AM147" s="213">
        <v>1</v>
      </c>
      <c r="AN147" s="213">
        <v>0</v>
      </c>
      <c r="AO147" s="213">
        <v>0</v>
      </c>
      <c r="AP147" s="213">
        <v>0</v>
      </c>
      <c r="AQ147" s="64">
        <v>0</v>
      </c>
      <c r="AR147" s="213">
        <v>0</v>
      </c>
      <c r="AS147" s="213"/>
      <c r="AT147" s="213"/>
      <c r="AU147" s="213"/>
      <c r="AV147" s="323"/>
      <c r="AW147" s="109">
        <f t="shared" si="377"/>
        <v>2</v>
      </c>
      <c r="AX147" s="109">
        <f t="shared" si="377"/>
        <v>1</v>
      </c>
      <c r="AY147" s="109">
        <f t="shared" si="377"/>
        <v>1</v>
      </c>
      <c r="AZ147" s="109">
        <f t="shared" si="377"/>
        <v>0</v>
      </c>
      <c r="BA147" s="109">
        <f t="shared" si="377"/>
        <v>-1</v>
      </c>
      <c r="BB147" s="109">
        <f t="shared" si="377"/>
        <v>-1</v>
      </c>
      <c r="BC147" s="109">
        <f t="shared" si="377"/>
        <v>-1</v>
      </c>
      <c r="BD147" s="109">
        <f t="shared" si="377"/>
        <v>-1</v>
      </c>
      <c r="BE147" s="109">
        <f t="shared" si="377"/>
        <v>-2</v>
      </c>
      <c r="BF147" s="109">
        <f t="shared" si="377"/>
        <v>-2</v>
      </c>
      <c r="BG147" s="109">
        <f t="shared" si="378"/>
        <v>-2</v>
      </c>
      <c r="BH147" s="109">
        <f t="shared" si="378"/>
        <v>-2</v>
      </c>
      <c r="BI147" s="109">
        <f t="shared" si="378"/>
        <v>-2</v>
      </c>
      <c r="BJ147" s="109">
        <f t="shared" si="378"/>
        <v>-1</v>
      </c>
      <c r="BK147" s="109">
        <f t="shared" si="378"/>
        <v>-1</v>
      </c>
      <c r="BL147" s="213">
        <f t="shared" si="378"/>
        <v>1</v>
      </c>
      <c r="BM147" s="213">
        <f t="shared" si="378"/>
        <v>1</v>
      </c>
      <c r="BN147" s="213">
        <f t="shared" si="378"/>
        <v>0</v>
      </c>
      <c r="BO147" s="213">
        <f t="shared" si="378"/>
        <v>1</v>
      </c>
      <c r="BP147" s="213">
        <f t="shared" si="378"/>
        <v>1</v>
      </c>
      <c r="BQ147" s="213">
        <f t="shared" si="379"/>
        <v>0</v>
      </c>
      <c r="BR147" s="213">
        <f t="shared" si="379"/>
        <v>1</v>
      </c>
      <c r="BS147" s="213">
        <f t="shared" si="379"/>
        <v>1</v>
      </c>
      <c r="BT147" s="213">
        <f t="shared" si="379"/>
        <v>1</v>
      </c>
      <c r="BU147" s="213">
        <f t="shared" si="379"/>
        <v>1</v>
      </c>
      <c r="BV147" s="213">
        <f t="shared" si="379"/>
        <v>0</v>
      </c>
      <c r="BW147" s="213">
        <f t="shared" si="379"/>
        <v>0</v>
      </c>
      <c r="BX147" s="213">
        <f t="shared" si="379"/>
        <v>-1</v>
      </c>
      <c r="BY147" s="213">
        <f t="shared" si="379"/>
        <v>-1</v>
      </c>
      <c r="BZ147" s="213">
        <f t="shared" si="379"/>
        <v>0</v>
      </c>
      <c r="CA147" s="352"/>
      <c r="CB147" s="64">
        <f>IF(ISERROR(GETPIVOTDATA("VALUE",'CRS WK pvt'!$I$2,"DT_FILE",CB$8,"CD_CO",CB$6,"TRIM_CAT",TRIM(B147),"TRIM_LINE",A142))=TRUE,0,GETPIVOTDATA("VALUE",'CRS WK pvt'!$I$2,"DT_FILE",CB$8,"CD_CO",CB$6,"TRIM_CAT",TRIM(B147),"TRIM_LINE",A142))</f>
        <v>0</v>
      </c>
    </row>
    <row r="148" spans="1:80" s="73" customFormat="1" ht="15" thickBot="1" x14ac:dyDescent="0.35">
      <c r="A148" s="148"/>
      <c r="B148" s="113" t="s">
        <v>42</v>
      </c>
      <c r="C148" s="114">
        <f t="shared" ref="C148:V148" si="380">SUM(C143:C147)</f>
        <v>1911</v>
      </c>
      <c r="D148" s="115">
        <f t="shared" si="380"/>
        <v>2608</v>
      </c>
      <c r="E148" s="115">
        <f t="shared" si="380"/>
        <v>3871</v>
      </c>
      <c r="F148" s="115">
        <f t="shared" si="380"/>
        <v>4103</v>
      </c>
      <c r="G148" s="115">
        <f t="shared" si="380"/>
        <v>3962</v>
      </c>
      <c r="H148" s="116">
        <f t="shared" si="380"/>
        <v>3795</v>
      </c>
      <c r="I148" s="115">
        <f t="shared" si="380"/>
        <v>3566</v>
      </c>
      <c r="J148" s="116">
        <f t="shared" si="380"/>
        <v>3381</v>
      </c>
      <c r="K148" s="115">
        <f t="shared" si="380"/>
        <v>2715</v>
      </c>
      <c r="L148" s="117">
        <f t="shared" si="380"/>
        <v>1995</v>
      </c>
      <c r="M148" s="116">
        <f t="shared" si="380"/>
        <v>1353</v>
      </c>
      <c r="N148" s="116">
        <f t="shared" si="380"/>
        <v>1244</v>
      </c>
      <c r="O148" s="116">
        <f t="shared" si="380"/>
        <v>1148</v>
      </c>
      <c r="P148" s="116">
        <f t="shared" si="380"/>
        <v>943</v>
      </c>
      <c r="Q148" s="116">
        <f t="shared" si="380"/>
        <v>798</v>
      </c>
      <c r="R148" s="116">
        <f t="shared" si="380"/>
        <v>836</v>
      </c>
      <c r="S148" s="116">
        <f t="shared" si="380"/>
        <v>759</v>
      </c>
      <c r="T148" s="116">
        <f t="shared" si="380"/>
        <v>710</v>
      </c>
      <c r="U148" s="116">
        <f t="shared" si="380"/>
        <v>744</v>
      </c>
      <c r="V148" s="116">
        <f t="shared" si="380"/>
        <v>729</v>
      </c>
      <c r="W148" s="215">
        <f>SUM(W143+W144+W145+W146+W147)</f>
        <v>747</v>
      </c>
      <c r="X148" s="117">
        <f>SUM(X143+X144+X145+X146+X147)</f>
        <v>722</v>
      </c>
      <c r="Y148" s="215">
        <v>749</v>
      </c>
      <c r="Z148" s="215">
        <v>828</v>
      </c>
      <c r="AA148" s="215">
        <v>935</v>
      </c>
      <c r="AB148" s="215">
        <v>1075</v>
      </c>
      <c r="AC148" s="215">
        <v>1433</v>
      </c>
      <c r="AD148" s="215">
        <v>2119</v>
      </c>
      <c r="AE148" s="215">
        <v>3489</v>
      </c>
      <c r="AF148" s="215">
        <v>4017</v>
      </c>
      <c r="AG148" s="215">
        <v>4233</v>
      </c>
      <c r="AH148" s="215">
        <v>4170</v>
      </c>
      <c r="AI148" s="215">
        <v>3730</v>
      </c>
      <c r="AJ148" s="117">
        <v>3329</v>
      </c>
      <c r="AK148" s="215">
        <v>2666</v>
      </c>
      <c r="AL148" s="215">
        <v>2509</v>
      </c>
      <c r="AM148" s="215">
        <v>2730</v>
      </c>
      <c r="AN148" s="215">
        <v>3009</v>
      </c>
      <c r="AO148" s="215">
        <v>3503</v>
      </c>
      <c r="AP148" s="215">
        <v>3563</v>
      </c>
      <c r="AQ148" s="116">
        <v>3307</v>
      </c>
      <c r="AR148" s="215">
        <v>3418</v>
      </c>
      <c r="AS148" s="215"/>
      <c r="AT148" s="215"/>
      <c r="AU148" s="215"/>
      <c r="AV148" s="117"/>
      <c r="AW148" s="116">
        <f t="shared" ref="AW148:BA148" si="381">SUM(AW143:AW147)</f>
        <v>-763</v>
      </c>
      <c r="AX148" s="116">
        <f t="shared" si="381"/>
        <v>-1665</v>
      </c>
      <c r="AY148" s="116">
        <f t="shared" si="381"/>
        <v>-3073</v>
      </c>
      <c r="AZ148" s="116">
        <f t="shared" si="381"/>
        <v>-3267</v>
      </c>
      <c r="BA148" s="116">
        <f t="shared" si="381"/>
        <v>-3203</v>
      </c>
      <c r="BB148" s="116">
        <f t="shared" ref="BB148:BJ148" si="382">SUM(BB143:BB147)</f>
        <v>-3085</v>
      </c>
      <c r="BC148" s="116">
        <f t="shared" si="382"/>
        <v>-2822</v>
      </c>
      <c r="BD148" s="116">
        <f t="shared" si="382"/>
        <v>-2652</v>
      </c>
      <c r="BE148" s="116">
        <f t="shared" si="382"/>
        <v>-1968</v>
      </c>
      <c r="BF148" s="116">
        <f t="shared" si="382"/>
        <v>-1273</v>
      </c>
      <c r="BG148" s="116">
        <f t="shared" si="382"/>
        <v>-604</v>
      </c>
      <c r="BH148" s="116">
        <f t="shared" si="382"/>
        <v>-416</v>
      </c>
      <c r="BI148" s="116">
        <f t="shared" si="382"/>
        <v>-213</v>
      </c>
      <c r="BJ148" s="116">
        <f t="shared" si="382"/>
        <v>132</v>
      </c>
      <c r="BK148" s="116">
        <f t="shared" ref="BK148:BL148" si="383">SUM(BK143:BK147)</f>
        <v>635</v>
      </c>
      <c r="BL148" s="215">
        <f t="shared" si="383"/>
        <v>1283</v>
      </c>
      <c r="BM148" s="215">
        <f t="shared" ref="BM148:BN148" si="384">SUM(BM143:BM147)</f>
        <v>2730</v>
      </c>
      <c r="BN148" s="215">
        <f t="shared" si="384"/>
        <v>3307</v>
      </c>
      <c r="BO148" s="215">
        <f t="shared" ref="BO148" si="385">SUM(BO143:BO147)</f>
        <v>3489</v>
      </c>
      <c r="BP148" s="215">
        <f t="shared" ref="BP148:BQ148" si="386">SUM(BP143:BP147)</f>
        <v>3441</v>
      </c>
      <c r="BQ148" s="215">
        <f t="shared" si="386"/>
        <v>2983</v>
      </c>
      <c r="BR148" s="215">
        <f t="shared" ref="BR148:BS148" si="387">SUM(BR143:BR147)</f>
        <v>2607</v>
      </c>
      <c r="BS148" s="215">
        <f t="shared" si="387"/>
        <v>1917</v>
      </c>
      <c r="BT148" s="215">
        <f t="shared" ref="BT148" si="388">SUM(BT143:BT147)</f>
        <v>1681</v>
      </c>
      <c r="BU148" s="215">
        <f t="shared" ref="BU148" si="389">SUM(BU143:BU147)</f>
        <v>1795</v>
      </c>
      <c r="BV148" s="215">
        <f t="shared" ref="BV148" si="390">SUM(BV143:BV147)</f>
        <v>1934</v>
      </c>
      <c r="BW148" s="215">
        <f t="shared" ref="BW148" si="391">SUM(BW143:BW147)</f>
        <v>2070</v>
      </c>
      <c r="BX148" s="215">
        <f t="shared" ref="BX148" si="392">SUM(BX143:BX147)</f>
        <v>1444</v>
      </c>
      <c r="BY148" s="215">
        <f t="shared" ref="BY148:BZ148" si="393">SUM(BY143:BY147)</f>
        <v>-182</v>
      </c>
      <c r="BZ148" s="215">
        <f t="shared" si="393"/>
        <v>-599</v>
      </c>
      <c r="CA148" s="353"/>
      <c r="CB148" s="116">
        <f>SUM(CB143:CB147)</f>
        <v>3418</v>
      </c>
    </row>
    <row r="149" spans="1:80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352"/>
      <c r="CB149" s="78"/>
    </row>
    <row r="150" spans="1:80" s="59" customFormat="1" x14ac:dyDescent="0.3">
      <c r="A150" s="147"/>
      <c r="B150" s="60" t="s">
        <v>37</v>
      </c>
      <c r="C150" s="220">
        <v>14846696.24</v>
      </c>
      <c r="D150" s="221">
        <v>10962028.220000001</v>
      </c>
      <c r="E150" s="221">
        <v>6253703.0800000001</v>
      </c>
      <c r="F150" s="222">
        <v>4899055.96</v>
      </c>
      <c r="G150" s="221">
        <v>4386200.05</v>
      </c>
      <c r="H150" s="222">
        <v>3571338.52</v>
      </c>
      <c r="I150" s="221">
        <v>3707648.8</v>
      </c>
      <c r="J150" s="222">
        <v>4461976.79</v>
      </c>
      <c r="K150" s="221">
        <v>5991737.3300000001</v>
      </c>
      <c r="L150" s="223">
        <v>12776033.640000001</v>
      </c>
      <c r="M150" s="222">
        <v>13098091.560000001</v>
      </c>
      <c r="N150" s="222">
        <v>13691663.630000001</v>
      </c>
      <c r="O150" s="221">
        <v>11289668.02</v>
      </c>
      <c r="P150" s="222">
        <v>11703643.75</v>
      </c>
      <c r="Q150" s="221">
        <v>6989138</v>
      </c>
      <c r="R150" s="222">
        <v>4405951</v>
      </c>
      <c r="S150" s="221">
        <v>3379718</v>
      </c>
      <c r="T150" s="222">
        <v>3229458</v>
      </c>
      <c r="U150" s="224">
        <v>3634956</v>
      </c>
      <c r="V150" s="224">
        <v>3842422</v>
      </c>
      <c r="W150" s="224">
        <v>6011359</v>
      </c>
      <c r="X150" s="223">
        <v>12194215</v>
      </c>
      <c r="Y150" s="224">
        <v>14773039</v>
      </c>
      <c r="Z150" s="224">
        <v>17547542</v>
      </c>
      <c r="AA150" s="224">
        <v>14826295</v>
      </c>
      <c r="AB150" s="224">
        <v>9345126</v>
      </c>
      <c r="AC150" s="224">
        <v>5655320</v>
      </c>
      <c r="AD150" s="224">
        <v>4555833</v>
      </c>
      <c r="AE150" s="224">
        <v>3489434</v>
      </c>
      <c r="AF150" s="224">
        <v>3609761</v>
      </c>
      <c r="AG150" s="224">
        <v>3941910</v>
      </c>
      <c r="AH150" s="224">
        <v>3528731</v>
      </c>
      <c r="AI150" s="224">
        <v>6992879</v>
      </c>
      <c r="AJ150" s="239">
        <v>15396265</v>
      </c>
      <c r="AK150" s="304">
        <v>18656533</v>
      </c>
      <c r="AL150" s="304">
        <v>19955174</v>
      </c>
      <c r="AM150" s="304">
        <v>18306268</v>
      </c>
      <c r="AN150" s="304">
        <v>12994268</v>
      </c>
      <c r="AO150" s="304">
        <v>9013400</v>
      </c>
      <c r="AP150" s="304">
        <v>6559280</v>
      </c>
      <c r="AQ150" s="64">
        <v>5393272</v>
      </c>
      <c r="AR150" s="304">
        <v>5312814</v>
      </c>
      <c r="AS150" s="304"/>
      <c r="AT150" s="304"/>
      <c r="AU150" s="304"/>
      <c r="AV150" s="239"/>
      <c r="AW150" s="230">
        <f t="shared" ref="AW150:BF154" si="394">O150-C150</f>
        <v>-3557028.2200000007</v>
      </c>
      <c r="AX150" s="231">
        <f t="shared" si="394"/>
        <v>741615.52999999933</v>
      </c>
      <c r="AY150" s="231">
        <f t="shared" si="394"/>
        <v>735434.91999999993</v>
      </c>
      <c r="AZ150" s="231">
        <f t="shared" si="394"/>
        <v>-493104.95999999996</v>
      </c>
      <c r="BA150" s="231">
        <f t="shared" si="394"/>
        <v>-1006482.0499999998</v>
      </c>
      <c r="BB150" s="231">
        <f t="shared" si="394"/>
        <v>-341880.52</v>
      </c>
      <c r="BC150" s="231">
        <f t="shared" si="394"/>
        <v>-72692.799999999814</v>
      </c>
      <c r="BD150" s="231">
        <f t="shared" si="394"/>
        <v>-619554.79</v>
      </c>
      <c r="BE150" s="231">
        <f t="shared" si="394"/>
        <v>19621.669999999925</v>
      </c>
      <c r="BF150" s="231">
        <f t="shared" si="394"/>
        <v>-581818.6400000006</v>
      </c>
      <c r="BG150" s="231">
        <f t="shared" ref="BG150:BP154" si="395">Y150-M150</f>
        <v>1674947.4399999995</v>
      </c>
      <c r="BH150" s="231">
        <f t="shared" si="395"/>
        <v>3855878.3699999992</v>
      </c>
      <c r="BI150" s="231">
        <f t="shared" si="395"/>
        <v>3536626.9800000004</v>
      </c>
      <c r="BJ150" s="231">
        <f t="shared" si="395"/>
        <v>-2358517.75</v>
      </c>
      <c r="BK150" s="231">
        <f t="shared" si="395"/>
        <v>-1333818</v>
      </c>
      <c r="BL150" s="257">
        <f t="shared" si="395"/>
        <v>149882</v>
      </c>
      <c r="BM150" s="257">
        <f t="shared" si="395"/>
        <v>109716</v>
      </c>
      <c r="BN150" s="257">
        <f t="shared" si="395"/>
        <v>380303</v>
      </c>
      <c r="BO150" s="257">
        <f t="shared" si="395"/>
        <v>306954</v>
      </c>
      <c r="BP150" s="257">
        <f t="shared" si="395"/>
        <v>-313691</v>
      </c>
      <c r="BQ150" s="257">
        <f t="shared" ref="BQ150:BZ154" si="396">AI150-W150</f>
        <v>981520</v>
      </c>
      <c r="BR150" s="257">
        <f t="shared" si="396"/>
        <v>3202050</v>
      </c>
      <c r="BS150" s="257">
        <f t="shared" si="396"/>
        <v>3883494</v>
      </c>
      <c r="BT150" s="257">
        <f t="shared" si="396"/>
        <v>2407632</v>
      </c>
      <c r="BU150" s="257">
        <f t="shared" si="396"/>
        <v>3479973</v>
      </c>
      <c r="BV150" s="257">
        <f t="shared" si="396"/>
        <v>3649142</v>
      </c>
      <c r="BW150" s="257">
        <f t="shared" si="396"/>
        <v>3358080</v>
      </c>
      <c r="BX150" s="257">
        <f t="shared" si="396"/>
        <v>2003447</v>
      </c>
      <c r="BY150" s="257">
        <f t="shared" si="396"/>
        <v>1903838</v>
      </c>
      <c r="BZ150" s="257">
        <f t="shared" si="396"/>
        <v>1703053</v>
      </c>
      <c r="CA150" s="352"/>
      <c r="CB150" s="64">
        <f>IF(ISERROR(GETPIVOTDATA("VALUE",'CRS WK pvt'!$I$2,"DT_FILE",CB$8,"CD_CO",CB$6,"TRIM_CAT",TRIM(B150),"TRIM_LINE",A149))=TRUE,0,GETPIVOTDATA("VALUE",'CRS WK pvt'!$I$2,"DT_FILE",CB$8,"CD_CO",CB$6,"TRIM_CAT",TRIM(B150),"TRIM_LINE",A149))</f>
        <v>5312814</v>
      </c>
    </row>
    <row r="151" spans="1:80" s="59" customFormat="1" x14ac:dyDescent="0.3">
      <c r="A151" s="147"/>
      <c r="B151" s="60" t="s">
        <v>38</v>
      </c>
      <c r="C151" s="220">
        <v>1078358.7</v>
      </c>
      <c r="D151" s="221">
        <v>877535.45</v>
      </c>
      <c r="E151" s="221">
        <v>486027.16</v>
      </c>
      <c r="F151" s="222">
        <v>362719.1</v>
      </c>
      <c r="G151" s="221">
        <v>249897.31</v>
      </c>
      <c r="H151" s="222">
        <v>260376.52</v>
      </c>
      <c r="I151" s="221">
        <v>254593.89</v>
      </c>
      <c r="J151" s="222">
        <v>276814.67</v>
      </c>
      <c r="K151" s="221">
        <v>433603.14</v>
      </c>
      <c r="L151" s="223">
        <v>1028700.94</v>
      </c>
      <c r="M151" s="222">
        <v>955733.57</v>
      </c>
      <c r="N151" s="222">
        <v>955992.45</v>
      </c>
      <c r="O151" s="221">
        <v>788096.06</v>
      </c>
      <c r="P151" s="222">
        <v>713039.59</v>
      </c>
      <c r="Q151" s="221">
        <v>471004</v>
      </c>
      <c r="R151" s="222">
        <v>293772</v>
      </c>
      <c r="S151" s="221">
        <v>231262</v>
      </c>
      <c r="T151" s="222">
        <v>218650</v>
      </c>
      <c r="U151" s="224">
        <v>214528</v>
      </c>
      <c r="V151" s="224">
        <v>249137</v>
      </c>
      <c r="W151" s="224">
        <v>438132</v>
      </c>
      <c r="X151" s="223">
        <v>905959</v>
      </c>
      <c r="Y151" s="224">
        <v>1164607</v>
      </c>
      <c r="Z151" s="224">
        <v>1292714</v>
      </c>
      <c r="AA151" s="224">
        <v>1148017</v>
      </c>
      <c r="AB151" s="224">
        <v>939124</v>
      </c>
      <c r="AC151" s="224">
        <v>601304</v>
      </c>
      <c r="AD151" s="224">
        <v>450551</v>
      </c>
      <c r="AE151" s="224">
        <v>275907</v>
      </c>
      <c r="AF151" s="224">
        <v>265946</v>
      </c>
      <c r="AG151" s="224">
        <v>278839</v>
      </c>
      <c r="AH151" s="224">
        <v>323327</v>
      </c>
      <c r="AI151" s="224">
        <v>470493</v>
      </c>
      <c r="AJ151" s="239">
        <v>956247</v>
      </c>
      <c r="AK151" s="304">
        <v>1363112</v>
      </c>
      <c r="AL151" s="304">
        <v>1552561</v>
      </c>
      <c r="AM151" s="304">
        <v>1409017</v>
      </c>
      <c r="AN151" s="304">
        <v>1165940</v>
      </c>
      <c r="AO151" s="304">
        <v>750707</v>
      </c>
      <c r="AP151" s="304">
        <v>527451</v>
      </c>
      <c r="AQ151" s="64">
        <v>431549</v>
      </c>
      <c r="AR151" s="304">
        <v>396348</v>
      </c>
      <c r="AS151" s="304"/>
      <c r="AT151" s="304"/>
      <c r="AU151" s="304"/>
      <c r="AV151" s="239"/>
      <c r="AW151" s="230">
        <f t="shared" si="394"/>
        <v>-290262.6399999999</v>
      </c>
      <c r="AX151" s="231">
        <f t="shared" si="394"/>
        <v>-164495.85999999999</v>
      </c>
      <c r="AY151" s="231">
        <f t="shared" si="394"/>
        <v>-15023.159999999974</v>
      </c>
      <c r="AZ151" s="231">
        <f t="shared" si="394"/>
        <v>-68947.099999999977</v>
      </c>
      <c r="BA151" s="231">
        <f t="shared" si="394"/>
        <v>-18635.309999999998</v>
      </c>
      <c r="BB151" s="231">
        <f t="shared" si="394"/>
        <v>-41726.51999999999</v>
      </c>
      <c r="BC151" s="231">
        <f t="shared" si="394"/>
        <v>-40065.890000000014</v>
      </c>
      <c r="BD151" s="231">
        <f t="shared" si="394"/>
        <v>-27677.669999999984</v>
      </c>
      <c r="BE151" s="231">
        <f t="shared" si="394"/>
        <v>4528.859999999986</v>
      </c>
      <c r="BF151" s="231">
        <f t="shared" si="394"/>
        <v>-122741.93999999994</v>
      </c>
      <c r="BG151" s="231">
        <f t="shared" si="395"/>
        <v>208873.43000000005</v>
      </c>
      <c r="BH151" s="231">
        <f t="shared" si="395"/>
        <v>336721.55000000005</v>
      </c>
      <c r="BI151" s="231">
        <f t="shared" si="395"/>
        <v>359920.93999999994</v>
      </c>
      <c r="BJ151" s="231">
        <f t="shared" si="395"/>
        <v>226084.41000000003</v>
      </c>
      <c r="BK151" s="231">
        <f t="shared" si="395"/>
        <v>130300</v>
      </c>
      <c r="BL151" s="257">
        <f t="shared" si="395"/>
        <v>156779</v>
      </c>
      <c r="BM151" s="257">
        <f t="shared" si="395"/>
        <v>44645</v>
      </c>
      <c r="BN151" s="257">
        <f t="shared" si="395"/>
        <v>47296</v>
      </c>
      <c r="BO151" s="257">
        <f t="shared" si="395"/>
        <v>64311</v>
      </c>
      <c r="BP151" s="257">
        <f t="shared" si="395"/>
        <v>74190</v>
      </c>
      <c r="BQ151" s="257">
        <f t="shared" si="396"/>
        <v>32361</v>
      </c>
      <c r="BR151" s="257">
        <f t="shared" si="396"/>
        <v>50288</v>
      </c>
      <c r="BS151" s="257">
        <f t="shared" si="396"/>
        <v>198505</v>
      </c>
      <c r="BT151" s="257">
        <f t="shared" si="396"/>
        <v>259847</v>
      </c>
      <c r="BU151" s="257">
        <f t="shared" si="396"/>
        <v>261000</v>
      </c>
      <c r="BV151" s="257">
        <f t="shared" si="396"/>
        <v>226816</v>
      </c>
      <c r="BW151" s="257">
        <f t="shared" si="396"/>
        <v>149403</v>
      </c>
      <c r="BX151" s="257">
        <f t="shared" si="396"/>
        <v>76900</v>
      </c>
      <c r="BY151" s="257">
        <f t="shared" si="396"/>
        <v>155642</v>
      </c>
      <c r="BZ151" s="257">
        <f t="shared" si="396"/>
        <v>130402</v>
      </c>
      <c r="CA151" s="352"/>
      <c r="CB151" s="64">
        <f>IF(ISERROR(GETPIVOTDATA("VALUE",'CRS WK pvt'!$I$2,"DT_FILE",CB$8,"CD_CO",CB$6,"TRIM_CAT",TRIM(B151),"TRIM_LINE",A149))=TRUE,0,GETPIVOTDATA("VALUE",'CRS WK pvt'!$I$2,"DT_FILE",CB$8,"CD_CO",CB$6,"TRIM_CAT",TRIM(B151),"TRIM_LINE",A149))</f>
        <v>396348</v>
      </c>
    </row>
    <row r="152" spans="1:80" s="59" customFormat="1" x14ac:dyDescent="0.3">
      <c r="A152" s="147"/>
      <c r="B152" s="60" t="s">
        <v>39</v>
      </c>
      <c r="C152" s="220">
        <v>5043542.8499999996</v>
      </c>
      <c r="D152" s="221">
        <v>3293201.55</v>
      </c>
      <c r="E152" s="221">
        <v>1674029.8</v>
      </c>
      <c r="F152" s="222">
        <v>1179371.94</v>
      </c>
      <c r="G152" s="221">
        <v>904191.49</v>
      </c>
      <c r="H152" s="222">
        <v>810935.18</v>
      </c>
      <c r="I152" s="221">
        <v>790495.12</v>
      </c>
      <c r="J152" s="222">
        <v>945449.86</v>
      </c>
      <c r="K152" s="221">
        <v>1758428.22</v>
      </c>
      <c r="L152" s="223">
        <v>4054819.26</v>
      </c>
      <c r="M152" s="222">
        <v>4227079.5599999996</v>
      </c>
      <c r="N152" s="222">
        <v>4443744.6100000003</v>
      </c>
      <c r="O152" s="221">
        <v>3591303.57</v>
      </c>
      <c r="P152" s="222">
        <v>3439566.27</v>
      </c>
      <c r="Q152" s="221">
        <v>1954089</v>
      </c>
      <c r="R152" s="222">
        <v>900771</v>
      </c>
      <c r="S152" s="221">
        <v>636679</v>
      </c>
      <c r="T152" s="222">
        <v>620869</v>
      </c>
      <c r="U152" s="224">
        <v>627052</v>
      </c>
      <c r="V152" s="224">
        <v>758577</v>
      </c>
      <c r="W152" s="224">
        <v>1452898</v>
      </c>
      <c r="X152" s="223">
        <v>3268018</v>
      </c>
      <c r="Y152" s="224">
        <v>5099072</v>
      </c>
      <c r="Z152" s="224">
        <v>5670565</v>
      </c>
      <c r="AA152" s="224">
        <v>4395358</v>
      </c>
      <c r="AB152" s="224">
        <v>2572609</v>
      </c>
      <c r="AC152" s="224">
        <v>1414016</v>
      </c>
      <c r="AD152" s="224">
        <v>909234</v>
      </c>
      <c r="AE152" s="224">
        <v>767522</v>
      </c>
      <c r="AF152" s="224">
        <v>670891</v>
      </c>
      <c r="AG152" s="224">
        <v>798249</v>
      </c>
      <c r="AH152" s="224">
        <v>899489</v>
      </c>
      <c r="AI152" s="224">
        <v>1667514</v>
      </c>
      <c r="AJ152" s="239">
        <v>4451609</v>
      </c>
      <c r="AK152" s="304">
        <v>6362569</v>
      </c>
      <c r="AL152" s="304">
        <v>6248140</v>
      </c>
      <c r="AM152" s="304">
        <v>5588212</v>
      </c>
      <c r="AN152" s="304">
        <v>3647176</v>
      </c>
      <c r="AO152" s="304">
        <v>2191130</v>
      </c>
      <c r="AP152" s="304">
        <v>1613585</v>
      </c>
      <c r="AQ152" s="64">
        <v>1367197</v>
      </c>
      <c r="AR152" s="304">
        <v>1100117</v>
      </c>
      <c r="AS152" s="304"/>
      <c r="AT152" s="304"/>
      <c r="AU152" s="304"/>
      <c r="AV152" s="239"/>
      <c r="AW152" s="230">
        <f t="shared" si="394"/>
        <v>-1452239.2799999998</v>
      </c>
      <c r="AX152" s="231">
        <f t="shared" si="394"/>
        <v>146364.7200000002</v>
      </c>
      <c r="AY152" s="231">
        <f t="shared" si="394"/>
        <v>280059.19999999995</v>
      </c>
      <c r="AZ152" s="231">
        <f t="shared" si="394"/>
        <v>-278600.93999999994</v>
      </c>
      <c r="BA152" s="231">
        <f t="shared" si="394"/>
        <v>-267512.49</v>
      </c>
      <c r="BB152" s="231">
        <f t="shared" si="394"/>
        <v>-190066.18000000005</v>
      </c>
      <c r="BC152" s="231">
        <f t="shared" si="394"/>
        <v>-163443.12</v>
      </c>
      <c r="BD152" s="231">
        <f t="shared" si="394"/>
        <v>-186872.86</v>
      </c>
      <c r="BE152" s="231">
        <f t="shared" si="394"/>
        <v>-305530.21999999997</v>
      </c>
      <c r="BF152" s="231">
        <f t="shared" si="394"/>
        <v>-786801.25999999978</v>
      </c>
      <c r="BG152" s="231">
        <f t="shared" si="395"/>
        <v>871992.44000000041</v>
      </c>
      <c r="BH152" s="231">
        <f t="shared" si="395"/>
        <v>1226820.3899999997</v>
      </c>
      <c r="BI152" s="231">
        <f t="shared" si="395"/>
        <v>804054.43000000017</v>
      </c>
      <c r="BJ152" s="231">
        <f t="shared" si="395"/>
        <v>-866957.27</v>
      </c>
      <c r="BK152" s="231">
        <f t="shared" si="395"/>
        <v>-540073</v>
      </c>
      <c r="BL152" s="257">
        <f t="shared" si="395"/>
        <v>8463</v>
      </c>
      <c r="BM152" s="257">
        <f t="shared" si="395"/>
        <v>130843</v>
      </c>
      <c r="BN152" s="257">
        <f t="shared" si="395"/>
        <v>50022</v>
      </c>
      <c r="BO152" s="257">
        <f t="shared" si="395"/>
        <v>171197</v>
      </c>
      <c r="BP152" s="257">
        <f t="shared" si="395"/>
        <v>140912</v>
      </c>
      <c r="BQ152" s="257">
        <f t="shared" si="396"/>
        <v>214616</v>
      </c>
      <c r="BR152" s="257">
        <f t="shared" si="396"/>
        <v>1183591</v>
      </c>
      <c r="BS152" s="257">
        <f t="shared" si="396"/>
        <v>1263497</v>
      </c>
      <c r="BT152" s="257">
        <f t="shared" si="396"/>
        <v>577575</v>
      </c>
      <c r="BU152" s="257">
        <f t="shared" si="396"/>
        <v>1192854</v>
      </c>
      <c r="BV152" s="257">
        <f t="shared" si="396"/>
        <v>1074567</v>
      </c>
      <c r="BW152" s="257">
        <f t="shared" si="396"/>
        <v>777114</v>
      </c>
      <c r="BX152" s="257">
        <f t="shared" si="396"/>
        <v>704351</v>
      </c>
      <c r="BY152" s="257">
        <f t="shared" si="396"/>
        <v>599675</v>
      </c>
      <c r="BZ152" s="257">
        <f t="shared" si="396"/>
        <v>429226</v>
      </c>
      <c r="CA152" s="352"/>
      <c r="CB152" s="64">
        <f>IF(ISERROR(GETPIVOTDATA("VALUE",'CRS WK pvt'!$I$2,"DT_FILE",CB$8,"CD_CO",CB$6,"TRIM_CAT",TRIM(B152),"TRIM_LINE",A149))=TRUE,0,GETPIVOTDATA("VALUE",'CRS WK pvt'!$I$2,"DT_FILE",CB$8,"CD_CO",CB$6,"TRIM_CAT",TRIM(B152),"TRIM_LINE",A149))</f>
        <v>1100117</v>
      </c>
    </row>
    <row r="153" spans="1:80" s="59" customFormat="1" x14ac:dyDescent="0.3">
      <c r="A153" s="147"/>
      <c r="B153" s="60" t="s">
        <v>40</v>
      </c>
      <c r="C153" s="220">
        <v>2479835.08</v>
      </c>
      <c r="D153" s="221">
        <v>1605798.73</v>
      </c>
      <c r="E153" s="221">
        <v>778628.45</v>
      </c>
      <c r="F153" s="222">
        <v>494929.37</v>
      </c>
      <c r="G153" s="221">
        <v>401515.23</v>
      </c>
      <c r="H153" s="222">
        <v>294931.77</v>
      </c>
      <c r="I153" s="221">
        <v>267948.86</v>
      </c>
      <c r="J153" s="222">
        <v>429768.9</v>
      </c>
      <c r="K153" s="221">
        <v>973412.31</v>
      </c>
      <c r="L153" s="223">
        <v>1854858.67</v>
      </c>
      <c r="M153" s="222">
        <v>1813456.36</v>
      </c>
      <c r="N153" s="222">
        <v>1875597.1</v>
      </c>
      <c r="O153" s="221">
        <v>1575861.76</v>
      </c>
      <c r="P153" s="222">
        <v>1467697.69</v>
      </c>
      <c r="Q153" s="221">
        <v>912068</v>
      </c>
      <c r="R153" s="222">
        <v>364128</v>
      </c>
      <c r="S153" s="221">
        <v>210487</v>
      </c>
      <c r="T153" s="222">
        <v>187603</v>
      </c>
      <c r="U153" s="224">
        <v>221936</v>
      </c>
      <c r="V153" s="224">
        <v>433778</v>
      </c>
      <c r="W153" s="224">
        <v>732186</v>
      </c>
      <c r="X153" s="223">
        <v>1470971</v>
      </c>
      <c r="Y153" s="224">
        <v>2028407</v>
      </c>
      <c r="Z153" s="224">
        <v>2282413</v>
      </c>
      <c r="AA153" s="224">
        <v>1928154</v>
      </c>
      <c r="AB153" s="224">
        <v>1078163</v>
      </c>
      <c r="AC153" s="224">
        <v>660841</v>
      </c>
      <c r="AD153" s="224">
        <v>365557</v>
      </c>
      <c r="AE153" s="224">
        <v>276452</v>
      </c>
      <c r="AF153" s="224">
        <v>220809</v>
      </c>
      <c r="AG153" s="224">
        <v>262108</v>
      </c>
      <c r="AH153" s="224">
        <v>356310</v>
      </c>
      <c r="AI153" s="224">
        <v>806057</v>
      </c>
      <c r="AJ153" s="239">
        <v>2144925</v>
      </c>
      <c r="AK153" s="304">
        <v>2801773</v>
      </c>
      <c r="AL153" s="304">
        <v>2720528</v>
      </c>
      <c r="AM153" s="304">
        <v>2330160</v>
      </c>
      <c r="AN153" s="304">
        <v>1717900</v>
      </c>
      <c r="AO153" s="304">
        <v>1080212</v>
      </c>
      <c r="AP153" s="304">
        <v>572965</v>
      </c>
      <c r="AQ153" s="64">
        <v>413924</v>
      </c>
      <c r="AR153" s="304">
        <v>376732</v>
      </c>
      <c r="AS153" s="304"/>
      <c r="AT153" s="304"/>
      <c r="AU153" s="304"/>
      <c r="AV153" s="239"/>
      <c r="AW153" s="230">
        <f t="shared" si="394"/>
        <v>-903973.32000000007</v>
      </c>
      <c r="AX153" s="231">
        <f t="shared" si="394"/>
        <v>-138101.04000000004</v>
      </c>
      <c r="AY153" s="231">
        <f t="shared" si="394"/>
        <v>133439.55000000005</v>
      </c>
      <c r="AZ153" s="231">
        <f t="shared" si="394"/>
        <v>-130801.37</v>
      </c>
      <c r="BA153" s="231">
        <f t="shared" si="394"/>
        <v>-191028.22999999998</v>
      </c>
      <c r="BB153" s="231">
        <f t="shared" si="394"/>
        <v>-107328.77000000002</v>
      </c>
      <c r="BC153" s="231">
        <f t="shared" si="394"/>
        <v>-46012.859999999986</v>
      </c>
      <c r="BD153" s="231">
        <f t="shared" si="394"/>
        <v>4009.0999999999767</v>
      </c>
      <c r="BE153" s="231">
        <f t="shared" si="394"/>
        <v>-241226.31000000006</v>
      </c>
      <c r="BF153" s="231">
        <f t="shared" si="394"/>
        <v>-383887.66999999993</v>
      </c>
      <c r="BG153" s="231">
        <f t="shared" si="395"/>
        <v>214950.6399999999</v>
      </c>
      <c r="BH153" s="231">
        <f t="shared" si="395"/>
        <v>406815.89999999991</v>
      </c>
      <c r="BI153" s="231">
        <f t="shared" si="395"/>
        <v>352292.24</v>
      </c>
      <c r="BJ153" s="231">
        <f t="shared" si="395"/>
        <v>-389534.68999999994</v>
      </c>
      <c r="BK153" s="231">
        <f t="shared" si="395"/>
        <v>-251227</v>
      </c>
      <c r="BL153" s="257">
        <f t="shared" si="395"/>
        <v>1429</v>
      </c>
      <c r="BM153" s="257">
        <f t="shared" si="395"/>
        <v>65965</v>
      </c>
      <c r="BN153" s="257">
        <f t="shared" si="395"/>
        <v>33206</v>
      </c>
      <c r="BO153" s="257">
        <f t="shared" si="395"/>
        <v>40172</v>
      </c>
      <c r="BP153" s="257">
        <f t="shared" si="395"/>
        <v>-77468</v>
      </c>
      <c r="BQ153" s="257">
        <f t="shared" si="396"/>
        <v>73871</v>
      </c>
      <c r="BR153" s="257">
        <f t="shared" si="396"/>
        <v>673954</v>
      </c>
      <c r="BS153" s="257">
        <f t="shared" si="396"/>
        <v>773366</v>
      </c>
      <c r="BT153" s="257">
        <f t="shared" si="396"/>
        <v>438115</v>
      </c>
      <c r="BU153" s="257">
        <f t="shared" si="396"/>
        <v>402006</v>
      </c>
      <c r="BV153" s="257">
        <f t="shared" si="396"/>
        <v>639737</v>
      </c>
      <c r="BW153" s="257">
        <f t="shared" si="396"/>
        <v>419371</v>
      </c>
      <c r="BX153" s="257">
        <f t="shared" si="396"/>
        <v>207408</v>
      </c>
      <c r="BY153" s="257">
        <f t="shared" si="396"/>
        <v>137472</v>
      </c>
      <c r="BZ153" s="257">
        <f t="shared" si="396"/>
        <v>155923</v>
      </c>
      <c r="CA153" s="352"/>
      <c r="CB153" s="64">
        <f>IF(ISERROR(GETPIVOTDATA("VALUE",'CRS WK pvt'!$I$2,"DT_FILE",CB$8,"CD_CO",CB$6,"TRIM_CAT",TRIM(B153),"TRIM_LINE",A149))=TRUE,0,GETPIVOTDATA("VALUE",'CRS WK pvt'!$I$2,"DT_FILE",CB$8,"CD_CO",CB$6,"TRIM_CAT",TRIM(B153),"TRIM_LINE",A149))</f>
        <v>376732</v>
      </c>
    </row>
    <row r="154" spans="1:80" s="59" customFormat="1" x14ac:dyDescent="0.3">
      <c r="A154" s="147"/>
      <c r="B154" s="60" t="s">
        <v>41</v>
      </c>
      <c r="C154" s="220">
        <v>1047926.89</v>
      </c>
      <c r="D154" s="221">
        <v>1175666.8899999999</v>
      </c>
      <c r="E154" s="221">
        <v>522417.19</v>
      </c>
      <c r="F154" s="222">
        <v>636364.76</v>
      </c>
      <c r="G154" s="221">
        <v>467572.43</v>
      </c>
      <c r="H154" s="222">
        <v>402655.95</v>
      </c>
      <c r="I154" s="221">
        <v>391042.6</v>
      </c>
      <c r="J154" s="222">
        <v>586406.43999999994</v>
      </c>
      <c r="K154" s="221">
        <v>582610.56000000006</v>
      </c>
      <c r="L154" s="223">
        <v>1109699.32</v>
      </c>
      <c r="M154" s="222">
        <v>1061131.2</v>
      </c>
      <c r="N154" s="222">
        <v>1004458.65</v>
      </c>
      <c r="O154" s="221">
        <v>1010557.19</v>
      </c>
      <c r="P154" s="222">
        <v>963518.65</v>
      </c>
      <c r="Q154" s="221">
        <v>840998</v>
      </c>
      <c r="R154" s="222">
        <v>442259</v>
      </c>
      <c r="S154" s="221">
        <v>166355</v>
      </c>
      <c r="T154" s="222">
        <v>332752</v>
      </c>
      <c r="U154" s="224">
        <v>403710</v>
      </c>
      <c r="V154" s="224">
        <v>405087</v>
      </c>
      <c r="W154" s="224">
        <v>712927</v>
      </c>
      <c r="X154" s="223">
        <v>964919</v>
      </c>
      <c r="Y154" s="224">
        <v>1075490</v>
      </c>
      <c r="Z154" s="224">
        <v>1188556</v>
      </c>
      <c r="AA154" s="224">
        <v>936365</v>
      </c>
      <c r="AB154" s="224">
        <v>558207</v>
      </c>
      <c r="AC154" s="224">
        <v>613928</v>
      </c>
      <c r="AD154" s="224">
        <v>540523</v>
      </c>
      <c r="AE154" s="224">
        <v>524700</v>
      </c>
      <c r="AF154" s="224">
        <v>405209</v>
      </c>
      <c r="AG154" s="224">
        <v>524870</v>
      </c>
      <c r="AH154" s="224">
        <v>514753</v>
      </c>
      <c r="AI154" s="224">
        <v>680184</v>
      </c>
      <c r="AJ154" s="239">
        <v>1461612</v>
      </c>
      <c r="AK154" s="304">
        <v>1497741</v>
      </c>
      <c r="AL154" s="304">
        <v>1377024</v>
      </c>
      <c r="AM154" s="304">
        <v>1057346</v>
      </c>
      <c r="AN154" s="304">
        <v>1156142</v>
      </c>
      <c r="AO154" s="304">
        <v>801677</v>
      </c>
      <c r="AP154" s="304">
        <v>1006272</v>
      </c>
      <c r="AQ154" s="64">
        <v>791211</v>
      </c>
      <c r="AR154" s="304">
        <v>600544</v>
      </c>
      <c r="AS154" s="304"/>
      <c r="AT154" s="304"/>
      <c r="AU154" s="304"/>
      <c r="AV154" s="239"/>
      <c r="AW154" s="230">
        <f t="shared" si="394"/>
        <v>-37369.70000000007</v>
      </c>
      <c r="AX154" s="231">
        <f t="shared" si="394"/>
        <v>-212148.23999999987</v>
      </c>
      <c r="AY154" s="231">
        <f t="shared" si="394"/>
        <v>318580.81</v>
      </c>
      <c r="AZ154" s="231">
        <f t="shared" si="394"/>
        <v>-194105.76</v>
      </c>
      <c r="BA154" s="231">
        <f t="shared" si="394"/>
        <v>-301217.43</v>
      </c>
      <c r="BB154" s="231">
        <f t="shared" si="394"/>
        <v>-69903.950000000012</v>
      </c>
      <c r="BC154" s="231">
        <f t="shared" si="394"/>
        <v>12667.400000000023</v>
      </c>
      <c r="BD154" s="231">
        <f t="shared" si="394"/>
        <v>-181319.43999999994</v>
      </c>
      <c r="BE154" s="231">
        <f t="shared" si="394"/>
        <v>130316.43999999994</v>
      </c>
      <c r="BF154" s="231">
        <f t="shared" si="394"/>
        <v>-144780.32000000007</v>
      </c>
      <c r="BG154" s="231">
        <f t="shared" si="395"/>
        <v>14358.800000000047</v>
      </c>
      <c r="BH154" s="231">
        <f t="shared" si="395"/>
        <v>184097.34999999998</v>
      </c>
      <c r="BI154" s="231">
        <f t="shared" si="395"/>
        <v>-74192.189999999944</v>
      </c>
      <c r="BJ154" s="231">
        <f t="shared" si="395"/>
        <v>-405311.65</v>
      </c>
      <c r="BK154" s="231">
        <f t="shared" si="395"/>
        <v>-227070</v>
      </c>
      <c r="BL154" s="257">
        <f t="shared" si="395"/>
        <v>98264</v>
      </c>
      <c r="BM154" s="257">
        <f t="shared" si="395"/>
        <v>358345</v>
      </c>
      <c r="BN154" s="257">
        <f t="shared" si="395"/>
        <v>72457</v>
      </c>
      <c r="BO154" s="257">
        <f t="shared" si="395"/>
        <v>121160</v>
      </c>
      <c r="BP154" s="257">
        <f t="shared" si="395"/>
        <v>109666</v>
      </c>
      <c r="BQ154" s="257">
        <f t="shared" si="396"/>
        <v>-32743</v>
      </c>
      <c r="BR154" s="257">
        <f t="shared" si="396"/>
        <v>496693</v>
      </c>
      <c r="BS154" s="257">
        <f t="shared" si="396"/>
        <v>422251</v>
      </c>
      <c r="BT154" s="257">
        <f t="shared" si="396"/>
        <v>188468</v>
      </c>
      <c r="BU154" s="257">
        <f t="shared" si="396"/>
        <v>120981</v>
      </c>
      <c r="BV154" s="257">
        <f t="shared" si="396"/>
        <v>597935</v>
      </c>
      <c r="BW154" s="257">
        <f t="shared" si="396"/>
        <v>187749</v>
      </c>
      <c r="BX154" s="257">
        <f t="shared" si="396"/>
        <v>465749</v>
      </c>
      <c r="BY154" s="257">
        <f t="shared" si="396"/>
        <v>266511</v>
      </c>
      <c r="BZ154" s="257">
        <f t="shared" si="396"/>
        <v>195335</v>
      </c>
      <c r="CA154" s="352"/>
      <c r="CB154" s="64">
        <f>IF(ISERROR(GETPIVOTDATA("VALUE",'CRS WK pvt'!$I$2,"DT_FILE",CB$8,"CD_CO",CB$6,"TRIM_CAT",TRIM(B154),"TRIM_LINE",A149))=TRUE,0,GETPIVOTDATA("VALUE",'CRS WK pvt'!$I$2,"DT_FILE",CB$8,"CD_CO",CB$6,"TRIM_CAT",TRIM(B154),"TRIM_LINE",A149))</f>
        <v>600544</v>
      </c>
    </row>
    <row r="155" spans="1:80" s="73" customFormat="1" x14ac:dyDescent="0.3">
      <c r="A155" s="148"/>
      <c r="B155" s="60" t="s">
        <v>42</v>
      </c>
      <c r="C155" s="225">
        <f t="shared" ref="C155:V155" si="397">SUM(C150:C154)</f>
        <v>24496359.759999998</v>
      </c>
      <c r="D155" s="226">
        <f t="shared" si="397"/>
        <v>17914230.84</v>
      </c>
      <c r="E155" s="226">
        <f t="shared" si="397"/>
        <v>9714805.6799999997</v>
      </c>
      <c r="F155" s="227">
        <f t="shared" si="397"/>
        <v>7572441.1299999999</v>
      </c>
      <c r="G155" s="226">
        <f t="shared" si="397"/>
        <v>6409376.5099999998</v>
      </c>
      <c r="H155" s="227">
        <f t="shared" si="397"/>
        <v>5340237.9400000004</v>
      </c>
      <c r="I155" s="226">
        <f t="shared" si="397"/>
        <v>5411729.2699999996</v>
      </c>
      <c r="J155" s="227">
        <f t="shared" si="397"/>
        <v>6700416.6600000001</v>
      </c>
      <c r="K155" s="226">
        <f t="shared" si="397"/>
        <v>9739791.5600000005</v>
      </c>
      <c r="L155" s="228">
        <f t="shared" si="397"/>
        <v>20824111.829999998</v>
      </c>
      <c r="M155" s="227">
        <f t="shared" si="397"/>
        <v>21155492.25</v>
      </c>
      <c r="N155" s="227">
        <f t="shared" si="397"/>
        <v>21971456.440000001</v>
      </c>
      <c r="O155" s="227">
        <f t="shared" si="397"/>
        <v>18255486.600000001</v>
      </c>
      <c r="P155" s="227">
        <f t="shared" si="397"/>
        <v>18287465.949999999</v>
      </c>
      <c r="Q155" s="227">
        <f t="shared" si="397"/>
        <v>11167297</v>
      </c>
      <c r="R155" s="227">
        <f t="shared" si="397"/>
        <v>6406881</v>
      </c>
      <c r="S155" s="227">
        <f t="shared" si="397"/>
        <v>4624501</v>
      </c>
      <c r="T155" s="227">
        <f t="shared" si="397"/>
        <v>4589332</v>
      </c>
      <c r="U155" s="227">
        <f t="shared" si="397"/>
        <v>5102182</v>
      </c>
      <c r="V155" s="227">
        <f t="shared" si="397"/>
        <v>5689001</v>
      </c>
      <c r="W155" s="229">
        <f>SUM(W150+W151+W152+W153+W154)</f>
        <v>9347502</v>
      </c>
      <c r="X155" s="228">
        <f>SUM(X150+X151+X152+X153+X154)</f>
        <v>18804082</v>
      </c>
      <c r="Y155" s="229">
        <v>24140615</v>
      </c>
      <c r="Z155" s="229">
        <v>27981790</v>
      </c>
      <c r="AA155" s="229">
        <v>23234189</v>
      </c>
      <c r="AB155" s="229">
        <v>14493229</v>
      </c>
      <c r="AC155" s="229">
        <v>8945409</v>
      </c>
      <c r="AD155" s="229">
        <v>6821698</v>
      </c>
      <c r="AE155" s="229">
        <v>5334015</v>
      </c>
      <c r="AF155" s="229">
        <v>5172616</v>
      </c>
      <c r="AG155" s="229">
        <v>5805976</v>
      </c>
      <c r="AH155" s="229">
        <v>5622610</v>
      </c>
      <c r="AI155" s="229">
        <v>10617127</v>
      </c>
      <c r="AJ155" s="238">
        <v>24410658</v>
      </c>
      <c r="AK155" s="305">
        <v>30681728</v>
      </c>
      <c r="AL155" s="305">
        <v>31853427</v>
      </c>
      <c r="AM155" s="305">
        <v>28691003</v>
      </c>
      <c r="AN155" s="305">
        <v>20681426</v>
      </c>
      <c r="AO155" s="305">
        <v>13837126</v>
      </c>
      <c r="AP155" s="305">
        <v>10279553</v>
      </c>
      <c r="AQ155" s="85">
        <v>8397153</v>
      </c>
      <c r="AR155" s="305">
        <v>7786555</v>
      </c>
      <c r="AS155" s="305"/>
      <c r="AT155" s="305"/>
      <c r="AU155" s="305"/>
      <c r="AV155" s="238"/>
      <c r="AW155" s="232">
        <f t="shared" ref="AW155:BA155" si="398">SUM(AW150:AW154)</f>
        <v>-6240873.1600000011</v>
      </c>
      <c r="AX155" s="233">
        <f t="shared" si="398"/>
        <v>373235.10999999964</v>
      </c>
      <c r="AY155" s="233">
        <f t="shared" si="398"/>
        <v>1452491.32</v>
      </c>
      <c r="AZ155" s="233">
        <f t="shared" si="398"/>
        <v>-1165560.1299999999</v>
      </c>
      <c r="BA155" s="233">
        <f t="shared" si="398"/>
        <v>-1784875.5099999998</v>
      </c>
      <c r="BB155" s="233">
        <f t="shared" ref="BB155:BJ155" si="399">SUM(BB150:BB154)</f>
        <v>-750905.94000000018</v>
      </c>
      <c r="BC155" s="233">
        <f t="shared" si="399"/>
        <v>-309547.26999999979</v>
      </c>
      <c r="BD155" s="233">
        <f t="shared" si="399"/>
        <v>-1011415.6599999999</v>
      </c>
      <c r="BE155" s="233">
        <f t="shared" si="399"/>
        <v>-392289.56000000017</v>
      </c>
      <c r="BF155" s="233">
        <f t="shared" si="399"/>
        <v>-2020029.8300000003</v>
      </c>
      <c r="BG155" s="233">
        <f t="shared" si="399"/>
        <v>2985122.75</v>
      </c>
      <c r="BH155" s="233">
        <f t="shared" si="399"/>
        <v>6010333.5599999987</v>
      </c>
      <c r="BI155" s="233">
        <f t="shared" si="399"/>
        <v>4978702.4000000004</v>
      </c>
      <c r="BJ155" s="233">
        <f t="shared" si="399"/>
        <v>-3794236.9499999997</v>
      </c>
      <c r="BK155" s="233">
        <f t="shared" ref="BK155:BL155" si="400">SUM(BK150:BK154)</f>
        <v>-2221888</v>
      </c>
      <c r="BL155" s="258">
        <f t="shared" si="400"/>
        <v>414817</v>
      </c>
      <c r="BM155" s="258">
        <f t="shared" ref="BM155:BN155" si="401">SUM(BM150:BM154)</f>
        <v>709514</v>
      </c>
      <c r="BN155" s="258">
        <f t="shared" si="401"/>
        <v>583284</v>
      </c>
      <c r="BO155" s="258">
        <f t="shared" ref="BO155" si="402">SUM(BO150:BO154)</f>
        <v>703794</v>
      </c>
      <c r="BP155" s="258">
        <f t="shared" ref="BP155:BQ155" si="403">SUM(BP150:BP154)</f>
        <v>-66391</v>
      </c>
      <c r="BQ155" s="258">
        <f t="shared" si="403"/>
        <v>1269625</v>
      </c>
      <c r="BR155" s="258">
        <f t="shared" ref="BR155:BS155" si="404">SUM(BR150:BR154)</f>
        <v>5606576</v>
      </c>
      <c r="BS155" s="258">
        <f t="shared" si="404"/>
        <v>6541113</v>
      </c>
      <c r="BT155" s="258">
        <f t="shared" ref="BT155" si="405">SUM(BT150:BT154)</f>
        <v>3871637</v>
      </c>
      <c r="BU155" s="258">
        <f t="shared" ref="BU155" si="406">SUM(BU150:BU154)</f>
        <v>5456814</v>
      </c>
      <c r="BV155" s="258">
        <f t="shared" ref="BV155" si="407">SUM(BV150:BV154)</f>
        <v>6188197</v>
      </c>
      <c r="BW155" s="258">
        <f t="shared" ref="BW155" si="408">SUM(BW150:BW154)</f>
        <v>4891717</v>
      </c>
      <c r="BX155" s="258">
        <f t="shared" ref="BX155" si="409">SUM(BX150:BX154)</f>
        <v>3457855</v>
      </c>
      <c r="BY155" s="258">
        <f t="shared" ref="BY155:BZ155" si="410">SUM(BY150:BY154)</f>
        <v>3063138</v>
      </c>
      <c r="BZ155" s="258">
        <f t="shared" si="410"/>
        <v>2613939</v>
      </c>
      <c r="CA155" s="353"/>
      <c r="CB155" s="85">
        <f>SUM(CB150:CB154)</f>
        <v>7786555</v>
      </c>
    </row>
    <row r="156" spans="1:80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352"/>
      <c r="CB156" s="90"/>
    </row>
    <row r="157" spans="1:80" s="59" customFormat="1" x14ac:dyDescent="0.3">
      <c r="A157" s="147"/>
      <c r="B157" s="60" t="s">
        <v>37</v>
      </c>
      <c r="C157" s="112"/>
      <c r="D157" s="184">
        <f t="shared" ref="D157:AB157" si="411">(C66+C150+D94-D66-D150)/(C66+C150+D94-D150)</f>
        <v>0.60357559543553274</v>
      </c>
      <c r="E157" s="185">
        <f t="shared" si="411"/>
        <v>0.56188838895537507</v>
      </c>
      <c r="F157" s="185">
        <f t="shared" si="411"/>
        <v>0.42817828045150014</v>
      </c>
      <c r="G157" s="185">
        <f t="shared" si="411"/>
        <v>0.36334852014088931</v>
      </c>
      <c r="H157" s="186">
        <f t="shared" si="411"/>
        <v>0.39914850438071103</v>
      </c>
      <c r="I157" s="185">
        <f t="shared" si="411"/>
        <v>0.37377173038616135</v>
      </c>
      <c r="J157" s="186">
        <f t="shared" si="411"/>
        <v>0.43303613399555324</v>
      </c>
      <c r="K157" s="185">
        <f t="shared" si="411"/>
        <v>0.54910946743988587</v>
      </c>
      <c r="L157" s="187">
        <f t="shared" si="411"/>
        <v>0.68143778821808643</v>
      </c>
      <c r="M157" s="186">
        <f t="shared" si="411"/>
        <v>0.74676491235559073</v>
      </c>
      <c r="N157" s="186">
        <f t="shared" si="411"/>
        <v>0.68477967284155916</v>
      </c>
      <c r="O157" s="186">
        <f t="shared" si="411"/>
        <v>0.65939896446836366</v>
      </c>
      <c r="P157" s="186">
        <f t="shared" si="411"/>
        <v>0.58780681503457832</v>
      </c>
      <c r="Q157" s="186">
        <f t="shared" si="411"/>
        <v>0.56611028854638368</v>
      </c>
      <c r="R157" s="186">
        <f t="shared" si="411"/>
        <v>0.39197145928439486</v>
      </c>
      <c r="S157" s="186">
        <f t="shared" si="411"/>
        <v>0.35313914950685948</v>
      </c>
      <c r="T157" s="186">
        <f t="shared" si="411"/>
        <v>0.27080718276645127</v>
      </c>
      <c r="U157" s="186">
        <f t="shared" si="411"/>
        <v>0.2812655766754722</v>
      </c>
      <c r="V157" s="186">
        <f t="shared" si="411"/>
        <v>0.32014682836870256</v>
      </c>
      <c r="W157" s="186">
        <f t="shared" si="411"/>
        <v>0.41849963048474392</v>
      </c>
      <c r="X157" s="187">
        <f t="shared" si="411"/>
        <v>0.57136626222200737</v>
      </c>
      <c r="Y157" s="186">
        <f t="shared" si="411"/>
        <v>0.68672811631749286</v>
      </c>
      <c r="Z157" s="186">
        <f t="shared" si="411"/>
        <v>0.66531389247680839</v>
      </c>
      <c r="AA157" s="186">
        <f t="shared" si="411"/>
        <v>0.66292776222014882</v>
      </c>
      <c r="AB157" s="186">
        <f t="shared" si="411"/>
        <v>0.59002987320461786</v>
      </c>
      <c r="AC157" s="186">
        <f t="shared" ref="AC157:AR162" si="412">(AB66+AB150+AC94-AC66-AC150)/(AB66+AB150+AC94-AC150)</f>
        <v>0.46482401630173253</v>
      </c>
      <c r="AD157" s="186">
        <f t="shared" si="412"/>
        <v>0.34604323441493995</v>
      </c>
      <c r="AE157" s="186">
        <f t="shared" si="412"/>
        <v>0.37740545518017132</v>
      </c>
      <c r="AF157" s="186">
        <f t="shared" si="412"/>
        <v>0.32362841649044777</v>
      </c>
      <c r="AG157" s="186">
        <f t="shared" si="412"/>
        <v>0.32065379644164699</v>
      </c>
      <c r="AH157" s="186">
        <f t="shared" si="412"/>
        <v>0.37257539900543479</v>
      </c>
      <c r="AI157" s="186">
        <f t="shared" si="412"/>
        <v>0.4726172192609992</v>
      </c>
      <c r="AJ157" s="186">
        <f t="shared" si="412"/>
        <v>0.66829794369375539</v>
      </c>
      <c r="AK157" s="186">
        <f t="shared" si="412"/>
        <v>0.72211113410795447</v>
      </c>
      <c r="AL157" s="186">
        <f t="shared" si="412"/>
        <v>0.72934766405884865</v>
      </c>
      <c r="AM157" s="186">
        <f t="shared" si="412"/>
        <v>0.69662156618310922</v>
      </c>
      <c r="AN157" s="186">
        <f t="shared" si="412"/>
        <v>0.64392370975133384</v>
      </c>
      <c r="AO157" s="186">
        <f t="shared" si="412"/>
        <v>0.55599439246659188</v>
      </c>
      <c r="AP157" s="186">
        <f t="shared" si="412"/>
        <v>0.44795687418084762</v>
      </c>
      <c r="AQ157" s="186">
        <f t="shared" si="412"/>
        <v>0.42851750359346513</v>
      </c>
      <c r="AR157" s="186">
        <f t="shared" si="412"/>
        <v>0.37227926128861166</v>
      </c>
      <c r="AS157" s="186"/>
      <c r="AT157" s="186"/>
      <c r="AU157" s="186"/>
      <c r="AV157" s="187"/>
      <c r="AW157" s="109"/>
      <c r="AX157" s="186">
        <f t="shared" ref="AX157:BG162" si="413">P157-D157</f>
        <v>-1.5768780400954419E-2</v>
      </c>
      <c r="AY157" s="186">
        <f t="shared" si="413"/>
        <v>4.2218995910086043E-3</v>
      </c>
      <c r="AZ157" s="186">
        <f t="shared" si="413"/>
        <v>-3.6206821167105274E-2</v>
      </c>
      <c r="BA157" s="186">
        <f t="shared" si="413"/>
        <v>-1.0209370634029824E-2</v>
      </c>
      <c r="BB157" s="186">
        <f t="shared" si="413"/>
        <v>-0.12834132161425976</v>
      </c>
      <c r="BC157" s="186">
        <f t="shared" si="413"/>
        <v>-9.2506153710689154E-2</v>
      </c>
      <c r="BD157" s="186">
        <f t="shared" si="413"/>
        <v>-0.11288930562685068</v>
      </c>
      <c r="BE157" s="186">
        <f t="shared" si="413"/>
        <v>-0.13060983695514194</v>
      </c>
      <c r="BF157" s="186">
        <f t="shared" si="413"/>
        <v>-0.11007152599607906</v>
      </c>
      <c r="BG157" s="186">
        <f t="shared" si="413"/>
        <v>-6.0036796038097862E-2</v>
      </c>
      <c r="BH157" s="186">
        <f t="shared" ref="BH157:BQ162" si="414">Z157-N157</f>
        <v>-1.9465780364750773E-2</v>
      </c>
      <c r="BI157" s="186">
        <f t="shared" si="414"/>
        <v>3.5287977517851621E-3</v>
      </c>
      <c r="BJ157" s="186">
        <f t="shared" si="414"/>
        <v>2.223058170039538E-3</v>
      </c>
      <c r="BK157" s="186">
        <f t="shared" si="414"/>
        <v>-0.10128627224465114</v>
      </c>
      <c r="BL157" s="259">
        <f t="shared" si="414"/>
        <v>-4.5928224869454914E-2</v>
      </c>
      <c r="BM157" s="259">
        <f t="shared" si="414"/>
        <v>2.4266305673311839E-2</v>
      </c>
      <c r="BN157" s="259">
        <f t="shared" si="414"/>
        <v>5.2821233723996497E-2</v>
      </c>
      <c r="BO157" s="259">
        <f t="shared" si="414"/>
        <v>3.9388219766174792E-2</v>
      </c>
      <c r="BP157" s="259">
        <f t="shared" si="414"/>
        <v>5.242857063673223E-2</v>
      </c>
      <c r="BQ157" s="259">
        <f t="shared" si="414"/>
        <v>5.4117588776255277E-2</v>
      </c>
      <c r="BR157" s="259">
        <f t="shared" ref="BR157:BZ162" si="415">AJ157-X157</f>
        <v>9.6931681471748021E-2</v>
      </c>
      <c r="BS157" s="259">
        <f t="shared" si="415"/>
        <v>3.5383017790461602E-2</v>
      </c>
      <c r="BT157" s="259">
        <f t="shared" si="415"/>
        <v>6.4033771582040266E-2</v>
      </c>
      <c r="BU157" s="259">
        <f t="shared" si="415"/>
        <v>3.36938039629604E-2</v>
      </c>
      <c r="BV157" s="259">
        <f t="shared" si="415"/>
        <v>5.3893836546715979E-2</v>
      </c>
      <c r="BW157" s="259">
        <f t="shared" si="415"/>
        <v>9.1170376164859346E-2</v>
      </c>
      <c r="BX157" s="259">
        <f t="shared" si="415"/>
        <v>0.10191363976590767</v>
      </c>
      <c r="BY157" s="259">
        <f t="shared" si="415"/>
        <v>5.1112048413293809E-2</v>
      </c>
      <c r="BZ157" s="259">
        <f t="shared" si="415"/>
        <v>4.8650844798163895E-2</v>
      </c>
      <c r="CA157" s="352"/>
      <c r="CB157" s="64">
        <f>IF(ISERROR(GETPIVOTDATA("VALUE",'CRS WK pvt'!$I$2,"DT_FILE",CB$8,"CD_CO",CB$6,"TRIM_CAT",TRIM(B157),"TRIM_LINE",A156))=TRUE,0,GETPIVOTDATA("VALUE",'CRS WK pvt'!$I$2,"DT_FILE",CB$8,"CD_CO",CB$6,"TRIM_CAT",TRIM(B157),"TRIM_LINE",A156))</f>
        <v>0</v>
      </c>
    </row>
    <row r="158" spans="1:80" s="59" customFormat="1" x14ac:dyDescent="0.3">
      <c r="A158" s="147"/>
      <c r="B158" s="60" t="s">
        <v>38</v>
      </c>
      <c r="C158" s="112"/>
      <c r="D158" s="185">
        <f t="shared" ref="D158:AB158" si="416">(C67+C151+D95-D67-D151)/(C67+C151+D95-D151)</f>
        <v>0.25198492850648874</v>
      </c>
      <c r="E158" s="185">
        <f t="shared" si="416"/>
        <v>0.1944051622380982</v>
      </c>
      <c r="F158" s="185">
        <f t="shared" si="416"/>
        <v>0.15390071141686648</v>
      </c>
      <c r="G158" s="185">
        <f t="shared" si="416"/>
        <v>0.10486297795100803</v>
      </c>
      <c r="H158" s="186">
        <f t="shared" si="416"/>
        <v>0.10384992281241291</v>
      </c>
      <c r="I158" s="185">
        <f t="shared" si="416"/>
        <v>8.7552374604678102E-2</v>
      </c>
      <c r="J158" s="186">
        <f t="shared" si="416"/>
        <v>9.8079196545133862E-2</v>
      </c>
      <c r="K158" s="185">
        <f t="shared" si="416"/>
        <v>0.12067591630686358</v>
      </c>
      <c r="L158" s="187">
        <f t="shared" si="416"/>
        <v>0.22563800388576619</v>
      </c>
      <c r="M158" s="186">
        <f t="shared" si="416"/>
        <v>0.30612543188945424</v>
      </c>
      <c r="N158" s="186">
        <f t="shared" si="416"/>
        <v>0.25141630039156304</v>
      </c>
      <c r="O158" s="186">
        <f t="shared" si="416"/>
        <v>0.23658224645817741</v>
      </c>
      <c r="P158" s="186">
        <f t="shared" si="416"/>
        <v>0.22283518677338698</v>
      </c>
      <c r="Q158" s="186">
        <f t="shared" si="416"/>
        <v>0.16663192023406853</v>
      </c>
      <c r="R158" s="186">
        <f t="shared" si="416"/>
        <v>0.11487561485546779</v>
      </c>
      <c r="S158" s="186">
        <f t="shared" si="416"/>
        <v>4.5854767520445254E-2</v>
      </c>
      <c r="T158" s="186">
        <f t="shared" si="416"/>
        <v>5.7023044474858245E-2</v>
      </c>
      <c r="U158" s="186">
        <f t="shared" si="416"/>
        <v>4.4432671109306557E-2</v>
      </c>
      <c r="V158" s="186">
        <f t="shared" si="416"/>
        <v>6.8321923351566824E-2</v>
      </c>
      <c r="W158" s="186">
        <f t="shared" si="416"/>
        <v>7.9853838672955743E-2</v>
      </c>
      <c r="X158" s="187">
        <f t="shared" si="416"/>
        <v>0.19628371839891351</v>
      </c>
      <c r="Y158" s="186">
        <f t="shared" si="416"/>
        <v>0.26972036118917192</v>
      </c>
      <c r="Z158" s="186">
        <f t="shared" si="416"/>
        <v>0.25964815596098217</v>
      </c>
      <c r="AA158" s="186">
        <f t="shared" si="416"/>
        <v>0.25702027802786681</v>
      </c>
      <c r="AB158" s="186">
        <f t="shared" si="416"/>
        <v>0.20913195442600166</v>
      </c>
      <c r="AC158" s="186">
        <f t="shared" si="412"/>
        <v>0.14662398683769956</v>
      </c>
      <c r="AD158" s="186">
        <f t="shared" si="412"/>
        <v>0.10453836514134658</v>
      </c>
      <c r="AE158" s="186">
        <f t="shared" si="412"/>
        <v>0.14123565460701379</v>
      </c>
      <c r="AF158" s="186">
        <f t="shared" si="412"/>
        <v>9.4983173751260419E-2</v>
      </c>
      <c r="AG158" s="186">
        <f t="shared" si="412"/>
        <v>9.2711348094361698E-2</v>
      </c>
      <c r="AH158" s="186">
        <f t="shared" si="412"/>
        <v>0.10895438684915114</v>
      </c>
      <c r="AI158" s="186">
        <f t="shared" si="412"/>
        <v>0.17946022746682566</v>
      </c>
      <c r="AJ158" s="186">
        <f t="shared" si="412"/>
        <v>0.25248701334916296</v>
      </c>
      <c r="AK158" s="186">
        <f t="shared" si="412"/>
        <v>0.29217426840533667</v>
      </c>
      <c r="AL158" s="186">
        <f t="shared" si="412"/>
        <v>0.30563864278264319</v>
      </c>
      <c r="AM158" s="186">
        <f t="shared" si="412"/>
        <v>0.2904563096812266</v>
      </c>
      <c r="AN158" s="186">
        <f t="shared" si="412"/>
        <v>0.26095509455863147</v>
      </c>
      <c r="AO158" s="186">
        <f t="shared" si="412"/>
        <v>0.20830766416655019</v>
      </c>
      <c r="AP158" s="186">
        <f t="shared" si="412"/>
        <v>0.15314694893591163</v>
      </c>
      <c r="AQ158" s="186">
        <f t="shared" si="412"/>
        <v>0.15054530791742357</v>
      </c>
      <c r="AR158" s="186">
        <f t="shared" si="412"/>
        <v>9.1923386231222995E-2</v>
      </c>
      <c r="AS158" s="186"/>
      <c r="AT158" s="186"/>
      <c r="AU158" s="186"/>
      <c r="AV158" s="187"/>
      <c r="AW158" s="109"/>
      <c r="AX158" s="186">
        <f t="shared" si="413"/>
        <v>-2.9149741733101753E-2</v>
      </c>
      <c r="AY158" s="186">
        <f t="shared" si="413"/>
        <v>-2.7773242004029669E-2</v>
      </c>
      <c r="AZ158" s="186">
        <f t="shared" si="413"/>
        <v>-3.9025096561398687E-2</v>
      </c>
      <c r="BA158" s="186">
        <f t="shared" si="413"/>
        <v>-5.9008210430562778E-2</v>
      </c>
      <c r="BB158" s="186">
        <f t="shared" si="413"/>
        <v>-4.6826878337554667E-2</v>
      </c>
      <c r="BC158" s="186">
        <f t="shared" si="413"/>
        <v>-4.3119703495371545E-2</v>
      </c>
      <c r="BD158" s="186">
        <f t="shared" si="413"/>
        <v>-2.9757273193567038E-2</v>
      </c>
      <c r="BE158" s="186">
        <f t="shared" si="413"/>
        <v>-4.0822077633907841E-2</v>
      </c>
      <c r="BF158" s="186">
        <f t="shared" si="413"/>
        <v>-2.9354285486852677E-2</v>
      </c>
      <c r="BG158" s="186">
        <f t="shared" si="413"/>
        <v>-3.6405070700282316E-2</v>
      </c>
      <c r="BH158" s="186">
        <f t="shared" si="414"/>
        <v>8.2318555694191331E-3</v>
      </c>
      <c r="BI158" s="186">
        <f t="shared" si="414"/>
        <v>2.0438031569689402E-2</v>
      </c>
      <c r="BJ158" s="186">
        <f t="shared" si="414"/>
        <v>-1.3703232347385325E-2</v>
      </c>
      <c r="BK158" s="186">
        <f t="shared" si="414"/>
        <v>-2.0007933396368971E-2</v>
      </c>
      <c r="BL158" s="259">
        <f t="shared" si="414"/>
        <v>-1.0337249714121213E-2</v>
      </c>
      <c r="BM158" s="259">
        <f t="shared" si="414"/>
        <v>9.5380887086568528E-2</v>
      </c>
      <c r="BN158" s="259">
        <f t="shared" si="414"/>
        <v>3.7960129276402174E-2</v>
      </c>
      <c r="BO158" s="259">
        <f t="shared" si="414"/>
        <v>4.8278676985055141E-2</v>
      </c>
      <c r="BP158" s="259">
        <f t="shared" si="414"/>
        <v>4.0632463497584315E-2</v>
      </c>
      <c r="BQ158" s="259">
        <f t="shared" si="414"/>
        <v>9.9606388793869918E-2</v>
      </c>
      <c r="BR158" s="259">
        <f t="shared" si="415"/>
        <v>5.6203294950249449E-2</v>
      </c>
      <c r="BS158" s="259">
        <f t="shared" si="415"/>
        <v>2.2453907216164748E-2</v>
      </c>
      <c r="BT158" s="259">
        <f t="shared" si="415"/>
        <v>4.5990486821661014E-2</v>
      </c>
      <c r="BU158" s="259">
        <f t="shared" si="415"/>
        <v>3.3436031653359788E-2</v>
      </c>
      <c r="BV158" s="259">
        <f t="shared" si="415"/>
        <v>5.1823140132629814E-2</v>
      </c>
      <c r="BW158" s="259">
        <f t="shared" si="415"/>
        <v>6.1683677328850633E-2</v>
      </c>
      <c r="BX158" s="259">
        <f t="shared" si="415"/>
        <v>4.860858379456505E-2</v>
      </c>
      <c r="BY158" s="259">
        <f t="shared" si="415"/>
        <v>9.3096533104097823E-3</v>
      </c>
      <c r="BZ158" s="259">
        <f t="shared" si="415"/>
        <v>-3.0597875200374242E-3</v>
      </c>
      <c r="CA158" s="283"/>
      <c r="CB158" s="64">
        <f>IF(ISERROR(GETPIVOTDATA("VALUE",'CRS WK pvt'!$I$2,"DT_FILE",CB$8,"CD_CO",CB$6,"TRIM_CAT",TRIM(B158),"TRIM_LINE",A156))=TRUE,0,GETPIVOTDATA("VALUE",'CRS WK pvt'!$I$2,"DT_FILE",CB$8,"CD_CO",CB$6,"TRIM_CAT",TRIM(B158),"TRIM_LINE",A156))</f>
        <v>0</v>
      </c>
    </row>
    <row r="159" spans="1:80" s="59" customFormat="1" x14ac:dyDescent="0.3">
      <c r="A159" s="147"/>
      <c r="B159" s="60" t="s">
        <v>39</v>
      </c>
      <c r="C159" s="112"/>
      <c r="D159" s="185">
        <f t="shared" ref="D159:AB159" si="417">(C68+C152+D96-D68-D152)/(C68+C152+D96-D152)</f>
        <v>0.78354862185985752</v>
      </c>
      <c r="E159" s="185">
        <f t="shared" si="417"/>
        <v>0.78679169062576493</v>
      </c>
      <c r="F159" s="185">
        <f t="shared" si="417"/>
        <v>0.69702341292933878</v>
      </c>
      <c r="G159" s="185">
        <f t="shared" si="417"/>
        <v>0.70532853711834298</v>
      </c>
      <c r="H159" s="186">
        <f t="shared" si="417"/>
        <v>0.72820805261165367</v>
      </c>
      <c r="I159" s="185">
        <f t="shared" si="417"/>
        <v>0.71720203472723321</v>
      </c>
      <c r="J159" s="186">
        <f t="shared" si="417"/>
        <v>0.7770593539016426</v>
      </c>
      <c r="K159" s="185">
        <f t="shared" si="417"/>
        <v>0.77434177143225802</v>
      </c>
      <c r="L159" s="187">
        <f t="shared" si="417"/>
        <v>0.90822982518094619</v>
      </c>
      <c r="M159" s="186">
        <f t="shared" si="417"/>
        <v>0.88430141428523823</v>
      </c>
      <c r="N159" s="186">
        <f t="shared" si="417"/>
        <v>0.79379184741440467</v>
      </c>
      <c r="O159" s="186">
        <f t="shared" si="417"/>
        <v>0.7935223140706914</v>
      </c>
      <c r="P159" s="186">
        <f t="shared" si="417"/>
        <v>0.63389828515898039</v>
      </c>
      <c r="Q159" s="186">
        <f t="shared" si="417"/>
        <v>0.6965882038746386</v>
      </c>
      <c r="R159" s="186">
        <f t="shared" si="417"/>
        <v>0.57046598523894299</v>
      </c>
      <c r="S159" s="186">
        <f t="shared" si="417"/>
        <v>0.52500001963363585</v>
      </c>
      <c r="T159" s="186">
        <f t="shared" si="417"/>
        <v>0.44930691600868944</v>
      </c>
      <c r="U159" s="186">
        <f t="shared" si="417"/>
        <v>0.47819099485325117</v>
      </c>
      <c r="V159" s="186">
        <f t="shared" si="417"/>
        <v>0.50306558122795286</v>
      </c>
      <c r="W159" s="186">
        <f t="shared" si="417"/>
        <v>0.60904983469286089</v>
      </c>
      <c r="X159" s="187">
        <f t="shared" si="417"/>
        <v>0.72525022495653235</v>
      </c>
      <c r="Y159" s="186">
        <f t="shared" si="417"/>
        <v>0.76952133488132191</v>
      </c>
      <c r="Z159" s="186">
        <f t="shared" si="417"/>
        <v>0.78269878966879036</v>
      </c>
      <c r="AA159" s="186">
        <f t="shared" si="417"/>
        <v>0.83226800112336097</v>
      </c>
      <c r="AB159" s="186">
        <f t="shared" si="417"/>
        <v>0.7709827113123402</v>
      </c>
      <c r="AC159" s="186">
        <f t="shared" si="412"/>
        <v>0.69176585073942809</v>
      </c>
      <c r="AD159" s="186">
        <f t="shared" si="412"/>
        <v>0.5500004379114527</v>
      </c>
      <c r="AE159" s="186">
        <f t="shared" si="412"/>
        <v>0.53385721704655142</v>
      </c>
      <c r="AF159" s="186">
        <f t="shared" si="412"/>
        <v>0.532027381569668</v>
      </c>
      <c r="AG159" s="186">
        <f t="shared" si="412"/>
        <v>0.55065424063417212</v>
      </c>
      <c r="AH159" s="186">
        <f t="shared" si="412"/>
        <v>0.53363049795824669</v>
      </c>
      <c r="AI159" s="186">
        <f t="shared" si="412"/>
        <v>0.63925577203331374</v>
      </c>
      <c r="AJ159" s="186">
        <f t="shared" si="412"/>
        <v>0.75747594308280419</v>
      </c>
      <c r="AK159" s="186">
        <f t="shared" si="412"/>
        <v>0.70795080316213721</v>
      </c>
      <c r="AL159" s="186">
        <f t="shared" si="412"/>
        <v>0.78937041854182721</v>
      </c>
      <c r="AM159" s="186">
        <f t="shared" si="412"/>
        <v>0.760115694808292</v>
      </c>
      <c r="AN159" s="186">
        <f t="shared" si="412"/>
        <v>0.78622642824407973</v>
      </c>
      <c r="AO159" s="186">
        <f t="shared" si="412"/>
        <v>0.68864306353455795</v>
      </c>
      <c r="AP159" s="186">
        <f t="shared" si="412"/>
        <v>0.59869537374835058</v>
      </c>
      <c r="AQ159" s="186">
        <f t="shared" si="412"/>
        <v>0.61890632877968943</v>
      </c>
      <c r="AR159" s="186">
        <f t="shared" si="412"/>
        <v>0.63575166062547073</v>
      </c>
      <c r="AS159" s="186"/>
      <c r="AT159" s="186"/>
      <c r="AU159" s="186"/>
      <c r="AV159" s="187"/>
      <c r="AW159" s="109"/>
      <c r="AX159" s="186">
        <f t="shared" si="413"/>
        <v>-0.14965033670087713</v>
      </c>
      <c r="AY159" s="186">
        <f t="shared" si="413"/>
        <v>-9.0203486751126327E-2</v>
      </c>
      <c r="AZ159" s="186">
        <f t="shared" si="413"/>
        <v>-0.1265574276903958</v>
      </c>
      <c r="BA159" s="186">
        <f t="shared" si="413"/>
        <v>-0.18032851748470713</v>
      </c>
      <c r="BB159" s="186">
        <f t="shared" si="413"/>
        <v>-0.27890113660296423</v>
      </c>
      <c r="BC159" s="186">
        <f t="shared" si="413"/>
        <v>-0.23901103987398203</v>
      </c>
      <c r="BD159" s="186">
        <f t="shared" si="413"/>
        <v>-0.27399377267368974</v>
      </c>
      <c r="BE159" s="186">
        <f t="shared" si="413"/>
        <v>-0.16529193673939713</v>
      </c>
      <c r="BF159" s="186">
        <f t="shared" si="413"/>
        <v>-0.18297960022441384</v>
      </c>
      <c r="BG159" s="186">
        <f t="shared" si="413"/>
        <v>-0.11478007940391632</v>
      </c>
      <c r="BH159" s="186">
        <f t="shared" si="414"/>
        <v>-1.109305774561431E-2</v>
      </c>
      <c r="BI159" s="186">
        <f t="shared" si="414"/>
        <v>3.8745687052669564E-2</v>
      </c>
      <c r="BJ159" s="186">
        <f t="shared" si="414"/>
        <v>0.13708442615335981</v>
      </c>
      <c r="BK159" s="186">
        <f t="shared" si="414"/>
        <v>-4.8223531352105109E-3</v>
      </c>
      <c r="BL159" s="259">
        <f t="shared" si="414"/>
        <v>-2.0465547327490285E-2</v>
      </c>
      <c r="BM159" s="259">
        <f t="shared" si="414"/>
        <v>8.8571974129155739E-3</v>
      </c>
      <c r="BN159" s="259">
        <f t="shared" si="414"/>
        <v>8.2720465560978562E-2</v>
      </c>
      <c r="BO159" s="259">
        <f t="shared" si="414"/>
        <v>7.2463245780920948E-2</v>
      </c>
      <c r="BP159" s="259">
        <f t="shared" si="414"/>
        <v>3.0564916730293823E-2</v>
      </c>
      <c r="BQ159" s="259">
        <f t="shared" si="414"/>
        <v>3.0205937340452849E-2</v>
      </c>
      <c r="BR159" s="259">
        <f t="shared" si="415"/>
        <v>3.2225718126271841E-2</v>
      </c>
      <c r="BS159" s="259">
        <f t="shared" si="415"/>
        <v>-6.1570531719184696E-2</v>
      </c>
      <c r="BT159" s="259">
        <f t="shared" si="415"/>
        <v>6.67162887303685E-3</v>
      </c>
      <c r="BU159" s="259">
        <f t="shared" si="415"/>
        <v>-7.215230631506897E-2</v>
      </c>
      <c r="BV159" s="259">
        <f t="shared" si="415"/>
        <v>1.5243716931739537E-2</v>
      </c>
      <c r="BW159" s="259">
        <f t="shared" si="415"/>
        <v>-3.1227872048701366E-3</v>
      </c>
      <c r="BX159" s="259">
        <f t="shared" si="415"/>
        <v>4.8694935836897879E-2</v>
      </c>
      <c r="BY159" s="259">
        <f t="shared" si="415"/>
        <v>8.5049111733138005E-2</v>
      </c>
      <c r="BZ159" s="259">
        <f t="shared" si="415"/>
        <v>0.10372427905580273</v>
      </c>
      <c r="CA159" s="283"/>
      <c r="CB159" s="64">
        <f>IF(ISERROR(GETPIVOTDATA("VALUE",'CRS WK pvt'!$I$2,"DT_FILE",CB$8,"CD_CO",CB$6,"TRIM_CAT",TRIM(B159),"TRIM_LINE",A156))=TRUE,0,GETPIVOTDATA("VALUE",'CRS WK pvt'!$I$2,"DT_FILE",CB$8,"CD_CO",CB$6,"TRIM_CAT",TRIM(B159),"TRIM_LINE",A156))</f>
        <v>0</v>
      </c>
    </row>
    <row r="160" spans="1:80" s="59" customFormat="1" x14ac:dyDescent="0.3">
      <c r="A160" s="147"/>
      <c r="B160" s="60" t="s">
        <v>40</v>
      </c>
      <c r="C160" s="112"/>
      <c r="D160" s="185">
        <f t="shared" ref="D160:AB160" si="418">(C69+C153+D97-D69-D153)/(C69+C153+D97-D153)</f>
        <v>0.75237096487029054</v>
      </c>
      <c r="E160" s="185">
        <f t="shared" si="418"/>
        <v>0.74632014816657055</v>
      </c>
      <c r="F160" s="185">
        <f t="shared" si="418"/>
        <v>0.69988562374264462</v>
      </c>
      <c r="G160" s="185">
        <f t="shared" si="418"/>
        <v>0.57956635703909232</v>
      </c>
      <c r="H160" s="186">
        <f t="shared" si="418"/>
        <v>0.48552635815650064</v>
      </c>
      <c r="I160" s="185">
        <f t="shared" si="418"/>
        <v>0.46634907135580689</v>
      </c>
      <c r="J160" s="186">
        <f t="shared" si="418"/>
        <v>0.5715065030498151</v>
      </c>
      <c r="K160" s="185">
        <f t="shared" si="418"/>
        <v>0.58870355233164928</v>
      </c>
      <c r="L160" s="187">
        <f t="shared" si="418"/>
        <v>0.64472015262855553</v>
      </c>
      <c r="M160" s="186">
        <f t="shared" si="418"/>
        <v>0.82221237366662947</v>
      </c>
      <c r="N160" s="186">
        <f t="shared" si="418"/>
        <v>0.76770886876332867</v>
      </c>
      <c r="O160" s="186">
        <f t="shared" si="418"/>
        <v>0.76101883519500668</v>
      </c>
      <c r="P160" s="186">
        <f t="shared" si="418"/>
        <v>0.64868608718043874</v>
      </c>
      <c r="Q160" s="186">
        <f t="shared" si="418"/>
        <v>0.6799815026601026</v>
      </c>
      <c r="R160" s="186">
        <f t="shared" si="418"/>
        <v>0.59199050565569022</v>
      </c>
      <c r="S160" s="186">
        <f t="shared" si="418"/>
        <v>0.58354116869700579</v>
      </c>
      <c r="T160" s="186">
        <f t="shared" si="418"/>
        <v>0.45964409853090188</v>
      </c>
      <c r="U160" s="186">
        <f t="shared" si="418"/>
        <v>0.48957106497341107</v>
      </c>
      <c r="V160" s="186">
        <f t="shared" si="418"/>
        <v>0.68972888966873047</v>
      </c>
      <c r="W160" s="186">
        <f t="shared" si="418"/>
        <v>0.58470893243845379</v>
      </c>
      <c r="X160" s="187">
        <f t="shared" si="418"/>
        <v>0.72971456246119737</v>
      </c>
      <c r="Y160" s="186">
        <f t="shared" si="418"/>
        <v>0.75152488410502771</v>
      </c>
      <c r="Z160" s="186">
        <f t="shared" si="418"/>
        <v>0.74862410283132719</v>
      </c>
      <c r="AA160" s="186">
        <f t="shared" si="418"/>
        <v>0.82110199855221599</v>
      </c>
      <c r="AB160" s="186">
        <f t="shared" si="418"/>
        <v>0.82484562796461802</v>
      </c>
      <c r="AC160" s="186">
        <f t="shared" si="412"/>
        <v>0.7201924517065611</v>
      </c>
      <c r="AD160" s="186">
        <f t="shared" si="412"/>
        <v>0.51523131136382527</v>
      </c>
      <c r="AE160" s="186">
        <f t="shared" si="412"/>
        <v>0.61264215811463341</v>
      </c>
      <c r="AF160" s="186">
        <f t="shared" si="412"/>
        <v>0.56634996927480408</v>
      </c>
      <c r="AG160" s="186">
        <f t="shared" si="412"/>
        <v>0.50542281750495077</v>
      </c>
      <c r="AH160" s="186">
        <f t="shared" si="412"/>
        <v>0.57953686067109822</v>
      </c>
      <c r="AI160" s="186">
        <f t="shared" si="412"/>
        <v>0.64012020745480103</v>
      </c>
      <c r="AJ160" s="186">
        <f t="shared" si="412"/>
        <v>0.65094807205347605</v>
      </c>
      <c r="AK160" s="186">
        <f t="shared" si="412"/>
        <v>0.66252442985879045</v>
      </c>
      <c r="AL160" s="186">
        <f t="shared" si="412"/>
        <v>0.7531542948037081</v>
      </c>
      <c r="AM160" s="186">
        <f t="shared" si="412"/>
        <v>0.7722505125241601</v>
      </c>
      <c r="AN160" s="186">
        <f t="shared" si="412"/>
        <v>0.80105678854610363</v>
      </c>
      <c r="AO160" s="186">
        <f t="shared" si="412"/>
        <v>0.71136373365643191</v>
      </c>
      <c r="AP160" s="186">
        <f t="shared" si="412"/>
        <v>0.68630379547039944</v>
      </c>
      <c r="AQ160" s="186">
        <f t="shared" si="412"/>
        <v>0.72648084572882843</v>
      </c>
      <c r="AR160" s="186">
        <f t="shared" si="412"/>
        <v>0.59277040569040729</v>
      </c>
      <c r="AS160" s="186"/>
      <c r="AT160" s="186"/>
      <c r="AU160" s="186"/>
      <c r="AV160" s="187"/>
      <c r="AW160" s="109"/>
      <c r="AX160" s="186">
        <f t="shared" si="413"/>
        <v>-0.1036848776898518</v>
      </c>
      <c r="AY160" s="186">
        <f t="shared" si="413"/>
        <v>-6.6338645506467953E-2</v>
      </c>
      <c r="AZ160" s="186">
        <f t="shared" si="413"/>
        <v>-0.1078951180869544</v>
      </c>
      <c r="BA160" s="186">
        <f t="shared" si="413"/>
        <v>3.9748116579134685E-3</v>
      </c>
      <c r="BB160" s="186">
        <f t="shared" si="413"/>
        <v>-2.5882259625598758E-2</v>
      </c>
      <c r="BC160" s="186">
        <f t="shared" si="413"/>
        <v>2.3221993617604186E-2</v>
      </c>
      <c r="BD160" s="186">
        <f t="shared" si="413"/>
        <v>0.11822238661891538</v>
      </c>
      <c r="BE160" s="186">
        <f t="shared" si="413"/>
        <v>-3.9946198931954946E-3</v>
      </c>
      <c r="BF160" s="186">
        <f t="shared" si="413"/>
        <v>8.4994409832641837E-2</v>
      </c>
      <c r="BG160" s="186">
        <f t="shared" si="413"/>
        <v>-7.0687489561601757E-2</v>
      </c>
      <c r="BH160" s="186">
        <f t="shared" si="414"/>
        <v>-1.908476593200148E-2</v>
      </c>
      <c r="BI160" s="186">
        <f t="shared" si="414"/>
        <v>6.0083163357209313E-2</v>
      </c>
      <c r="BJ160" s="186">
        <f t="shared" si="414"/>
        <v>0.17615954078417928</v>
      </c>
      <c r="BK160" s="186">
        <f t="shared" si="414"/>
        <v>4.02109490464585E-2</v>
      </c>
      <c r="BL160" s="259">
        <f t="shared" si="414"/>
        <v>-7.6759194291864952E-2</v>
      </c>
      <c r="BM160" s="259">
        <f t="shared" si="414"/>
        <v>2.9100989417627621E-2</v>
      </c>
      <c r="BN160" s="259">
        <f t="shared" si="414"/>
        <v>0.1067058707439022</v>
      </c>
      <c r="BO160" s="259">
        <f t="shared" si="414"/>
        <v>1.5851752531539698E-2</v>
      </c>
      <c r="BP160" s="259">
        <f t="shared" si="414"/>
        <v>-0.11019202899763225</v>
      </c>
      <c r="BQ160" s="259">
        <f t="shared" si="414"/>
        <v>5.5411275016347239E-2</v>
      </c>
      <c r="BR160" s="259">
        <f t="shared" si="415"/>
        <v>-7.8766490407721323E-2</v>
      </c>
      <c r="BS160" s="259">
        <f t="shared" si="415"/>
        <v>-8.9000454246237259E-2</v>
      </c>
      <c r="BT160" s="259">
        <f t="shared" si="415"/>
        <v>4.5301919723809148E-3</v>
      </c>
      <c r="BU160" s="259">
        <f t="shared" si="415"/>
        <v>-4.885148602805589E-2</v>
      </c>
      <c r="BV160" s="259">
        <f t="shared" si="415"/>
        <v>-2.3788839418514396E-2</v>
      </c>
      <c r="BW160" s="259">
        <f t="shared" si="415"/>
        <v>-8.8287180501291918E-3</v>
      </c>
      <c r="BX160" s="259">
        <f t="shared" si="415"/>
        <v>0.17107248410657416</v>
      </c>
      <c r="BY160" s="259">
        <f t="shared" si="415"/>
        <v>0.11383868761419502</v>
      </c>
      <c r="BZ160" s="259">
        <f t="shared" si="415"/>
        <v>2.642043641560321E-2</v>
      </c>
      <c r="CA160" s="283"/>
      <c r="CB160" s="64">
        <f>IF(ISERROR(GETPIVOTDATA("VALUE",'CRS WK pvt'!$I$2,"DT_FILE",CB$8,"CD_CO",CB$6,"TRIM_CAT",TRIM(B160),"TRIM_LINE",A156))=TRUE,0,GETPIVOTDATA("VALUE",'CRS WK pvt'!$I$2,"DT_FILE",CB$8,"CD_CO",CB$6,"TRIM_CAT",TRIM(B160),"TRIM_LINE",A156))</f>
        <v>0</v>
      </c>
    </row>
    <row r="161" spans="1:80" s="59" customFormat="1" x14ac:dyDescent="0.3">
      <c r="A161" s="147"/>
      <c r="B161" s="60" t="s">
        <v>41</v>
      </c>
      <c r="C161" s="112"/>
      <c r="D161" s="185">
        <f t="shared" ref="D161:AB161" si="419">(C70+C154+D98-D70-D154)/(C70+C154+D98-D154)</f>
        <v>0.83693711794431502</v>
      </c>
      <c r="E161" s="185">
        <f t="shared" si="419"/>
        <v>0.78625377546100617</v>
      </c>
      <c r="F161" s="185">
        <f t="shared" si="419"/>
        <v>0.84728575660174998</v>
      </c>
      <c r="G161" s="185">
        <f t="shared" si="419"/>
        <v>0.76473608986946517</v>
      </c>
      <c r="H161" s="186">
        <f t="shared" si="419"/>
        <v>0.90992749052651289</v>
      </c>
      <c r="I161" s="185">
        <f t="shared" si="419"/>
        <v>0.89662824368739535</v>
      </c>
      <c r="J161" s="186">
        <f t="shared" si="419"/>
        <v>0.93304175188887162</v>
      </c>
      <c r="K161" s="185">
        <f t="shared" si="419"/>
        <v>0.8412005518120268</v>
      </c>
      <c r="L161" s="187">
        <f t="shared" si="419"/>
        <v>0.87346688178956444</v>
      </c>
      <c r="M161" s="186">
        <f t="shared" si="419"/>
        <v>0.931175263017196</v>
      </c>
      <c r="N161" s="186">
        <f t="shared" si="419"/>
        <v>0.88363987228937202</v>
      </c>
      <c r="O161" s="186">
        <f t="shared" si="419"/>
        <v>0.80526017830413477</v>
      </c>
      <c r="P161" s="186">
        <f t="shared" si="419"/>
        <v>0.77990162277396791</v>
      </c>
      <c r="Q161" s="186">
        <f t="shared" si="419"/>
        <v>0.8574533420807231</v>
      </c>
      <c r="R161" s="186">
        <f t="shared" si="419"/>
        <v>0.84465175166703355</v>
      </c>
      <c r="S161" s="186">
        <f t="shared" si="419"/>
        <v>0.80420675453910007</v>
      </c>
      <c r="T161" s="186">
        <f t="shared" si="419"/>
        <v>0.57868226252761645</v>
      </c>
      <c r="U161" s="186">
        <f t="shared" si="419"/>
        <v>0.74055072876245698</v>
      </c>
      <c r="V161" s="186">
        <f t="shared" si="419"/>
        <v>0.69155652493905151</v>
      </c>
      <c r="W161" s="186">
        <f t="shared" si="419"/>
        <v>0.7113363842250342</v>
      </c>
      <c r="X161" s="187">
        <f t="shared" si="419"/>
        <v>0.77880200538253219</v>
      </c>
      <c r="Y161" s="186">
        <f t="shared" si="419"/>
        <v>0.8224965748032651</v>
      </c>
      <c r="Z161" s="186">
        <f t="shared" si="419"/>
        <v>0.77368752917364547</v>
      </c>
      <c r="AA161" s="186">
        <f t="shared" si="419"/>
        <v>0.8247748233467197</v>
      </c>
      <c r="AB161" s="186">
        <f t="shared" si="419"/>
        <v>0.82137204478035353</v>
      </c>
      <c r="AC161" s="186">
        <f t="shared" si="412"/>
        <v>0.68433614348663951</v>
      </c>
      <c r="AD161" s="186">
        <f t="shared" si="412"/>
        <v>0.57571649358070986</v>
      </c>
      <c r="AE161" s="186">
        <f t="shared" si="412"/>
        <v>0.59335798663309081</v>
      </c>
      <c r="AF161" s="186">
        <f t="shared" si="412"/>
        <v>0.60661334702423453</v>
      </c>
      <c r="AG161" s="186">
        <f t="shared" si="412"/>
        <v>0.53870718680601437</v>
      </c>
      <c r="AH161" s="186">
        <f t="shared" si="412"/>
        <v>0.57951615402066081</v>
      </c>
      <c r="AI161" s="186">
        <f t="shared" si="412"/>
        <v>0.6576401257256077</v>
      </c>
      <c r="AJ161" s="186">
        <f t="shared" si="412"/>
        <v>0.63492255574679302</v>
      </c>
      <c r="AK161" s="186">
        <f t="shared" si="412"/>
        <v>0.68384299272033444</v>
      </c>
      <c r="AL161" s="186">
        <f t="shared" si="412"/>
        <v>0.78015414239800318</v>
      </c>
      <c r="AM161" s="186">
        <f t="shared" si="412"/>
        <v>0.65803163142116494</v>
      </c>
      <c r="AN161" s="186">
        <f t="shared" si="412"/>
        <v>0.76514508614992305</v>
      </c>
      <c r="AO161" s="186">
        <f t="shared" si="412"/>
        <v>0.708167240160264</v>
      </c>
      <c r="AP161" s="186">
        <f t="shared" si="412"/>
        <v>0.50926985817329362</v>
      </c>
      <c r="AQ161" s="186">
        <f t="shared" si="412"/>
        <v>0.72322993364344956</v>
      </c>
      <c r="AR161" s="186">
        <f t="shared" si="412"/>
        <v>0.76094847777256192</v>
      </c>
      <c r="AS161" s="186"/>
      <c r="AT161" s="186"/>
      <c r="AU161" s="186"/>
      <c r="AV161" s="187"/>
      <c r="AW161" s="109"/>
      <c r="AX161" s="186">
        <f t="shared" si="413"/>
        <v>-5.7035495170347117E-2</v>
      </c>
      <c r="AY161" s="186">
        <f t="shared" si="413"/>
        <v>7.1199566619716936E-2</v>
      </c>
      <c r="AZ161" s="186">
        <f t="shared" si="413"/>
        <v>-2.6340049347164385E-3</v>
      </c>
      <c r="BA161" s="186">
        <f t="shared" si="413"/>
        <v>3.9470664669634892E-2</v>
      </c>
      <c r="BB161" s="186">
        <f t="shared" si="413"/>
        <v>-0.33124522799889644</v>
      </c>
      <c r="BC161" s="186">
        <f t="shared" si="413"/>
        <v>-0.15607751492493838</v>
      </c>
      <c r="BD161" s="186">
        <f t="shared" si="413"/>
        <v>-0.24148522694982011</v>
      </c>
      <c r="BE161" s="186">
        <f t="shared" si="413"/>
        <v>-0.1298641675869926</v>
      </c>
      <c r="BF161" s="186">
        <f t="shared" si="413"/>
        <v>-9.466487640703225E-2</v>
      </c>
      <c r="BG161" s="186">
        <f t="shared" si="413"/>
        <v>-0.1086786882139309</v>
      </c>
      <c r="BH161" s="186">
        <f t="shared" si="414"/>
        <v>-0.10995234311572655</v>
      </c>
      <c r="BI161" s="186">
        <f t="shared" si="414"/>
        <v>1.9514645042584933E-2</v>
      </c>
      <c r="BJ161" s="186">
        <f t="shared" si="414"/>
        <v>4.1470422006385621E-2</v>
      </c>
      <c r="BK161" s="186">
        <f t="shared" si="414"/>
        <v>-0.17311719859408359</v>
      </c>
      <c r="BL161" s="259">
        <f t="shared" si="414"/>
        <v>-0.26893525808632368</v>
      </c>
      <c r="BM161" s="259">
        <f t="shared" si="414"/>
        <v>-0.21084876790600926</v>
      </c>
      <c r="BN161" s="259">
        <f t="shared" si="414"/>
        <v>2.7931084496618075E-2</v>
      </c>
      <c r="BO161" s="259">
        <f t="shared" si="414"/>
        <v>-0.20184354195644261</v>
      </c>
      <c r="BP161" s="259">
        <f t="shared" si="414"/>
        <v>-0.1120403709183907</v>
      </c>
      <c r="BQ161" s="259">
        <f t="shared" si="414"/>
        <v>-5.3696258499426497E-2</v>
      </c>
      <c r="BR161" s="259">
        <f t="shared" si="415"/>
        <v>-0.14387944963573918</v>
      </c>
      <c r="BS161" s="259">
        <f t="shared" si="415"/>
        <v>-0.13865358208293066</v>
      </c>
      <c r="BT161" s="259">
        <f t="shared" si="415"/>
        <v>6.466613224357709E-3</v>
      </c>
      <c r="BU161" s="259">
        <f t="shared" si="415"/>
        <v>-0.16674319192555476</v>
      </c>
      <c r="BV161" s="259">
        <f t="shared" si="415"/>
        <v>-5.6226958630430479E-2</v>
      </c>
      <c r="BW161" s="259">
        <f t="shared" si="415"/>
        <v>2.3831096673624486E-2</v>
      </c>
      <c r="BX161" s="259">
        <f t="shared" si="415"/>
        <v>-6.6446635407416244E-2</v>
      </c>
      <c r="BY161" s="259">
        <f t="shared" si="415"/>
        <v>0.12987194701035876</v>
      </c>
      <c r="BZ161" s="259">
        <f t="shared" si="415"/>
        <v>0.15433513074832739</v>
      </c>
      <c r="CA161" s="283"/>
      <c r="CB161" s="64">
        <f>IF(ISERROR(GETPIVOTDATA("VALUE",'CRS WK pvt'!$I$2,"DT_FILE",CB$8,"CD_CO",CB$6,"TRIM_CAT",TRIM(B161),"TRIM_LINE",A156))=TRUE,0,GETPIVOTDATA("VALUE",'CRS WK pvt'!$I$2,"DT_FILE",CB$8,"CD_CO",CB$6,"TRIM_CAT",TRIM(B161),"TRIM_LINE",A156))</f>
        <v>0</v>
      </c>
    </row>
    <row r="162" spans="1:80" s="73" customFormat="1" ht="15" thickBot="1" x14ac:dyDescent="0.35">
      <c r="A162" s="148"/>
      <c r="B162" s="113" t="s">
        <v>42</v>
      </c>
      <c r="C162" s="114"/>
      <c r="D162" s="188">
        <f t="shared" ref="D162:AB162" si="420">(C71+C155+D99-D71-D155)/(C71+C155+D99-D155)</f>
        <v>0.60490017993053757</v>
      </c>
      <c r="E162" s="188">
        <f t="shared" si="420"/>
        <v>0.56465523032221965</v>
      </c>
      <c r="F162" s="188">
        <f t="shared" si="420"/>
        <v>0.44476043113614078</v>
      </c>
      <c r="G162" s="188">
        <f t="shared" si="420"/>
        <v>0.37261640417226799</v>
      </c>
      <c r="H162" s="189">
        <f t="shared" si="420"/>
        <v>0.39634825275027019</v>
      </c>
      <c r="I162" s="188">
        <f t="shared" si="420"/>
        <v>0.36518514923469492</v>
      </c>
      <c r="J162" s="189">
        <f t="shared" si="420"/>
        <v>0.41946773675488486</v>
      </c>
      <c r="K162" s="188">
        <f t="shared" si="420"/>
        <v>0.5040581570764171</v>
      </c>
      <c r="L162" s="190">
        <f t="shared" si="420"/>
        <v>0.6670018844886576</v>
      </c>
      <c r="M162" s="189">
        <f t="shared" si="420"/>
        <v>0.72713110652429291</v>
      </c>
      <c r="N162" s="189">
        <f t="shared" si="420"/>
        <v>0.66005111530406846</v>
      </c>
      <c r="O162" s="189">
        <f t="shared" si="420"/>
        <v>0.63942570911029617</v>
      </c>
      <c r="P162" s="189">
        <f t="shared" si="420"/>
        <v>0.55533844038506652</v>
      </c>
      <c r="Q162" s="189">
        <f t="shared" si="420"/>
        <v>0.54925738965891635</v>
      </c>
      <c r="R162" s="189">
        <f t="shared" si="420"/>
        <v>0.39595731815837931</v>
      </c>
      <c r="S162" s="189">
        <f t="shared" si="420"/>
        <v>0.34171599114318757</v>
      </c>
      <c r="T162" s="189">
        <f t="shared" si="420"/>
        <v>0.25614609323496551</v>
      </c>
      <c r="U162" s="189">
        <f t="shared" si="420"/>
        <v>0.27181379811486567</v>
      </c>
      <c r="V162" s="189">
        <f t="shared" si="420"/>
        <v>0.30763262375853517</v>
      </c>
      <c r="W162" s="189">
        <f t="shared" si="420"/>
        <v>0.38476722328311846</v>
      </c>
      <c r="X162" s="190">
        <f t="shared" si="420"/>
        <v>0.53925406408711007</v>
      </c>
      <c r="Y162" s="189">
        <f t="shared" si="420"/>
        <v>0.65066411673763347</v>
      </c>
      <c r="Z162" s="189">
        <f t="shared" si="420"/>
        <v>0.63796241664153508</v>
      </c>
      <c r="AA162" s="189">
        <f t="shared" si="420"/>
        <v>0.65421303593088387</v>
      </c>
      <c r="AB162" s="189">
        <f t="shared" si="420"/>
        <v>0.58196952355471632</v>
      </c>
      <c r="AC162" s="189">
        <f t="shared" si="412"/>
        <v>0.45619449061165263</v>
      </c>
      <c r="AD162" s="189">
        <f t="shared" si="412"/>
        <v>0.33194395906370117</v>
      </c>
      <c r="AE162" s="189">
        <f t="shared" si="412"/>
        <v>0.35699965645134829</v>
      </c>
      <c r="AF162" s="189">
        <f t="shared" si="412"/>
        <v>0.31073648278528287</v>
      </c>
      <c r="AG162" s="189">
        <f t="shared" si="412"/>
        <v>0.30143679800551976</v>
      </c>
      <c r="AH162" s="189">
        <f t="shared" si="412"/>
        <v>0.3425398288453772</v>
      </c>
      <c r="AI162" s="189">
        <f t="shared" si="412"/>
        <v>0.44182238222644249</v>
      </c>
      <c r="AJ162" s="189">
        <f t="shared" si="412"/>
        <v>0.61321693946022926</v>
      </c>
      <c r="AK162" s="189">
        <f t="shared" si="412"/>
        <v>0.66513011807761602</v>
      </c>
      <c r="AL162" s="189">
        <f t="shared" si="412"/>
        <v>0.69555882532849178</v>
      </c>
      <c r="AM162" s="189">
        <f t="shared" si="412"/>
        <v>0.66216013988784783</v>
      </c>
      <c r="AN162" s="189">
        <f t="shared" si="412"/>
        <v>0.62958865718539325</v>
      </c>
      <c r="AO162" s="189">
        <f t="shared" si="412"/>
        <v>0.53300674293562078</v>
      </c>
      <c r="AP162" s="189">
        <f t="shared" si="412"/>
        <v>0.42414209372808642</v>
      </c>
      <c r="AQ162" s="189">
        <f t="shared" si="412"/>
        <v>0.42271213312197486</v>
      </c>
      <c r="AR162" s="189">
        <f t="shared" si="412"/>
        <v>0.37745300239991292</v>
      </c>
      <c r="AS162" s="189"/>
      <c r="AT162" s="189"/>
      <c r="AU162" s="189"/>
      <c r="AV162" s="190"/>
      <c r="AW162" s="116"/>
      <c r="AX162" s="189">
        <f t="shared" si="413"/>
        <v>-4.9561739545471051E-2</v>
      </c>
      <c r="AY162" s="189">
        <f t="shared" si="413"/>
        <v>-1.5397840663303297E-2</v>
      </c>
      <c r="AZ162" s="189">
        <f t="shared" si="413"/>
        <v>-4.8803112977761465E-2</v>
      </c>
      <c r="BA162" s="189">
        <f t="shared" si="413"/>
        <v>-3.090041302908042E-2</v>
      </c>
      <c r="BB162" s="189">
        <f t="shared" si="413"/>
        <v>-0.14020215951530468</v>
      </c>
      <c r="BC162" s="189">
        <f t="shared" si="413"/>
        <v>-9.3371351119829249E-2</v>
      </c>
      <c r="BD162" s="189">
        <f t="shared" si="413"/>
        <v>-0.11183511299634968</v>
      </c>
      <c r="BE162" s="189">
        <f t="shared" si="413"/>
        <v>-0.11929093379329864</v>
      </c>
      <c r="BF162" s="189">
        <f t="shared" si="413"/>
        <v>-0.12774782040154753</v>
      </c>
      <c r="BG162" s="189">
        <f t="shared" si="413"/>
        <v>-7.6466989786659445E-2</v>
      </c>
      <c r="BH162" s="189">
        <f t="shared" si="414"/>
        <v>-2.2088698662533379E-2</v>
      </c>
      <c r="BI162" s="189">
        <f t="shared" si="414"/>
        <v>1.4787326820587698E-2</v>
      </c>
      <c r="BJ162" s="189">
        <f t="shared" si="414"/>
        <v>2.6631083169649794E-2</v>
      </c>
      <c r="BK162" s="189">
        <f t="shared" si="414"/>
        <v>-9.3062899047263725E-2</v>
      </c>
      <c r="BL162" s="260">
        <f t="shared" si="414"/>
        <v>-6.4013359094678146E-2</v>
      </c>
      <c r="BM162" s="260">
        <f t="shared" si="414"/>
        <v>1.5283665308160721E-2</v>
      </c>
      <c r="BN162" s="260">
        <f t="shared" si="414"/>
        <v>5.4590389550317364E-2</v>
      </c>
      <c r="BO162" s="260">
        <f t="shared" si="414"/>
        <v>2.9622999890654089E-2</v>
      </c>
      <c r="BP162" s="260">
        <f t="shared" si="414"/>
        <v>3.490720508684203E-2</v>
      </c>
      <c r="BQ162" s="260">
        <f t="shared" si="414"/>
        <v>5.7055158943324025E-2</v>
      </c>
      <c r="BR162" s="260">
        <f t="shared" si="415"/>
        <v>7.3962875373119186E-2</v>
      </c>
      <c r="BS162" s="260">
        <f t="shared" si="415"/>
        <v>1.4466001339982548E-2</v>
      </c>
      <c r="BT162" s="260">
        <f t="shared" si="415"/>
        <v>5.7596408686956702E-2</v>
      </c>
      <c r="BU162" s="260">
        <f t="shared" si="415"/>
        <v>7.9471039569639634E-3</v>
      </c>
      <c r="BV162" s="260">
        <f t="shared" si="415"/>
        <v>4.7619133630676935E-2</v>
      </c>
      <c r="BW162" s="260">
        <f t="shared" si="415"/>
        <v>7.6812252323968155E-2</v>
      </c>
      <c r="BX162" s="260">
        <f t="shared" si="415"/>
        <v>9.2198134664385256E-2</v>
      </c>
      <c r="BY162" s="260">
        <f t="shared" si="415"/>
        <v>6.5712476670626574E-2</v>
      </c>
      <c r="BZ162" s="260">
        <f t="shared" si="415"/>
        <v>6.6716519614630043E-2</v>
      </c>
      <c r="CA162" s="284"/>
      <c r="CB162" s="116">
        <f t="shared" ref="CB162" si="421">SUM(CB157:CB161)</f>
        <v>0</v>
      </c>
    </row>
    <row r="163" spans="1:80" ht="15" thickTop="1" x14ac:dyDescent="0.3">
      <c r="A163" s="147"/>
    </row>
    <row r="164" spans="1:80" x14ac:dyDescent="0.3">
      <c r="B164" s="1" t="s">
        <v>24</v>
      </c>
    </row>
    <row r="165" spans="1:80" x14ac:dyDescent="0.3">
      <c r="B165" s="31" t="s">
        <v>318</v>
      </c>
    </row>
    <row r="166" spans="1:80" x14ac:dyDescent="0.3">
      <c r="B166" s="2" t="s">
        <v>319</v>
      </c>
    </row>
    <row r="168" spans="1:80" x14ac:dyDescent="0.3">
      <c r="B168" s="32" t="s">
        <v>23</v>
      </c>
    </row>
    <row r="169" spans="1:80" x14ac:dyDescent="0.3">
      <c r="B169" s="2" t="s">
        <v>25</v>
      </c>
    </row>
    <row r="170" spans="1:80" x14ac:dyDescent="0.3">
      <c r="B170" s="2" t="s">
        <v>26</v>
      </c>
    </row>
    <row r="171" spans="1:80" x14ac:dyDescent="0.3">
      <c r="B171" s="2" t="s">
        <v>27</v>
      </c>
    </row>
    <row r="172" spans="1:80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BZ7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9"/>
  <sheetViews>
    <sheetView workbookViewId="0">
      <pane ySplit="1" topLeftCell="A2" activePane="bottomLeft" state="frozen"/>
      <selection activeCell="I48" sqref="I48"/>
      <selection pane="bottomLeft" activeCell="I3" sqref="I3"/>
    </sheetView>
  </sheetViews>
  <sheetFormatPr defaultRowHeight="14.4" x14ac:dyDescent="0.3"/>
  <cols>
    <col min="2" max="2" width="11.5546875" style="150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44800</v>
      </c>
      <c r="C2">
        <v>4</v>
      </c>
      <c r="D2" t="s">
        <v>98</v>
      </c>
      <c r="E2">
        <v>12034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44800</v>
      </c>
      <c r="C3">
        <v>5</v>
      </c>
      <c r="D3" t="s">
        <v>98</v>
      </c>
      <c r="E3">
        <v>1006113</v>
      </c>
      <c r="F3" t="str">
        <f t="shared" si="0"/>
        <v>Residential</v>
      </c>
      <c r="G3">
        <f t="shared" si="1"/>
        <v>1</v>
      </c>
      <c r="J3" s="150">
        <v>44800</v>
      </c>
    </row>
    <row r="4" spans="1:11" x14ac:dyDescent="0.3">
      <c r="A4" t="s">
        <v>69</v>
      </c>
      <c r="B4" s="150">
        <v>44800</v>
      </c>
      <c r="C4">
        <v>4</v>
      </c>
      <c r="D4" t="s">
        <v>99</v>
      </c>
      <c r="E4">
        <v>144</v>
      </c>
      <c r="F4" t="str">
        <f t="shared" si="0"/>
        <v>Low Income Residential</v>
      </c>
      <c r="G4">
        <f t="shared" si="1"/>
        <v>1</v>
      </c>
      <c r="I4" s="151" t="s">
        <v>58</v>
      </c>
      <c r="J4">
        <v>4</v>
      </c>
      <c r="K4">
        <v>5</v>
      </c>
    </row>
    <row r="5" spans="1:11" x14ac:dyDescent="0.3">
      <c r="A5" t="s">
        <v>69</v>
      </c>
      <c r="B5" s="150">
        <v>44800</v>
      </c>
      <c r="C5">
        <v>5</v>
      </c>
      <c r="D5" t="s">
        <v>99</v>
      </c>
      <c r="E5">
        <v>142688</v>
      </c>
      <c r="F5" t="str">
        <f t="shared" si="0"/>
        <v>Low Income Residential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44800</v>
      </c>
      <c r="C6">
        <v>4</v>
      </c>
      <c r="D6" t="s">
        <v>53</v>
      </c>
      <c r="E6">
        <v>1596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11</v>
      </c>
      <c r="K6" s="153">
        <v>2995</v>
      </c>
    </row>
    <row r="7" spans="1:11" x14ac:dyDescent="0.3">
      <c r="A7" t="s">
        <v>69</v>
      </c>
      <c r="B7" s="150">
        <v>44800</v>
      </c>
      <c r="C7">
        <v>5</v>
      </c>
      <c r="D7" t="s">
        <v>53</v>
      </c>
      <c r="E7">
        <v>154889</v>
      </c>
      <c r="F7" t="str">
        <f t="shared" si="0"/>
        <v>Small C&amp;I</v>
      </c>
      <c r="G7">
        <f t="shared" si="1"/>
        <v>1</v>
      </c>
      <c r="I7" s="154" t="s">
        <v>38</v>
      </c>
      <c r="J7" s="153">
        <v>144</v>
      </c>
      <c r="K7" s="153">
        <v>142688</v>
      </c>
    </row>
    <row r="8" spans="1:11" x14ac:dyDescent="0.3">
      <c r="A8" t="s">
        <v>69</v>
      </c>
      <c r="B8" s="150">
        <v>44800</v>
      </c>
      <c r="C8">
        <v>4</v>
      </c>
      <c r="D8" t="s">
        <v>54</v>
      </c>
      <c r="E8">
        <v>76</v>
      </c>
      <c r="F8" t="str">
        <f t="shared" si="0"/>
        <v>Medium C&amp;I</v>
      </c>
      <c r="G8">
        <f t="shared" si="1"/>
        <v>1</v>
      </c>
      <c r="I8" s="154" t="s">
        <v>40</v>
      </c>
      <c r="J8" s="153">
        <v>76</v>
      </c>
      <c r="K8" s="153">
        <v>11443</v>
      </c>
    </row>
    <row r="9" spans="1:11" x14ac:dyDescent="0.3">
      <c r="A9" t="s">
        <v>69</v>
      </c>
      <c r="B9" s="150">
        <v>44800</v>
      </c>
      <c r="C9">
        <v>5</v>
      </c>
      <c r="D9" t="s">
        <v>54</v>
      </c>
      <c r="E9">
        <v>11443</v>
      </c>
      <c r="F9" t="str">
        <f t="shared" si="0"/>
        <v>Medium C&amp;I</v>
      </c>
      <c r="G9">
        <f t="shared" si="1"/>
        <v>1</v>
      </c>
      <c r="I9" s="154" t="s">
        <v>37</v>
      </c>
      <c r="J9" s="153">
        <v>12034</v>
      </c>
      <c r="K9" s="153">
        <v>1006113</v>
      </c>
    </row>
    <row r="10" spans="1:11" x14ac:dyDescent="0.3">
      <c r="A10" t="s">
        <v>69</v>
      </c>
      <c r="B10" s="150">
        <v>44800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4" t="s">
        <v>39</v>
      </c>
      <c r="J10" s="153">
        <v>1596</v>
      </c>
      <c r="K10" s="153">
        <v>154889</v>
      </c>
    </row>
    <row r="11" spans="1:11" x14ac:dyDescent="0.3">
      <c r="A11" t="s">
        <v>69</v>
      </c>
      <c r="B11" s="150">
        <v>44800</v>
      </c>
      <c r="C11">
        <v>5</v>
      </c>
      <c r="D11" t="s">
        <v>55</v>
      </c>
      <c r="E11">
        <v>2995</v>
      </c>
      <c r="F11" t="str">
        <f t="shared" si="0"/>
        <v>Large C&amp;I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44800</v>
      </c>
      <c r="C12">
        <v>4</v>
      </c>
      <c r="D12" t="s">
        <v>56</v>
      </c>
      <c r="E12">
        <v>163</v>
      </c>
      <c r="F12" t="str">
        <f t="shared" si="0"/>
        <v>OTHER</v>
      </c>
      <c r="G12">
        <f t="shared" si="1"/>
        <v>1</v>
      </c>
      <c r="I12" s="154" t="s">
        <v>41</v>
      </c>
      <c r="J12" s="153">
        <v>3</v>
      </c>
      <c r="K12" s="153">
        <v>524</v>
      </c>
    </row>
    <row r="13" spans="1:11" x14ac:dyDescent="0.3">
      <c r="A13" t="s">
        <v>69</v>
      </c>
      <c r="B13" s="150">
        <v>44800</v>
      </c>
      <c r="C13">
        <v>5</v>
      </c>
      <c r="D13" t="s">
        <v>56</v>
      </c>
      <c r="E13">
        <v>24469</v>
      </c>
      <c r="F13" t="str">
        <f t="shared" si="0"/>
        <v>OTHER</v>
      </c>
      <c r="G13">
        <f t="shared" si="1"/>
        <v>1</v>
      </c>
      <c r="I13" s="154" t="s">
        <v>38</v>
      </c>
      <c r="J13" s="153">
        <v>29</v>
      </c>
      <c r="K13" s="153">
        <v>53191</v>
      </c>
    </row>
    <row r="14" spans="1:11" x14ac:dyDescent="0.3">
      <c r="A14" t="s">
        <v>71</v>
      </c>
      <c r="B14" s="150">
        <v>44800</v>
      </c>
      <c r="C14">
        <v>4</v>
      </c>
      <c r="D14" t="s">
        <v>99</v>
      </c>
      <c r="E14">
        <v>29</v>
      </c>
      <c r="F14" t="str">
        <f t="shared" si="0"/>
        <v>Low Income Residential</v>
      </c>
      <c r="G14">
        <f t="shared" si="1"/>
        <v>2</v>
      </c>
      <c r="I14" s="154" t="s">
        <v>40</v>
      </c>
      <c r="J14" s="153">
        <v>12</v>
      </c>
      <c r="K14" s="153">
        <v>1754</v>
      </c>
    </row>
    <row r="15" spans="1:11" x14ac:dyDescent="0.3">
      <c r="A15" t="s">
        <v>71</v>
      </c>
      <c r="B15" s="150">
        <v>44800</v>
      </c>
      <c r="C15">
        <v>4</v>
      </c>
      <c r="D15" t="s">
        <v>55</v>
      </c>
      <c r="E15">
        <v>3</v>
      </c>
      <c r="F15" t="str">
        <f t="shared" si="0"/>
        <v>Large C&amp;I</v>
      </c>
      <c r="G15">
        <f t="shared" si="1"/>
        <v>2</v>
      </c>
      <c r="I15" s="154" t="s">
        <v>37</v>
      </c>
      <c r="J15" s="153">
        <v>886</v>
      </c>
      <c r="K15" s="153">
        <v>166523</v>
      </c>
    </row>
    <row r="16" spans="1:11" x14ac:dyDescent="0.3">
      <c r="A16" t="s">
        <v>71</v>
      </c>
      <c r="B16" s="150">
        <v>44800</v>
      </c>
      <c r="C16">
        <v>4</v>
      </c>
      <c r="D16" t="s">
        <v>56</v>
      </c>
      <c r="E16">
        <v>4</v>
      </c>
      <c r="F16" t="str">
        <f t="shared" si="0"/>
        <v>OTHER</v>
      </c>
      <c r="G16">
        <f t="shared" si="1"/>
        <v>2</v>
      </c>
      <c r="I16" s="154" t="s">
        <v>39</v>
      </c>
      <c r="J16" s="153">
        <v>209</v>
      </c>
      <c r="K16" s="153">
        <v>31998</v>
      </c>
    </row>
    <row r="17" spans="1:11" x14ac:dyDescent="0.3">
      <c r="A17" t="s">
        <v>71</v>
      </c>
      <c r="B17" s="150">
        <v>44800</v>
      </c>
      <c r="C17">
        <v>4</v>
      </c>
      <c r="D17" t="s">
        <v>98</v>
      </c>
      <c r="E17">
        <v>886</v>
      </c>
      <c r="F17" t="str">
        <f t="shared" si="0"/>
        <v>Residential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44800</v>
      </c>
      <c r="C18">
        <v>4</v>
      </c>
      <c r="D18" t="s">
        <v>54</v>
      </c>
      <c r="E18">
        <v>12</v>
      </c>
      <c r="F18" t="str">
        <f t="shared" si="0"/>
        <v>Medium C&amp;I</v>
      </c>
      <c r="G18">
        <f t="shared" si="1"/>
        <v>2</v>
      </c>
      <c r="I18" s="154" t="s">
        <v>41</v>
      </c>
      <c r="J18" s="153">
        <v>2</v>
      </c>
      <c r="K18" s="153">
        <v>290</v>
      </c>
    </row>
    <row r="19" spans="1:11" x14ac:dyDescent="0.3">
      <c r="A19" t="s">
        <v>71</v>
      </c>
      <c r="B19" s="150">
        <v>44800</v>
      </c>
      <c r="C19">
        <v>4</v>
      </c>
      <c r="D19" t="s">
        <v>53</v>
      </c>
      <c r="E19">
        <v>209</v>
      </c>
      <c r="F19" t="str">
        <f t="shared" si="0"/>
        <v>Small C&amp;I</v>
      </c>
      <c r="G19">
        <f t="shared" si="1"/>
        <v>2</v>
      </c>
      <c r="I19" s="154" t="s">
        <v>38</v>
      </c>
      <c r="J19" s="153">
        <v>9</v>
      </c>
      <c r="K19" s="153">
        <v>11715</v>
      </c>
    </row>
    <row r="20" spans="1:11" x14ac:dyDescent="0.3">
      <c r="A20" t="s">
        <v>71</v>
      </c>
      <c r="B20" s="150">
        <v>44800</v>
      </c>
      <c r="C20">
        <v>5</v>
      </c>
      <c r="D20" t="s">
        <v>55</v>
      </c>
      <c r="E20">
        <v>524</v>
      </c>
      <c r="F20" t="str">
        <f t="shared" si="0"/>
        <v>Large C&amp;I</v>
      </c>
      <c r="G20">
        <f t="shared" si="1"/>
        <v>2</v>
      </c>
      <c r="I20" s="154" t="s">
        <v>40</v>
      </c>
      <c r="J20" s="153">
        <v>11</v>
      </c>
      <c r="K20" s="153">
        <v>988</v>
      </c>
    </row>
    <row r="21" spans="1:11" x14ac:dyDescent="0.3">
      <c r="A21" t="s">
        <v>71</v>
      </c>
      <c r="B21" s="150">
        <v>44800</v>
      </c>
      <c r="C21">
        <v>5</v>
      </c>
      <c r="D21" t="s">
        <v>54</v>
      </c>
      <c r="E21">
        <v>1754</v>
      </c>
      <c r="F21" t="str">
        <f t="shared" si="0"/>
        <v>Medium C&amp;I</v>
      </c>
      <c r="G21">
        <f t="shared" si="1"/>
        <v>2</v>
      </c>
      <c r="I21" s="154" t="s">
        <v>37</v>
      </c>
      <c r="J21" s="153">
        <v>477</v>
      </c>
      <c r="K21" s="153">
        <v>70441</v>
      </c>
    </row>
    <row r="22" spans="1:11" x14ac:dyDescent="0.3">
      <c r="A22" t="s">
        <v>71</v>
      </c>
      <c r="B22" s="150">
        <v>44800</v>
      </c>
      <c r="C22">
        <v>5</v>
      </c>
      <c r="D22" t="s">
        <v>56</v>
      </c>
      <c r="E22">
        <v>2126</v>
      </c>
      <c r="F22" t="str">
        <f t="shared" si="0"/>
        <v>OTHER</v>
      </c>
      <c r="G22">
        <f t="shared" si="1"/>
        <v>2</v>
      </c>
      <c r="I22" s="154" t="s">
        <v>39</v>
      </c>
      <c r="J22" s="153">
        <v>153</v>
      </c>
      <c r="K22" s="153">
        <v>14593</v>
      </c>
    </row>
    <row r="23" spans="1:11" x14ac:dyDescent="0.3">
      <c r="A23" t="s">
        <v>71</v>
      </c>
      <c r="B23" s="150">
        <v>44800</v>
      </c>
      <c r="C23">
        <v>5</v>
      </c>
      <c r="D23" t="s">
        <v>53</v>
      </c>
      <c r="E23">
        <v>31998</v>
      </c>
      <c r="F23" t="str">
        <f t="shared" si="0"/>
        <v>Small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71</v>
      </c>
      <c r="B24" s="150">
        <v>44800</v>
      </c>
      <c r="C24">
        <v>5</v>
      </c>
      <c r="D24" t="s">
        <v>99</v>
      </c>
      <c r="E24">
        <v>53191</v>
      </c>
      <c r="F24" t="str">
        <f t="shared" si="0"/>
        <v>Low Income Residential</v>
      </c>
      <c r="G24">
        <f t="shared" si="1"/>
        <v>2</v>
      </c>
      <c r="I24" s="154" t="s">
        <v>41</v>
      </c>
      <c r="J24" s="153"/>
      <c r="K24" s="153">
        <v>100</v>
      </c>
    </row>
    <row r="25" spans="1:11" x14ac:dyDescent="0.3">
      <c r="A25" t="s">
        <v>71</v>
      </c>
      <c r="B25" s="150">
        <v>44800</v>
      </c>
      <c r="C25">
        <v>5</v>
      </c>
      <c r="D25" t="s">
        <v>98</v>
      </c>
      <c r="E25">
        <v>166523</v>
      </c>
      <c r="F25" t="str">
        <f t="shared" si="0"/>
        <v>Residential</v>
      </c>
      <c r="G25">
        <f t="shared" si="1"/>
        <v>2</v>
      </c>
      <c r="I25" s="154" t="s">
        <v>38</v>
      </c>
      <c r="J25" s="153">
        <v>1</v>
      </c>
      <c r="K25" s="153">
        <v>5188</v>
      </c>
    </row>
    <row r="26" spans="1:11" x14ac:dyDescent="0.3">
      <c r="A26" t="s">
        <v>65</v>
      </c>
      <c r="B26" s="150">
        <v>44800</v>
      </c>
      <c r="C26">
        <v>4</v>
      </c>
      <c r="D26" t="s">
        <v>54</v>
      </c>
      <c r="E26">
        <v>11</v>
      </c>
      <c r="F26" t="str">
        <f t="shared" si="0"/>
        <v>Medium C&amp;I</v>
      </c>
      <c r="G26">
        <f t="shared" si="1"/>
        <v>3</v>
      </c>
      <c r="I26" s="154" t="s">
        <v>40</v>
      </c>
      <c r="J26" s="153"/>
      <c r="K26" s="153">
        <v>295</v>
      </c>
    </row>
    <row r="27" spans="1:11" x14ac:dyDescent="0.3">
      <c r="A27" t="s">
        <v>65</v>
      </c>
      <c r="B27" s="150">
        <v>44800</v>
      </c>
      <c r="C27">
        <v>4</v>
      </c>
      <c r="D27" t="s">
        <v>55</v>
      </c>
      <c r="E27">
        <v>2</v>
      </c>
      <c r="F27" t="str">
        <f t="shared" si="0"/>
        <v>Large C&amp;I</v>
      </c>
      <c r="G27">
        <f t="shared" si="1"/>
        <v>3</v>
      </c>
      <c r="I27" s="154" t="s">
        <v>37</v>
      </c>
      <c r="J27" s="153">
        <v>146</v>
      </c>
      <c r="K27" s="153">
        <v>22933</v>
      </c>
    </row>
    <row r="28" spans="1:11" x14ac:dyDescent="0.3">
      <c r="A28" t="s">
        <v>65</v>
      </c>
      <c r="B28" s="150">
        <v>44800</v>
      </c>
      <c r="C28">
        <v>4</v>
      </c>
      <c r="D28" t="s">
        <v>56</v>
      </c>
      <c r="E28">
        <v>2</v>
      </c>
      <c r="F28" t="str">
        <f t="shared" si="0"/>
        <v>OTHER</v>
      </c>
      <c r="G28">
        <f t="shared" si="1"/>
        <v>3</v>
      </c>
      <c r="I28" s="154" t="s">
        <v>39</v>
      </c>
      <c r="J28" s="153">
        <v>25</v>
      </c>
      <c r="K28" s="153">
        <v>6306</v>
      </c>
    </row>
    <row r="29" spans="1:11" x14ac:dyDescent="0.3">
      <c r="A29" t="s">
        <v>65</v>
      </c>
      <c r="B29" s="150">
        <v>44800</v>
      </c>
      <c r="C29">
        <v>4</v>
      </c>
      <c r="D29" t="s">
        <v>99</v>
      </c>
      <c r="E29">
        <v>9</v>
      </c>
      <c r="F29" t="str">
        <f t="shared" si="0"/>
        <v>Low Income Residential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44800</v>
      </c>
      <c r="C30">
        <v>4</v>
      </c>
      <c r="D30" t="s">
        <v>98</v>
      </c>
      <c r="E30">
        <v>477</v>
      </c>
      <c r="F30" t="str">
        <f t="shared" si="0"/>
        <v>Residential</v>
      </c>
      <c r="G30">
        <f t="shared" si="1"/>
        <v>3</v>
      </c>
      <c r="I30" s="154" t="s">
        <v>41</v>
      </c>
      <c r="J30" s="153">
        <v>1</v>
      </c>
      <c r="K30" s="153">
        <v>134</v>
      </c>
    </row>
    <row r="31" spans="1:11" x14ac:dyDescent="0.3">
      <c r="A31" t="s">
        <v>65</v>
      </c>
      <c r="B31" s="150">
        <v>44800</v>
      </c>
      <c r="C31">
        <v>4</v>
      </c>
      <c r="D31" t="s">
        <v>53</v>
      </c>
      <c r="E31">
        <v>153</v>
      </c>
      <c r="F31" t="str">
        <f t="shared" si="0"/>
        <v>Small C&amp;I</v>
      </c>
      <c r="G31">
        <f t="shared" si="1"/>
        <v>3</v>
      </c>
      <c r="I31" s="154" t="s">
        <v>38</v>
      </c>
      <c r="J31" s="153">
        <v>19</v>
      </c>
      <c r="K31" s="153">
        <v>36288</v>
      </c>
    </row>
    <row r="32" spans="1:11" x14ac:dyDescent="0.3">
      <c r="A32" t="s">
        <v>65</v>
      </c>
      <c r="B32" s="150">
        <v>44800</v>
      </c>
      <c r="C32">
        <v>5</v>
      </c>
      <c r="D32" t="s">
        <v>55</v>
      </c>
      <c r="E32">
        <v>290</v>
      </c>
      <c r="F32" t="str">
        <f t="shared" si="0"/>
        <v>Large C&amp;I</v>
      </c>
      <c r="G32">
        <f t="shared" si="1"/>
        <v>3</v>
      </c>
      <c r="I32" s="154" t="s">
        <v>40</v>
      </c>
      <c r="J32" s="153">
        <v>1</v>
      </c>
      <c r="K32" s="153">
        <v>471</v>
      </c>
    </row>
    <row r="33" spans="1:11" x14ac:dyDescent="0.3">
      <c r="A33" t="s">
        <v>65</v>
      </c>
      <c r="B33" s="150">
        <v>44800</v>
      </c>
      <c r="C33">
        <v>5</v>
      </c>
      <c r="D33" t="s">
        <v>54</v>
      </c>
      <c r="E33">
        <v>988</v>
      </c>
      <c r="F33" t="str">
        <f t="shared" si="0"/>
        <v>Medium C&amp;I</v>
      </c>
      <c r="G33">
        <f t="shared" si="1"/>
        <v>3</v>
      </c>
      <c r="I33" s="154" t="s">
        <v>37</v>
      </c>
      <c r="J33" s="153">
        <v>263</v>
      </c>
      <c r="K33" s="153">
        <v>73149</v>
      </c>
    </row>
    <row r="34" spans="1:11" x14ac:dyDescent="0.3">
      <c r="A34" t="s">
        <v>65</v>
      </c>
      <c r="B34" s="150">
        <v>44800</v>
      </c>
      <c r="C34">
        <v>5</v>
      </c>
      <c r="D34" t="s">
        <v>56</v>
      </c>
      <c r="E34">
        <v>594</v>
      </c>
      <c r="F34" t="str">
        <f t="shared" ref="F34:F65" si="2">TRIM(MID(D34,3,50))</f>
        <v>OTHER</v>
      </c>
      <c r="G34">
        <f t="shared" ref="G34:G65" si="3">VALUE(TRIM(MID(A34,6,2)))</f>
        <v>3</v>
      </c>
      <c r="I34" s="154" t="s">
        <v>39</v>
      </c>
      <c r="J34" s="153">
        <v>31</v>
      </c>
      <c r="K34" s="153">
        <v>11099</v>
      </c>
    </row>
    <row r="35" spans="1:11" x14ac:dyDescent="0.3">
      <c r="A35" t="s">
        <v>65</v>
      </c>
      <c r="B35" s="150">
        <v>44800</v>
      </c>
      <c r="C35">
        <v>5</v>
      </c>
      <c r="D35" t="s">
        <v>53</v>
      </c>
      <c r="E35">
        <v>14593</v>
      </c>
      <c r="F35" t="str">
        <f t="shared" si="2"/>
        <v>Small C&amp;I</v>
      </c>
      <c r="G35">
        <f t="shared" si="3"/>
        <v>3</v>
      </c>
      <c r="I35" s="152">
        <v>6</v>
      </c>
      <c r="J35" s="153"/>
      <c r="K35" s="153"/>
    </row>
    <row r="36" spans="1:11" x14ac:dyDescent="0.3">
      <c r="A36" t="s">
        <v>65</v>
      </c>
      <c r="B36" s="150">
        <v>44800</v>
      </c>
      <c r="C36">
        <v>5</v>
      </c>
      <c r="D36" t="s">
        <v>99</v>
      </c>
      <c r="E36">
        <v>11715</v>
      </c>
      <c r="F36" t="str">
        <f t="shared" si="2"/>
        <v>Low Income Residential</v>
      </c>
      <c r="G36">
        <f t="shared" si="3"/>
        <v>3</v>
      </c>
      <c r="I36" s="154" t="s">
        <v>41</v>
      </c>
      <c r="J36" s="153">
        <v>6402</v>
      </c>
      <c r="K36" s="153">
        <v>7519468</v>
      </c>
    </row>
    <row r="37" spans="1:11" x14ac:dyDescent="0.3">
      <c r="A37" t="s">
        <v>65</v>
      </c>
      <c r="B37" s="150">
        <v>44800</v>
      </c>
      <c r="C37">
        <v>5</v>
      </c>
      <c r="D37" t="s">
        <v>98</v>
      </c>
      <c r="E37">
        <v>70441</v>
      </c>
      <c r="F37" t="str">
        <f t="shared" si="2"/>
        <v>Residential</v>
      </c>
      <c r="G37">
        <f t="shared" si="3"/>
        <v>3</v>
      </c>
      <c r="I37" s="154" t="s">
        <v>38</v>
      </c>
      <c r="J37" s="153">
        <v>3600</v>
      </c>
      <c r="K37" s="153">
        <v>7278711</v>
      </c>
    </row>
    <row r="38" spans="1:11" x14ac:dyDescent="0.3">
      <c r="A38" t="s">
        <v>50</v>
      </c>
      <c r="B38" s="150">
        <v>44800</v>
      </c>
      <c r="C38">
        <v>4</v>
      </c>
      <c r="D38" t="s">
        <v>99</v>
      </c>
      <c r="E38">
        <v>1</v>
      </c>
      <c r="F38" t="str">
        <f t="shared" si="2"/>
        <v>Low Income Residential</v>
      </c>
      <c r="G38">
        <f t="shared" si="3"/>
        <v>4</v>
      </c>
      <c r="I38" s="154" t="s">
        <v>40</v>
      </c>
      <c r="J38" s="153">
        <v>13940</v>
      </c>
      <c r="K38" s="153">
        <v>5151413</v>
      </c>
    </row>
    <row r="39" spans="1:11" x14ac:dyDescent="0.3">
      <c r="A39" t="s">
        <v>50</v>
      </c>
      <c r="B39" s="150">
        <v>44800</v>
      </c>
      <c r="C39">
        <v>4</v>
      </c>
      <c r="D39" t="s">
        <v>53</v>
      </c>
      <c r="E39">
        <v>25</v>
      </c>
      <c r="F39" t="str">
        <f t="shared" si="2"/>
        <v>Small C&amp;I</v>
      </c>
      <c r="G39">
        <f t="shared" si="3"/>
        <v>4</v>
      </c>
      <c r="I39" s="154" t="s">
        <v>37</v>
      </c>
      <c r="J39" s="153">
        <v>178392</v>
      </c>
      <c r="K39" s="153">
        <v>29234517</v>
      </c>
    </row>
    <row r="40" spans="1:11" x14ac:dyDescent="0.3">
      <c r="A40" t="s">
        <v>50</v>
      </c>
      <c r="B40" s="150">
        <v>44800</v>
      </c>
      <c r="C40">
        <v>5</v>
      </c>
      <c r="D40" t="s">
        <v>55</v>
      </c>
      <c r="E40">
        <v>100</v>
      </c>
      <c r="F40" t="str">
        <f t="shared" si="2"/>
        <v>Large C&amp;I</v>
      </c>
      <c r="G40">
        <f t="shared" si="3"/>
        <v>4</v>
      </c>
      <c r="I40" s="154" t="s">
        <v>39</v>
      </c>
      <c r="J40" s="153">
        <v>18821</v>
      </c>
      <c r="K40" s="153">
        <v>6135222</v>
      </c>
    </row>
    <row r="41" spans="1:11" x14ac:dyDescent="0.3">
      <c r="A41" t="s">
        <v>50</v>
      </c>
      <c r="B41" s="150">
        <v>44800</v>
      </c>
      <c r="C41">
        <v>5</v>
      </c>
      <c r="D41" t="s">
        <v>54</v>
      </c>
      <c r="E41">
        <v>295</v>
      </c>
      <c r="F41" t="str">
        <f t="shared" si="2"/>
        <v>Medium C&amp;I</v>
      </c>
      <c r="G41">
        <f t="shared" si="3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44800</v>
      </c>
      <c r="C42">
        <v>5</v>
      </c>
      <c r="D42" t="s">
        <v>56</v>
      </c>
      <c r="E42">
        <v>201</v>
      </c>
      <c r="F42" t="str">
        <f t="shared" si="2"/>
        <v>OTHER</v>
      </c>
      <c r="G42">
        <f t="shared" si="3"/>
        <v>4</v>
      </c>
      <c r="I42" s="154" t="s">
        <v>41</v>
      </c>
      <c r="J42" s="153">
        <v>221</v>
      </c>
      <c r="K42" s="153">
        <v>2465516</v>
      </c>
    </row>
    <row r="43" spans="1:11" x14ac:dyDescent="0.3">
      <c r="A43" t="s">
        <v>50</v>
      </c>
      <c r="B43" s="150">
        <v>44800</v>
      </c>
      <c r="C43">
        <v>5</v>
      </c>
      <c r="D43" t="s">
        <v>99</v>
      </c>
      <c r="E43">
        <v>5188</v>
      </c>
      <c r="F43" t="str">
        <f t="shared" si="2"/>
        <v>Low Income Residential</v>
      </c>
      <c r="G43">
        <f t="shared" si="3"/>
        <v>4</v>
      </c>
      <c r="I43" s="154" t="s">
        <v>38</v>
      </c>
      <c r="J43" s="153">
        <v>3115</v>
      </c>
      <c r="K43" s="153">
        <v>4657206</v>
      </c>
    </row>
    <row r="44" spans="1:11" x14ac:dyDescent="0.3">
      <c r="A44" t="s">
        <v>50</v>
      </c>
      <c r="B44" s="150">
        <v>44800</v>
      </c>
      <c r="C44">
        <v>5</v>
      </c>
      <c r="D44" t="s">
        <v>53</v>
      </c>
      <c r="E44">
        <v>6306</v>
      </c>
      <c r="F44" t="str">
        <f t="shared" si="2"/>
        <v>Small C&amp;I</v>
      </c>
      <c r="G44">
        <f t="shared" si="3"/>
        <v>4</v>
      </c>
      <c r="I44" s="154" t="s">
        <v>40</v>
      </c>
      <c r="J44" s="153">
        <v>0</v>
      </c>
      <c r="K44" s="153">
        <v>1844764</v>
      </c>
    </row>
    <row r="45" spans="1:11" x14ac:dyDescent="0.3">
      <c r="A45" t="s">
        <v>50</v>
      </c>
      <c r="B45" s="150">
        <v>44800</v>
      </c>
      <c r="C45">
        <v>4</v>
      </c>
      <c r="D45" t="s">
        <v>98</v>
      </c>
      <c r="E45">
        <v>146</v>
      </c>
      <c r="F45" t="str">
        <f t="shared" si="2"/>
        <v>Residential</v>
      </c>
      <c r="G45">
        <f t="shared" si="3"/>
        <v>4</v>
      </c>
      <c r="I45" s="154" t="s">
        <v>37</v>
      </c>
      <c r="J45" s="153">
        <v>67231</v>
      </c>
      <c r="K45" s="153">
        <v>13086658</v>
      </c>
    </row>
    <row r="46" spans="1:11" x14ac:dyDescent="0.3">
      <c r="A46" t="s">
        <v>50</v>
      </c>
      <c r="B46" s="150">
        <v>44800</v>
      </c>
      <c r="C46">
        <v>5</v>
      </c>
      <c r="D46" t="s">
        <v>98</v>
      </c>
      <c r="E46">
        <v>22933</v>
      </c>
      <c r="F46" t="str">
        <f t="shared" si="2"/>
        <v>Residential</v>
      </c>
      <c r="G46">
        <f t="shared" si="3"/>
        <v>4</v>
      </c>
      <c r="I46" s="154" t="s">
        <v>39</v>
      </c>
      <c r="J46" s="153">
        <v>11101</v>
      </c>
      <c r="K46" s="153">
        <v>2421326</v>
      </c>
    </row>
    <row r="47" spans="1:11" x14ac:dyDescent="0.3">
      <c r="A47" t="s">
        <v>59</v>
      </c>
      <c r="B47" s="150">
        <v>44800</v>
      </c>
      <c r="C47">
        <v>4</v>
      </c>
      <c r="D47" t="s">
        <v>54</v>
      </c>
      <c r="E47">
        <v>1</v>
      </c>
      <c r="F47" t="str">
        <f t="shared" si="2"/>
        <v>Medium C&amp;I</v>
      </c>
      <c r="G47">
        <f t="shared" si="3"/>
        <v>5</v>
      </c>
      <c r="I47" s="152">
        <v>8</v>
      </c>
      <c r="J47" s="153"/>
      <c r="K47" s="153"/>
    </row>
    <row r="48" spans="1:11" x14ac:dyDescent="0.3">
      <c r="A48" t="s">
        <v>59</v>
      </c>
      <c r="B48" s="150">
        <v>44800</v>
      </c>
      <c r="C48">
        <v>4</v>
      </c>
      <c r="D48" t="s">
        <v>53</v>
      </c>
      <c r="E48">
        <v>31</v>
      </c>
      <c r="F48" t="str">
        <f t="shared" si="2"/>
        <v>Small C&amp;I</v>
      </c>
      <c r="G48">
        <f t="shared" si="3"/>
        <v>5</v>
      </c>
      <c r="I48" s="154" t="s">
        <v>41</v>
      </c>
      <c r="J48" s="153">
        <v>86</v>
      </c>
      <c r="K48" s="153">
        <v>11835886</v>
      </c>
    </row>
    <row r="49" spans="1:11" x14ac:dyDescent="0.3">
      <c r="A49" t="s">
        <v>59</v>
      </c>
      <c r="B49" s="150">
        <v>44800</v>
      </c>
      <c r="C49">
        <v>5</v>
      </c>
      <c r="D49" t="s">
        <v>55</v>
      </c>
      <c r="E49">
        <v>134</v>
      </c>
      <c r="F49" t="str">
        <f t="shared" si="2"/>
        <v>Large C&amp;I</v>
      </c>
      <c r="G49">
        <f t="shared" si="3"/>
        <v>5</v>
      </c>
      <c r="I49" s="154" t="s">
        <v>38</v>
      </c>
      <c r="J49" s="153">
        <v>47330</v>
      </c>
      <c r="K49" s="153">
        <v>80119465</v>
      </c>
    </row>
    <row r="50" spans="1:11" x14ac:dyDescent="0.3">
      <c r="A50" t="s">
        <v>59</v>
      </c>
      <c r="B50" s="150">
        <v>44800</v>
      </c>
      <c r="C50">
        <v>4</v>
      </c>
      <c r="D50" t="s">
        <v>99</v>
      </c>
      <c r="E50">
        <v>19</v>
      </c>
      <c r="F50" t="str">
        <f t="shared" si="2"/>
        <v>Low Income Residential</v>
      </c>
      <c r="G50">
        <f t="shared" si="3"/>
        <v>5</v>
      </c>
      <c r="I50" s="154" t="s">
        <v>40</v>
      </c>
      <c r="J50" s="153">
        <v>0</v>
      </c>
      <c r="K50" s="153">
        <v>7740928</v>
      </c>
    </row>
    <row r="51" spans="1:11" x14ac:dyDescent="0.3">
      <c r="A51" t="s">
        <v>59</v>
      </c>
      <c r="B51" s="150">
        <v>44800</v>
      </c>
      <c r="C51">
        <v>4</v>
      </c>
      <c r="D51" t="s">
        <v>98</v>
      </c>
      <c r="E51">
        <v>263</v>
      </c>
      <c r="F51" t="str">
        <f t="shared" si="2"/>
        <v>Residential</v>
      </c>
      <c r="G51">
        <f t="shared" si="3"/>
        <v>5</v>
      </c>
      <c r="I51" s="154" t="s">
        <v>37</v>
      </c>
      <c r="J51" s="153">
        <v>483604</v>
      </c>
      <c r="K51" s="153">
        <v>147244201</v>
      </c>
    </row>
    <row r="52" spans="1:11" x14ac:dyDescent="0.3">
      <c r="A52" t="s">
        <v>59</v>
      </c>
      <c r="B52" s="150">
        <v>44800</v>
      </c>
      <c r="C52">
        <v>4</v>
      </c>
      <c r="D52" t="s">
        <v>55</v>
      </c>
      <c r="E52">
        <v>1</v>
      </c>
      <c r="F52" t="str">
        <f t="shared" si="2"/>
        <v>Large C&amp;I</v>
      </c>
      <c r="G52">
        <f t="shared" si="3"/>
        <v>5</v>
      </c>
      <c r="I52" s="154" t="s">
        <v>39</v>
      </c>
      <c r="J52" s="153">
        <v>12009</v>
      </c>
      <c r="K52" s="153">
        <v>11150389</v>
      </c>
    </row>
    <row r="53" spans="1:11" x14ac:dyDescent="0.3">
      <c r="A53" t="s">
        <v>59</v>
      </c>
      <c r="B53" s="150">
        <v>44800</v>
      </c>
      <c r="C53">
        <v>4</v>
      </c>
      <c r="D53" t="s">
        <v>56</v>
      </c>
      <c r="E53">
        <v>2</v>
      </c>
      <c r="F53" t="str">
        <f t="shared" si="2"/>
        <v>OTHER</v>
      </c>
      <c r="G53">
        <f t="shared" si="3"/>
        <v>5</v>
      </c>
      <c r="I53" s="152">
        <v>9</v>
      </c>
      <c r="J53" s="153"/>
      <c r="K53" s="153"/>
    </row>
    <row r="54" spans="1:11" x14ac:dyDescent="0.3">
      <c r="A54" t="s">
        <v>59</v>
      </c>
      <c r="B54" s="150">
        <v>44800</v>
      </c>
      <c r="C54">
        <v>5</v>
      </c>
      <c r="D54" t="s">
        <v>54</v>
      </c>
      <c r="E54">
        <v>471</v>
      </c>
      <c r="F54" t="str">
        <f t="shared" si="2"/>
        <v>Medium C&amp;I</v>
      </c>
      <c r="G54">
        <f t="shared" si="3"/>
        <v>5</v>
      </c>
      <c r="I54" s="154" t="s">
        <v>41</v>
      </c>
      <c r="J54" s="153">
        <v>6709</v>
      </c>
      <c r="K54" s="153">
        <v>21820870</v>
      </c>
    </row>
    <row r="55" spans="1:11" x14ac:dyDescent="0.3">
      <c r="A55" t="s">
        <v>59</v>
      </c>
      <c r="B55" s="150">
        <v>44800</v>
      </c>
      <c r="C55">
        <v>5</v>
      </c>
      <c r="D55" t="s">
        <v>56</v>
      </c>
      <c r="E55">
        <v>1331</v>
      </c>
      <c r="F55" t="str">
        <f t="shared" si="2"/>
        <v>OTHER</v>
      </c>
      <c r="G55">
        <f t="shared" si="3"/>
        <v>5</v>
      </c>
      <c r="I55" s="154" t="s">
        <v>38</v>
      </c>
      <c r="J55" s="153">
        <v>54046</v>
      </c>
      <c r="K55" s="153">
        <v>92055383</v>
      </c>
    </row>
    <row r="56" spans="1:11" x14ac:dyDescent="0.3">
      <c r="A56" t="s">
        <v>59</v>
      </c>
      <c r="B56" s="150">
        <v>44800</v>
      </c>
      <c r="C56">
        <v>5</v>
      </c>
      <c r="D56" t="s">
        <v>53</v>
      </c>
      <c r="E56">
        <v>11099</v>
      </c>
      <c r="F56" t="str">
        <f t="shared" si="2"/>
        <v>Small C&amp;I</v>
      </c>
      <c r="G56">
        <f t="shared" si="3"/>
        <v>5</v>
      </c>
      <c r="I56" s="154" t="s">
        <v>40</v>
      </c>
      <c r="J56" s="153">
        <v>13940</v>
      </c>
      <c r="K56" s="153">
        <v>14737105</v>
      </c>
    </row>
    <row r="57" spans="1:11" x14ac:dyDescent="0.3">
      <c r="A57" t="s">
        <v>59</v>
      </c>
      <c r="B57" s="150">
        <v>44800</v>
      </c>
      <c r="C57">
        <v>5</v>
      </c>
      <c r="D57" t="s">
        <v>99</v>
      </c>
      <c r="E57">
        <v>36288</v>
      </c>
      <c r="F57" t="str">
        <f t="shared" si="2"/>
        <v>Low Income Residential</v>
      </c>
      <c r="G57">
        <f t="shared" si="3"/>
        <v>5</v>
      </c>
      <c r="I57" s="154" t="s">
        <v>37</v>
      </c>
      <c r="J57" s="153">
        <v>729227</v>
      </c>
      <c r="K57" s="153">
        <v>189565375</v>
      </c>
    </row>
    <row r="58" spans="1:11" x14ac:dyDescent="0.3">
      <c r="A58" t="s">
        <v>59</v>
      </c>
      <c r="B58" s="150">
        <v>44800</v>
      </c>
      <c r="C58">
        <v>5</v>
      </c>
      <c r="D58" t="s">
        <v>98</v>
      </c>
      <c r="E58">
        <v>73149</v>
      </c>
      <c r="F58" t="str">
        <f t="shared" si="2"/>
        <v>Residential</v>
      </c>
      <c r="G58">
        <f t="shared" si="3"/>
        <v>5</v>
      </c>
      <c r="I58" s="154" t="s">
        <v>39</v>
      </c>
      <c r="J58" s="153">
        <v>41930</v>
      </c>
      <c r="K58" s="153">
        <v>19706937</v>
      </c>
    </row>
    <row r="59" spans="1:11" x14ac:dyDescent="0.3">
      <c r="A59" t="s">
        <v>60</v>
      </c>
      <c r="B59" s="150">
        <v>44800</v>
      </c>
      <c r="C59">
        <v>4</v>
      </c>
      <c r="D59" t="s">
        <v>99</v>
      </c>
      <c r="E59">
        <v>3600</v>
      </c>
      <c r="F59" t="str">
        <f t="shared" si="2"/>
        <v>Low Income Residential</v>
      </c>
      <c r="G59">
        <f t="shared" si="3"/>
        <v>6</v>
      </c>
      <c r="I59" s="152">
        <v>13</v>
      </c>
      <c r="J59" s="153"/>
      <c r="K59" s="153"/>
    </row>
    <row r="60" spans="1:11" x14ac:dyDescent="0.3">
      <c r="A60" t="s">
        <v>60</v>
      </c>
      <c r="B60" s="150">
        <v>44800</v>
      </c>
      <c r="C60">
        <v>4</v>
      </c>
      <c r="D60" t="s">
        <v>55</v>
      </c>
      <c r="E60">
        <v>6402</v>
      </c>
      <c r="F60" t="str">
        <f t="shared" si="2"/>
        <v>Large C&amp;I</v>
      </c>
      <c r="G60">
        <f t="shared" si="3"/>
        <v>6</v>
      </c>
      <c r="I60" s="154" t="s">
        <v>41</v>
      </c>
      <c r="J60" s="153">
        <v>301907</v>
      </c>
      <c r="K60" s="153">
        <v>77027483</v>
      </c>
    </row>
    <row r="61" spans="1:11" x14ac:dyDescent="0.3">
      <c r="A61" t="s">
        <v>60</v>
      </c>
      <c r="B61" s="150">
        <v>44800</v>
      </c>
      <c r="C61">
        <v>4</v>
      </c>
      <c r="D61" t="s">
        <v>56</v>
      </c>
      <c r="E61">
        <v>1947</v>
      </c>
      <c r="F61" t="str">
        <f t="shared" si="2"/>
        <v>OTHER</v>
      </c>
      <c r="G61">
        <f t="shared" si="3"/>
        <v>6</v>
      </c>
      <c r="I61" s="154" t="s">
        <v>38</v>
      </c>
      <c r="J61" s="153">
        <v>17362</v>
      </c>
      <c r="K61" s="153">
        <v>18735629</v>
      </c>
    </row>
    <row r="62" spans="1:11" x14ac:dyDescent="0.3">
      <c r="A62" t="s">
        <v>60</v>
      </c>
      <c r="B62" s="150">
        <v>44800</v>
      </c>
      <c r="C62">
        <v>4</v>
      </c>
      <c r="D62" t="s">
        <v>54</v>
      </c>
      <c r="E62">
        <v>13940</v>
      </c>
      <c r="F62" t="str">
        <f t="shared" si="2"/>
        <v>Medium C&amp;I</v>
      </c>
      <c r="G62">
        <f t="shared" si="3"/>
        <v>6</v>
      </c>
      <c r="I62" s="154" t="s">
        <v>40</v>
      </c>
      <c r="J62" s="153">
        <v>793544</v>
      </c>
      <c r="K62" s="153">
        <v>52131124</v>
      </c>
    </row>
    <row r="63" spans="1:11" x14ac:dyDescent="0.3">
      <c r="A63" t="s">
        <v>60</v>
      </c>
      <c r="B63" s="150">
        <v>44800</v>
      </c>
      <c r="C63">
        <v>4</v>
      </c>
      <c r="D63" t="s">
        <v>53</v>
      </c>
      <c r="E63">
        <v>18821</v>
      </c>
      <c r="F63" t="str">
        <f t="shared" si="2"/>
        <v>Small C&amp;I</v>
      </c>
      <c r="G63">
        <f t="shared" si="3"/>
        <v>6</v>
      </c>
      <c r="I63" s="154" t="s">
        <v>37</v>
      </c>
      <c r="J63" s="153">
        <v>5131492</v>
      </c>
      <c r="K63" s="153">
        <v>228483880</v>
      </c>
    </row>
    <row r="64" spans="1:11" x14ac:dyDescent="0.3">
      <c r="A64" t="s">
        <v>60</v>
      </c>
      <c r="B64" s="150">
        <v>44800</v>
      </c>
      <c r="C64">
        <v>5</v>
      </c>
      <c r="D64" t="s">
        <v>55</v>
      </c>
      <c r="E64">
        <v>7519468</v>
      </c>
      <c r="F64" t="str">
        <f t="shared" si="2"/>
        <v>Large C&amp;I</v>
      </c>
      <c r="G64">
        <f t="shared" si="3"/>
        <v>6</v>
      </c>
      <c r="I64" s="154" t="s">
        <v>39</v>
      </c>
      <c r="J64" s="153">
        <v>994666</v>
      </c>
      <c r="K64" s="153">
        <v>52885827</v>
      </c>
    </row>
    <row r="65" spans="1:11" x14ac:dyDescent="0.3">
      <c r="A65" t="s">
        <v>60</v>
      </c>
      <c r="B65" s="150">
        <v>44800</v>
      </c>
      <c r="C65">
        <v>4</v>
      </c>
      <c r="D65" t="s">
        <v>98</v>
      </c>
      <c r="E65">
        <v>178392</v>
      </c>
      <c r="F65" t="str">
        <f t="shared" si="2"/>
        <v>Residential</v>
      </c>
      <c r="G65">
        <f t="shared" si="3"/>
        <v>6</v>
      </c>
      <c r="I65" s="152">
        <v>14</v>
      </c>
      <c r="J65" s="153"/>
      <c r="K65" s="153"/>
    </row>
    <row r="66" spans="1:11" x14ac:dyDescent="0.3">
      <c r="A66" t="s">
        <v>60</v>
      </c>
      <c r="B66" s="150">
        <v>44800</v>
      </c>
      <c r="C66">
        <v>5</v>
      </c>
      <c r="D66" t="s">
        <v>54</v>
      </c>
      <c r="E66">
        <v>5151413</v>
      </c>
      <c r="F66" t="str">
        <f t="shared" ref="F66:F97" si="4">TRIM(MID(D66,3,50))</f>
        <v>Medium C&amp;I</v>
      </c>
      <c r="G66">
        <f t="shared" ref="G66:G97" si="5">VALUE(TRIM(MID(A66,6,2)))</f>
        <v>6</v>
      </c>
      <c r="I66" s="154" t="s">
        <v>41</v>
      </c>
      <c r="J66" s="153">
        <v>225110</v>
      </c>
      <c r="K66" s="153">
        <v>62455715</v>
      </c>
    </row>
    <row r="67" spans="1:11" x14ac:dyDescent="0.3">
      <c r="A67" t="s">
        <v>60</v>
      </c>
      <c r="B67" s="150">
        <v>44800</v>
      </c>
      <c r="C67">
        <v>5</v>
      </c>
      <c r="D67" t="s">
        <v>56</v>
      </c>
      <c r="E67">
        <v>962685</v>
      </c>
      <c r="F67" t="str">
        <f t="shared" si="4"/>
        <v>OTHER</v>
      </c>
      <c r="G67">
        <f t="shared" si="5"/>
        <v>6</v>
      </c>
      <c r="I67" s="154" t="s">
        <v>38</v>
      </c>
      <c r="J67" s="153">
        <v>16653</v>
      </c>
      <c r="K67" s="153">
        <v>19495318</v>
      </c>
    </row>
    <row r="68" spans="1:11" x14ac:dyDescent="0.3">
      <c r="A68" t="s">
        <v>60</v>
      </c>
      <c r="B68" s="150">
        <v>44800</v>
      </c>
      <c r="C68">
        <v>5</v>
      </c>
      <c r="D68" t="s">
        <v>53</v>
      </c>
      <c r="E68">
        <v>6135222</v>
      </c>
      <c r="F68" t="str">
        <f t="shared" si="4"/>
        <v>Small C&amp;I</v>
      </c>
      <c r="G68">
        <f t="shared" si="5"/>
        <v>6</v>
      </c>
      <c r="I68" s="154" t="s">
        <v>40</v>
      </c>
      <c r="J68" s="153">
        <v>399876</v>
      </c>
      <c r="K68" s="153">
        <v>39947082</v>
      </c>
    </row>
    <row r="69" spans="1:11" x14ac:dyDescent="0.3">
      <c r="A69" t="s">
        <v>60</v>
      </c>
      <c r="B69" s="150">
        <v>44800</v>
      </c>
      <c r="C69">
        <v>5</v>
      </c>
      <c r="D69" t="s">
        <v>99</v>
      </c>
      <c r="E69">
        <v>7278711</v>
      </c>
      <c r="F69" t="str">
        <f t="shared" si="4"/>
        <v>Low Income Residential</v>
      </c>
      <c r="G69">
        <f t="shared" si="5"/>
        <v>6</v>
      </c>
      <c r="I69" s="154" t="s">
        <v>37</v>
      </c>
      <c r="J69" s="153">
        <v>3979677</v>
      </c>
      <c r="K69" s="153">
        <v>196717362</v>
      </c>
    </row>
    <row r="70" spans="1:11" x14ac:dyDescent="0.3">
      <c r="A70" t="s">
        <v>60</v>
      </c>
      <c r="B70" s="150">
        <v>44800</v>
      </c>
      <c r="C70">
        <v>5</v>
      </c>
      <c r="D70" t="s">
        <v>98</v>
      </c>
      <c r="E70">
        <v>29234517</v>
      </c>
      <c r="F70" t="str">
        <f t="shared" si="4"/>
        <v>Residential</v>
      </c>
      <c r="G70">
        <f t="shared" si="5"/>
        <v>6</v>
      </c>
      <c r="I70" s="154" t="s">
        <v>39</v>
      </c>
      <c r="J70" s="153">
        <v>745580</v>
      </c>
      <c r="K70" s="153">
        <v>46031100</v>
      </c>
    </row>
    <row r="71" spans="1:11" x14ac:dyDescent="0.3">
      <c r="A71" t="s">
        <v>61</v>
      </c>
      <c r="B71" s="150">
        <v>44800</v>
      </c>
      <c r="C71">
        <v>4</v>
      </c>
      <c r="D71" t="s">
        <v>54</v>
      </c>
      <c r="E71">
        <v>0</v>
      </c>
      <c r="F71" t="str">
        <f t="shared" si="4"/>
        <v>Medium C&amp;I</v>
      </c>
      <c r="G71">
        <f t="shared" si="5"/>
        <v>7</v>
      </c>
      <c r="I71" s="152">
        <v>15</v>
      </c>
      <c r="J71" s="153"/>
      <c r="K71" s="153"/>
    </row>
    <row r="72" spans="1:11" x14ac:dyDescent="0.3">
      <c r="A72" t="s">
        <v>61</v>
      </c>
      <c r="B72" s="150">
        <v>44800</v>
      </c>
      <c r="C72">
        <v>4</v>
      </c>
      <c r="D72" t="s">
        <v>55</v>
      </c>
      <c r="E72">
        <v>221</v>
      </c>
      <c r="F72" t="str">
        <f t="shared" si="4"/>
        <v>Large C&amp;I</v>
      </c>
      <c r="G72">
        <f t="shared" si="5"/>
        <v>7</v>
      </c>
      <c r="I72" s="154" t="s">
        <v>41</v>
      </c>
      <c r="J72" s="153">
        <v>16</v>
      </c>
      <c r="K72" s="153">
        <v>7552</v>
      </c>
    </row>
    <row r="73" spans="1:11" x14ac:dyDescent="0.3">
      <c r="A73" t="s">
        <v>61</v>
      </c>
      <c r="B73" s="150">
        <v>44800</v>
      </c>
      <c r="C73">
        <v>4</v>
      </c>
      <c r="D73" t="s">
        <v>56</v>
      </c>
      <c r="E73">
        <v>26</v>
      </c>
      <c r="F73" t="str">
        <f t="shared" si="4"/>
        <v>OTHER</v>
      </c>
      <c r="G73">
        <f t="shared" si="5"/>
        <v>7</v>
      </c>
      <c r="I73" s="154" t="s">
        <v>38</v>
      </c>
      <c r="J73" s="153">
        <v>189</v>
      </c>
      <c r="K73" s="153">
        <v>169449</v>
      </c>
    </row>
    <row r="74" spans="1:11" x14ac:dyDescent="0.3">
      <c r="A74" t="s">
        <v>61</v>
      </c>
      <c r="B74" s="150">
        <v>44800</v>
      </c>
      <c r="C74">
        <v>4</v>
      </c>
      <c r="D74" t="s">
        <v>99</v>
      </c>
      <c r="E74">
        <v>3115</v>
      </c>
      <c r="F74" t="str">
        <f t="shared" si="4"/>
        <v>Low Income Residential</v>
      </c>
      <c r="G74">
        <f t="shared" si="5"/>
        <v>7</v>
      </c>
      <c r="I74" s="154" t="s">
        <v>40</v>
      </c>
      <c r="J74" s="153">
        <v>105</v>
      </c>
      <c r="K74" s="153">
        <v>19732</v>
      </c>
    </row>
    <row r="75" spans="1:11" x14ac:dyDescent="0.3">
      <c r="A75" t="s">
        <v>61</v>
      </c>
      <c r="B75" s="150">
        <v>44800</v>
      </c>
      <c r="C75">
        <v>4</v>
      </c>
      <c r="D75" t="s">
        <v>53</v>
      </c>
      <c r="E75">
        <v>11101</v>
      </c>
      <c r="F75" t="str">
        <f t="shared" si="4"/>
        <v>Small C&amp;I</v>
      </c>
      <c r="G75">
        <f t="shared" si="5"/>
        <v>7</v>
      </c>
      <c r="I75" s="154" t="s">
        <v>37</v>
      </c>
      <c r="J75" s="153">
        <v>12783</v>
      </c>
      <c r="K75" s="153">
        <v>1047465</v>
      </c>
    </row>
    <row r="76" spans="1:11" x14ac:dyDescent="0.3">
      <c r="A76" t="s">
        <v>61</v>
      </c>
      <c r="B76" s="150">
        <v>44800</v>
      </c>
      <c r="C76">
        <v>5</v>
      </c>
      <c r="D76" t="s">
        <v>55</v>
      </c>
      <c r="E76">
        <v>2465516</v>
      </c>
      <c r="F76" t="str">
        <f t="shared" si="4"/>
        <v>Large C&amp;I</v>
      </c>
      <c r="G76">
        <f t="shared" si="5"/>
        <v>7</v>
      </c>
      <c r="I76" s="154" t="s">
        <v>39</v>
      </c>
      <c r="J76" s="153">
        <v>2106</v>
      </c>
      <c r="K76" s="153">
        <v>182156</v>
      </c>
    </row>
    <row r="77" spans="1:11" x14ac:dyDescent="0.3">
      <c r="A77" t="s">
        <v>61</v>
      </c>
      <c r="B77" s="150">
        <v>44800</v>
      </c>
      <c r="C77">
        <v>4</v>
      </c>
      <c r="D77" t="s">
        <v>98</v>
      </c>
      <c r="E77">
        <v>67231</v>
      </c>
      <c r="F77" t="str">
        <f t="shared" si="4"/>
        <v>Residential</v>
      </c>
      <c r="G77">
        <f t="shared" si="5"/>
        <v>7</v>
      </c>
      <c r="I77" s="152">
        <v>17</v>
      </c>
      <c r="J77" s="153"/>
      <c r="K77" s="153"/>
    </row>
    <row r="78" spans="1:11" x14ac:dyDescent="0.3">
      <c r="A78" t="s">
        <v>61</v>
      </c>
      <c r="B78" s="150">
        <v>44800</v>
      </c>
      <c r="C78">
        <v>5</v>
      </c>
      <c r="D78" t="s">
        <v>54</v>
      </c>
      <c r="E78">
        <v>1844764</v>
      </c>
      <c r="F78" t="str">
        <f t="shared" si="4"/>
        <v>Medium C&amp;I</v>
      </c>
      <c r="G78">
        <f t="shared" si="5"/>
        <v>7</v>
      </c>
      <c r="I78" s="154" t="s">
        <v>38</v>
      </c>
      <c r="J78" s="153">
        <v>12</v>
      </c>
      <c r="K78" s="153">
        <v>15836</v>
      </c>
    </row>
    <row r="79" spans="1:11" x14ac:dyDescent="0.3">
      <c r="A79" t="s">
        <v>61</v>
      </c>
      <c r="B79" s="150">
        <v>44800</v>
      </c>
      <c r="C79">
        <v>5</v>
      </c>
      <c r="D79" t="s">
        <v>56</v>
      </c>
      <c r="E79">
        <v>511618</v>
      </c>
      <c r="F79" t="str">
        <f t="shared" si="4"/>
        <v>OTHER</v>
      </c>
      <c r="G79">
        <f t="shared" si="5"/>
        <v>7</v>
      </c>
      <c r="I79" s="154" t="s">
        <v>37</v>
      </c>
      <c r="J79" s="153">
        <v>8</v>
      </c>
      <c r="K79" s="153">
        <v>2444</v>
      </c>
    </row>
    <row r="80" spans="1:11" x14ac:dyDescent="0.3">
      <c r="A80" t="s">
        <v>61</v>
      </c>
      <c r="B80" s="150">
        <v>44800</v>
      </c>
      <c r="C80">
        <v>5</v>
      </c>
      <c r="D80" t="s">
        <v>53</v>
      </c>
      <c r="E80">
        <v>2421326</v>
      </c>
      <c r="F80" t="str">
        <f t="shared" si="4"/>
        <v>Small C&amp;I</v>
      </c>
      <c r="G80">
        <f t="shared" si="5"/>
        <v>7</v>
      </c>
      <c r="I80" s="152">
        <v>19</v>
      </c>
      <c r="J80" s="153"/>
      <c r="K80" s="153"/>
    </row>
    <row r="81" spans="1:11" x14ac:dyDescent="0.3">
      <c r="A81" t="s">
        <v>61</v>
      </c>
      <c r="B81" s="150">
        <v>44800</v>
      </c>
      <c r="C81">
        <v>5</v>
      </c>
      <c r="D81" t="s">
        <v>99</v>
      </c>
      <c r="E81">
        <v>4657206</v>
      </c>
      <c r="F81" t="str">
        <f t="shared" si="4"/>
        <v>Low Income Residential</v>
      </c>
      <c r="G81">
        <f t="shared" si="5"/>
        <v>7</v>
      </c>
      <c r="I81" s="154" t="s">
        <v>41</v>
      </c>
      <c r="J81" s="153"/>
      <c r="K81" s="153">
        <v>14</v>
      </c>
    </row>
    <row r="82" spans="1:11" x14ac:dyDescent="0.3">
      <c r="A82" t="s">
        <v>61</v>
      </c>
      <c r="B82" s="150">
        <v>44800</v>
      </c>
      <c r="C82">
        <v>5</v>
      </c>
      <c r="D82" t="s">
        <v>98</v>
      </c>
      <c r="E82">
        <v>13086658</v>
      </c>
      <c r="F82" t="str">
        <f t="shared" si="4"/>
        <v>Residential</v>
      </c>
      <c r="G82">
        <f t="shared" si="5"/>
        <v>7</v>
      </c>
      <c r="I82" s="154" t="s">
        <v>38</v>
      </c>
      <c r="J82" s="153">
        <v>8</v>
      </c>
      <c r="K82" s="153">
        <v>8360</v>
      </c>
    </row>
    <row r="83" spans="1:11" x14ac:dyDescent="0.3">
      <c r="A83" t="s">
        <v>62</v>
      </c>
      <c r="B83" s="150">
        <v>44800</v>
      </c>
      <c r="C83">
        <v>4</v>
      </c>
      <c r="D83" t="s">
        <v>54</v>
      </c>
      <c r="E83">
        <v>0</v>
      </c>
      <c r="F83" t="str">
        <f t="shared" si="4"/>
        <v>Medium C&amp;I</v>
      </c>
      <c r="G83">
        <f t="shared" si="5"/>
        <v>8</v>
      </c>
      <c r="I83" s="154" t="s">
        <v>40</v>
      </c>
      <c r="J83" s="153"/>
      <c r="K83" s="153">
        <v>88</v>
      </c>
    </row>
    <row r="84" spans="1:11" x14ac:dyDescent="0.3">
      <c r="A84" t="s">
        <v>62</v>
      </c>
      <c r="B84" s="150">
        <v>44800</v>
      </c>
      <c r="C84">
        <v>4</v>
      </c>
      <c r="D84" t="s">
        <v>55</v>
      </c>
      <c r="E84">
        <v>86</v>
      </c>
      <c r="F84" t="str">
        <f t="shared" si="4"/>
        <v>Large C&amp;I</v>
      </c>
      <c r="G84">
        <f t="shared" si="5"/>
        <v>8</v>
      </c>
      <c r="I84" s="154" t="s">
        <v>37</v>
      </c>
      <c r="J84" s="153">
        <v>73</v>
      </c>
      <c r="K84" s="153">
        <v>27415</v>
      </c>
    </row>
    <row r="85" spans="1:11" x14ac:dyDescent="0.3">
      <c r="A85" t="s">
        <v>62</v>
      </c>
      <c r="B85" s="150">
        <v>44800</v>
      </c>
      <c r="C85">
        <v>4</v>
      </c>
      <c r="D85" t="s">
        <v>56</v>
      </c>
      <c r="E85">
        <v>1247</v>
      </c>
      <c r="F85" t="str">
        <f t="shared" si="4"/>
        <v>OTHER</v>
      </c>
      <c r="G85">
        <f t="shared" si="5"/>
        <v>8</v>
      </c>
      <c r="I85" s="154" t="s">
        <v>39</v>
      </c>
      <c r="J85" s="153">
        <v>2</v>
      </c>
      <c r="K85" s="153">
        <v>1007</v>
      </c>
    </row>
    <row r="86" spans="1:11" x14ac:dyDescent="0.3">
      <c r="A86" t="s">
        <v>62</v>
      </c>
      <c r="B86" s="150">
        <v>44800</v>
      </c>
      <c r="C86">
        <v>4</v>
      </c>
      <c r="D86" t="s">
        <v>99</v>
      </c>
      <c r="E86">
        <v>47330</v>
      </c>
      <c r="F86" t="str">
        <f t="shared" si="4"/>
        <v>Low Income Residential</v>
      </c>
      <c r="G86">
        <f t="shared" si="5"/>
        <v>8</v>
      </c>
      <c r="I86" s="152">
        <v>20</v>
      </c>
      <c r="J86" s="153"/>
      <c r="K86" s="153"/>
    </row>
    <row r="87" spans="1:11" x14ac:dyDescent="0.3">
      <c r="A87" t="s">
        <v>62</v>
      </c>
      <c r="B87" s="150">
        <v>44800</v>
      </c>
      <c r="C87">
        <v>4</v>
      </c>
      <c r="D87" t="s">
        <v>53</v>
      </c>
      <c r="E87">
        <v>12009</v>
      </c>
      <c r="F87" t="str">
        <f t="shared" si="4"/>
        <v>Small C&amp;I</v>
      </c>
      <c r="G87">
        <f t="shared" si="5"/>
        <v>8</v>
      </c>
      <c r="I87" s="154" t="s">
        <v>41</v>
      </c>
      <c r="J87" s="153">
        <v>209637</v>
      </c>
      <c r="K87" s="153">
        <v>45693870</v>
      </c>
    </row>
    <row r="88" spans="1:11" x14ac:dyDescent="0.3">
      <c r="A88" t="s">
        <v>62</v>
      </c>
      <c r="B88" s="150">
        <v>44800</v>
      </c>
      <c r="C88">
        <v>5</v>
      </c>
      <c r="D88" t="s">
        <v>55</v>
      </c>
      <c r="E88">
        <v>11835886</v>
      </c>
      <c r="F88" t="str">
        <f t="shared" si="4"/>
        <v>Large C&amp;I</v>
      </c>
      <c r="G88">
        <f t="shared" si="5"/>
        <v>8</v>
      </c>
      <c r="I88" s="154" t="s">
        <v>38</v>
      </c>
      <c r="J88" s="153">
        <v>12934</v>
      </c>
      <c r="K88" s="153">
        <v>13513541</v>
      </c>
    </row>
    <row r="89" spans="1:11" x14ac:dyDescent="0.3">
      <c r="A89" t="s">
        <v>62</v>
      </c>
      <c r="B89" s="150">
        <v>44800</v>
      </c>
      <c r="C89">
        <v>4</v>
      </c>
      <c r="D89" t="s">
        <v>98</v>
      </c>
      <c r="E89">
        <v>483604</v>
      </c>
      <c r="F89" t="str">
        <f t="shared" si="4"/>
        <v>Residential</v>
      </c>
      <c r="G89">
        <f t="shared" si="5"/>
        <v>8</v>
      </c>
      <c r="I89" s="154" t="s">
        <v>40</v>
      </c>
      <c r="J89" s="153">
        <v>280583</v>
      </c>
      <c r="K89" s="153">
        <v>32278518</v>
      </c>
    </row>
    <row r="90" spans="1:11" x14ac:dyDescent="0.3">
      <c r="A90" t="s">
        <v>62</v>
      </c>
      <c r="B90" s="150">
        <v>44800</v>
      </c>
      <c r="C90">
        <v>5</v>
      </c>
      <c r="D90" t="s">
        <v>54</v>
      </c>
      <c r="E90">
        <v>7740928</v>
      </c>
      <c r="F90" t="str">
        <f t="shared" si="4"/>
        <v>Medium C&amp;I</v>
      </c>
      <c r="G90">
        <f t="shared" si="5"/>
        <v>8</v>
      </c>
      <c r="I90" s="154" t="s">
        <v>37</v>
      </c>
      <c r="J90" s="153">
        <v>2573805</v>
      </c>
      <c r="K90" s="153">
        <v>147337852</v>
      </c>
    </row>
    <row r="91" spans="1:11" x14ac:dyDescent="0.3">
      <c r="A91" t="s">
        <v>62</v>
      </c>
      <c r="B91" s="150">
        <v>44800</v>
      </c>
      <c r="C91">
        <v>5</v>
      </c>
      <c r="D91" t="s">
        <v>56</v>
      </c>
      <c r="E91">
        <v>2040324</v>
      </c>
      <c r="F91" t="str">
        <f t="shared" si="4"/>
        <v>OTHER</v>
      </c>
      <c r="G91">
        <f t="shared" si="5"/>
        <v>8</v>
      </c>
      <c r="I91" s="154" t="s">
        <v>39</v>
      </c>
      <c r="J91" s="153">
        <v>369927</v>
      </c>
      <c r="K91" s="153">
        <v>32534602</v>
      </c>
    </row>
    <row r="92" spans="1:11" x14ac:dyDescent="0.3">
      <c r="A92" t="s">
        <v>62</v>
      </c>
      <c r="B92" s="150">
        <v>44800</v>
      </c>
      <c r="C92">
        <v>5</v>
      </c>
      <c r="D92" t="s">
        <v>53</v>
      </c>
      <c r="E92">
        <v>11150389</v>
      </c>
      <c r="F92" t="str">
        <f t="shared" si="4"/>
        <v>Small C&amp;I</v>
      </c>
      <c r="G92">
        <f t="shared" si="5"/>
        <v>8</v>
      </c>
      <c r="I92" s="152">
        <v>18</v>
      </c>
      <c r="J92" s="153"/>
      <c r="K92" s="153"/>
    </row>
    <row r="93" spans="1:11" x14ac:dyDescent="0.3">
      <c r="A93" t="s">
        <v>62</v>
      </c>
      <c r="B93" s="150">
        <v>44800</v>
      </c>
      <c r="C93">
        <v>5</v>
      </c>
      <c r="D93" t="s">
        <v>99</v>
      </c>
      <c r="E93">
        <v>80119465</v>
      </c>
      <c r="F93" t="str">
        <f t="shared" si="4"/>
        <v>Low Income Residential</v>
      </c>
      <c r="G93">
        <f t="shared" si="5"/>
        <v>8</v>
      </c>
      <c r="I93" s="154" t="s">
        <v>38</v>
      </c>
      <c r="J93" s="153"/>
      <c r="K93" s="153">
        <v>516</v>
      </c>
    </row>
    <row r="94" spans="1:11" x14ac:dyDescent="0.3">
      <c r="A94" t="s">
        <v>62</v>
      </c>
      <c r="B94" s="150">
        <v>44800</v>
      </c>
      <c r="C94">
        <v>5</v>
      </c>
      <c r="D94" t="s">
        <v>98</v>
      </c>
      <c r="E94">
        <v>147244201</v>
      </c>
      <c r="F94" t="str">
        <f t="shared" si="4"/>
        <v>Residential</v>
      </c>
      <c r="G94">
        <f t="shared" si="5"/>
        <v>8</v>
      </c>
      <c r="I94" s="154" t="s">
        <v>40</v>
      </c>
      <c r="J94" s="153"/>
      <c r="K94" s="153">
        <v>1</v>
      </c>
    </row>
    <row r="95" spans="1:11" x14ac:dyDescent="0.3">
      <c r="A95" t="s">
        <v>68</v>
      </c>
      <c r="B95" s="150">
        <v>44800</v>
      </c>
      <c r="C95">
        <v>4</v>
      </c>
      <c r="D95" t="s">
        <v>54</v>
      </c>
      <c r="E95">
        <v>13940</v>
      </c>
      <c r="F95" t="str">
        <f t="shared" si="4"/>
        <v>Medium C&amp;I</v>
      </c>
      <c r="G95">
        <f t="shared" si="5"/>
        <v>9</v>
      </c>
      <c r="I95" s="154" t="s">
        <v>37</v>
      </c>
      <c r="J95" s="153"/>
      <c r="K95" s="153">
        <v>1296</v>
      </c>
    </row>
    <row r="96" spans="1:11" x14ac:dyDescent="0.3">
      <c r="A96" t="s">
        <v>68</v>
      </c>
      <c r="B96" s="150">
        <v>44800</v>
      </c>
      <c r="C96">
        <v>4</v>
      </c>
      <c r="D96" t="s">
        <v>99</v>
      </c>
      <c r="E96">
        <v>54046</v>
      </c>
      <c r="F96" t="str">
        <f t="shared" si="4"/>
        <v>Low Income Residential</v>
      </c>
      <c r="G96">
        <f t="shared" si="5"/>
        <v>9</v>
      </c>
      <c r="I96" s="154" t="s">
        <v>39</v>
      </c>
      <c r="J96" s="153"/>
      <c r="K96" s="153">
        <v>50</v>
      </c>
    </row>
    <row r="97" spans="1:11" x14ac:dyDescent="0.3">
      <c r="A97" t="s">
        <v>68</v>
      </c>
      <c r="B97" s="150">
        <v>44800</v>
      </c>
      <c r="C97">
        <v>4</v>
      </c>
      <c r="D97" t="s">
        <v>55</v>
      </c>
      <c r="E97">
        <v>6709</v>
      </c>
      <c r="F97" t="str">
        <f t="shared" si="4"/>
        <v>Large C&amp;I</v>
      </c>
      <c r="G97">
        <f t="shared" si="5"/>
        <v>9</v>
      </c>
      <c r="I97" s="152">
        <v>99</v>
      </c>
      <c r="J97" s="153"/>
      <c r="K97" s="153"/>
    </row>
    <row r="98" spans="1:11" x14ac:dyDescent="0.3">
      <c r="A98" t="s">
        <v>68</v>
      </c>
      <c r="B98" s="150">
        <v>44800</v>
      </c>
      <c r="C98">
        <v>4</v>
      </c>
      <c r="D98" t="s">
        <v>56</v>
      </c>
      <c r="E98">
        <v>3220</v>
      </c>
      <c r="F98" t="str">
        <f t="shared" ref="F98:F129" si="6">TRIM(MID(D98,3,50))</f>
        <v>OTHER</v>
      </c>
      <c r="G98">
        <f t="shared" ref="G98:G129" si="7">VALUE(TRIM(MID(A98,6,2)))</f>
        <v>9</v>
      </c>
      <c r="I98" s="154" t="s">
        <v>38</v>
      </c>
      <c r="J98" s="153"/>
      <c r="K98" s="153">
        <v>583</v>
      </c>
    </row>
    <row r="99" spans="1:11" x14ac:dyDescent="0.3">
      <c r="A99" t="s">
        <v>68</v>
      </c>
      <c r="B99" s="150">
        <v>44800</v>
      </c>
      <c r="C99">
        <v>4</v>
      </c>
      <c r="D99" t="s">
        <v>53</v>
      </c>
      <c r="E99">
        <v>41930</v>
      </c>
      <c r="F99" t="str">
        <f t="shared" si="6"/>
        <v>Small C&amp;I</v>
      </c>
      <c r="G99">
        <f t="shared" si="7"/>
        <v>9</v>
      </c>
      <c r="I99" s="154" t="s">
        <v>40</v>
      </c>
      <c r="J99" s="153"/>
      <c r="K99" s="153">
        <v>1</v>
      </c>
    </row>
    <row r="100" spans="1:11" x14ac:dyDescent="0.3">
      <c r="A100" t="s">
        <v>68</v>
      </c>
      <c r="B100" s="150">
        <v>44800</v>
      </c>
      <c r="C100">
        <v>5</v>
      </c>
      <c r="D100" t="s">
        <v>55</v>
      </c>
      <c r="E100">
        <v>21820870</v>
      </c>
      <c r="F100" t="str">
        <f t="shared" si="6"/>
        <v>Large C&amp;I</v>
      </c>
      <c r="G100">
        <f t="shared" si="7"/>
        <v>9</v>
      </c>
      <c r="I100" s="154" t="s">
        <v>37</v>
      </c>
      <c r="J100" s="153"/>
      <c r="K100" s="153">
        <v>1450</v>
      </c>
    </row>
    <row r="101" spans="1:11" x14ac:dyDescent="0.3">
      <c r="A101" t="s">
        <v>68</v>
      </c>
      <c r="B101" s="150">
        <v>44800</v>
      </c>
      <c r="C101">
        <v>4</v>
      </c>
      <c r="D101" t="s">
        <v>98</v>
      </c>
      <c r="E101">
        <v>729227</v>
      </c>
      <c r="F101" t="str">
        <f t="shared" si="6"/>
        <v>Residential</v>
      </c>
      <c r="G101">
        <f t="shared" si="7"/>
        <v>9</v>
      </c>
      <c r="I101" s="154" t="s">
        <v>39</v>
      </c>
      <c r="J101" s="153"/>
      <c r="K101" s="153">
        <v>49</v>
      </c>
    </row>
    <row r="102" spans="1:11" x14ac:dyDescent="0.3">
      <c r="A102" t="s">
        <v>68</v>
      </c>
      <c r="B102" s="150">
        <v>44800</v>
      </c>
      <c r="C102">
        <v>5</v>
      </c>
      <c r="D102" t="s">
        <v>54</v>
      </c>
      <c r="E102">
        <v>14737105</v>
      </c>
      <c r="F102" t="str">
        <f t="shared" si="6"/>
        <v>Medium C&amp;I</v>
      </c>
      <c r="G102">
        <f t="shared" si="7"/>
        <v>9</v>
      </c>
    </row>
    <row r="103" spans="1:11" x14ac:dyDescent="0.3">
      <c r="A103" t="s">
        <v>68</v>
      </c>
      <c r="B103" s="150">
        <v>44800</v>
      </c>
      <c r="C103">
        <v>5</v>
      </c>
      <c r="D103" t="s">
        <v>56</v>
      </c>
      <c r="E103">
        <v>3514626</v>
      </c>
      <c r="F103" t="str">
        <f t="shared" si="6"/>
        <v>OTHER</v>
      </c>
      <c r="G103">
        <f t="shared" si="7"/>
        <v>9</v>
      </c>
    </row>
    <row r="104" spans="1:11" x14ac:dyDescent="0.3">
      <c r="A104" t="s">
        <v>68</v>
      </c>
      <c r="B104" s="150">
        <v>44800</v>
      </c>
      <c r="C104">
        <v>5</v>
      </c>
      <c r="D104" t="s">
        <v>53</v>
      </c>
      <c r="E104">
        <v>19706937</v>
      </c>
      <c r="F104" t="str">
        <f t="shared" si="6"/>
        <v>Small C&amp;I</v>
      </c>
      <c r="G104">
        <f t="shared" si="7"/>
        <v>9</v>
      </c>
    </row>
    <row r="105" spans="1:11" x14ac:dyDescent="0.3">
      <c r="A105" t="s">
        <v>68</v>
      </c>
      <c r="B105" s="150">
        <v>44800</v>
      </c>
      <c r="C105">
        <v>5</v>
      </c>
      <c r="D105" t="s">
        <v>99</v>
      </c>
      <c r="E105">
        <v>92055383</v>
      </c>
      <c r="F105" t="str">
        <f t="shared" si="6"/>
        <v>Low Income Residential</v>
      </c>
      <c r="G105">
        <f t="shared" si="7"/>
        <v>9</v>
      </c>
    </row>
    <row r="106" spans="1:11" x14ac:dyDescent="0.3">
      <c r="A106" t="s">
        <v>68</v>
      </c>
      <c r="B106" s="150">
        <v>44800</v>
      </c>
      <c r="C106">
        <v>5</v>
      </c>
      <c r="D106" t="s">
        <v>98</v>
      </c>
      <c r="E106">
        <v>189565375</v>
      </c>
      <c r="F106" t="str">
        <f t="shared" si="6"/>
        <v>Residential</v>
      </c>
      <c r="G106">
        <f t="shared" si="7"/>
        <v>9</v>
      </c>
    </row>
    <row r="107" spans="1:11" x14ac:dyDescent="0.3">
      <c r="A107" t="s">
        <v>72</v>
      </c>
      <c r="B107" s="150">
        <v>44800</v>
      </c>
      <c r="C107">
        <v>4</v>
      </c>
      <c r="D107" t="s">
        <v>98</v>
      </c>
      <c r="E107">
        <v>5131492</v>
      </c>
      <c r="F107" t="str">
        <f t="shared" si="6"/>
        <v>Residential</v>
      </c>
      <c r="G107">
        <f t="shared" si="7"/>
        <v>13</v>
      </c>
    </row>
    <row r="108" spans="1:11" x14ac:dyDescent="0.3">
      <c r="A108" t="s">
        <v>72</v>
      </c>
      <c r="B108" s="150">
        <v>44800</v>
      </c>
      <c r="C108">
        <v>5</v>
      </c>
      <c r="D108" t="s">
        <v>98</v>
      </c>
      <c r="E108">
        <v>228483880</v>
      </c>
      <c r="F108" t="str">
        <f t="shared" si="6"/>
        <v>Residential</v>
      </c>
      <c r="G108">
        <f t="shared" si="7"/>
        <v>13</v>
      </c>
    </row>
    <row r="109" spans="1:11" x14ac:dyDescent="0.3">
      <c r="A109" t="s">
        <v>72</v>
      </c>
      <c r="B109" s="150">
        <v>44800</v>
      </c>
      <c r="C109">
        <v>4</v>
      </c>
      <c r="D109" t="s">
        <v>99</v>
      </c>
      <c r="E109">
        <v>17362</v>
      </c>
      <c r="F109" t="str">
        <f t="shared" si="6"/>
        <v>Low Income Residential</v>
      </c>
      <c r="G109">
        <f t="shared" si="7"/>
        <v>13</v>
      </c>
    </row>
    <row r="110" spans="1:11" x14ac:dyDescent="0.3">
      <c r="A110" t="s">
        <v>72</v>
      </c>
      <c r="B110" s="150">
        <v>44800</v>
      </c>
      <c r="C110">
        <v>5</v>
      </c>
      <c r="D110" t="s">
        <v>99</v>
      </c>
      <c r="E110">
        <v>18735629</v>
      </c>
      <c r="F110" t="str">
        <f t="shared" si="6"/>
        <v>Low Income Residential</v>
      </c>
      <c r="G110">
        <f t="shared" si="7"/>
        <v>13</v>
      </c>
    </row>
    <row r="111" spans="1:11" x14ac:dyDescent="0.3">
      <c r="A111" t="s">
        <v>72</v>
      </c>
      <c r="B111" s="150">
        <v>44800</v>
      </c>
      <c r="C111">
        <v>4</v>
      </c>
      <c r="D111" t="s">
        <v>53</v>
      </c>
      <c r="E111">
        <v>994666</v>
      </c>
      <c r="F111" t="str">
        <f t="shared" si="6"/>
        <v>Small C&amp;I</v>
      </c>
      <c r="G111">
        <f t="shared" si="7"/>
        <v>13</v>
      </c>
    </row>
    <row r="112" spans="1:11" x14ac:dyDescent="0.3">
      <c r="A112" t="s">
        <v>72</v>
      </c>
      <c r="B112" s="150">
        <v>44800</v>
      </c>
      <c r="C112">
        <v>5</v>
      </c>
      <c r="D112" t="s">
        <v>53</v>
      </c>
      <c r="E112">
        <v>52885827</v>
      </c>
      <c r="F112" t="str">
        <f t="shared" si="6"/>
        <v>Small C&amp;I</v>
      </c>
      <c r="G112">
        <f t="shared" si="7"/>
        <v>13</v>
      </c>
    </row>
    <row r="113" spans="1:7" x14ac:dyDescent="0.3">
      <c r="A113" t="s">
        <v>72</v>
      </c>
      <c r="B113" s="150">
        <v>44800</v>
      </c>
      <c r="C113">
        <v>4</v>
      </c>
      <c r="D113" t="s">
        <v>54</v>
      </c>
      <c r="E113">
        <v>793544</v>
      </c>
      <c r="F113" t="str">
        <f t="shared" si="6"/>
        <v>Medium C&amp;I</v>
      </c>
      <c r="G113">
        <f t="shared" si="7"/>
        <v>13</v>
      </c>
    </row>
    <row r="114" spans="1:7" x14ac:dyDescent="0.3">
      <c r="A114" t="s">
        <v>72</v>
      </c>
      <c r="B114" s="150">
        <v>44800</v>
      </c>
      <c r="C114">
        <v>5</v>
      </c>
      <c r="D114" t="s">
        <v>54</v>
      </c>
      <c r="E114">
        <v>52131124</v>
      </c>
      <c r="F114" t="str">
        <f t="shared" si="6"/>
        <v>Medium C&amp;I</v>
      </c>
      <c r="G114">
        <f t="shared" si="7"/>
        <v>13</v>
      </c>
    </row>
    <row r="115" spans="1:7" x14ac:dyDescent="0.3">
      <c r="A115" t="s">
        <v>72</v>
      </c>
      <c r="B115" s="150">
        <v>44800</v>
      </c>
      <c r="C115">
        <v>4</v>
      </c>
      <c r="D115" t="s">
        <v>55</v>
      </c>
      <c r="E115">
        <v>301907</v>
      </c>
      <c r="F115" t="str">
        <f t="shared" si="6"/>
        <v>Large C&amp;I</v>
      </c>
      <c r="G115">
        <f t="shared" si="7"/>
        <v>13</v>
      </c>
    </row>
    <row r="116" spans="1:7" x14ac:dyDescent="0.3">
      <c r="A116" t="s">
        <v>72</v>
      </c>
      <c r="B116" s="150">
        <v>44800</v>
      </c>
      <c r="C116">
        <v>5</v>
      </c>
      <c r="D116" t="s">
        <v>55</v>
      </c>
      <c r="E116">
        <v>77027483</v>
      </c>
      <c r="F116" t="str">
        <f t="shared" si="6"/>
        <v>Large C&amp;I</v>
      </c>
      <c r="G116">
        <f t="shared" si="7"/>
        <v>13</v>
      </c>
    </row>
    <row r="117" spans="1:7" x14ac:dyDescent="0.3">
      <c r="A117" t="s">
        <v>72</v>
      </c>
      <c r="B117" s="150">
        <v>44800</v>
      </c>
      <c r="C117">
        <v>4</v>
      </c>
      <c r="D117" t="s">
        <v>56</v>
      </c>
      <c r="E117">
        <v>41455</v>
      </c>
      <c r="F117" t="str">
        <f t="shared" si="6"/>
        <v>OTHER</v>
      </c>
      <c r="G117">
        <f t="shared" si="7"/>
        <v>13</v>
      </c>
    </row>
    <row r="118" spans="1:7" x14ac:dyDescent="0.3">
      <c r="A118" t="s">
        <v>72</v>
      </c>
      <c r="B118" s="150">
        <v>44800</v>
      </c>
      <c r="C118">
        <v>5</v>
      </c>
      <c r="D118" t="s">
        <v>56</v>
      </c>
      <c r="E118">
        <v>3710092</v>
      </c>
      <c r="F118" t="str">
        <f t="shared" si="6"/>
        <v>OTHER</v>
      </c>
      <c r="G118">
        <f t="shared" si="7"/>
        <v>13</v>
      </c>
    </row>
    <row r="119" spans="1:7" x14ac:dyDescent="0.3">
      <c r="A119" t="s">
        <v>73</v>
      </c>
      <c r="B119" s="150">
        <v>44800</v>
      </c>
      <c r="C119">
        <v>4</v>
      </c>
      <c r="D119" t="s">
        <v>98</v>
      </c>
      <c r="E119">
        <v>3979677</v>
      </c>
      <c r="F119" t="str">
        <f t="shared" si="6"/>
        <v>Residential</v>
      </c>
      <c r="G119">
        <f t="shared" si="7"/>
        <v>14</v>
      </c>
    </row>
    <row r="120" spans="1:7" x14ac:dyDescent="0.3">
      <c r="A120" t="s">
        <v>73</v>
      </c>
      <c r="B120" s="150">
        <v>44800</v>
      </c>
      <c r="C120">
        <v>5</v>
      </c>
      <c r="D120" t="s">
        <v>98</v>
      </c>
      <c r="E120">
        <v>196717362</v>
      </c>
      <c r="F120" t="str">
        <f t="shared" si="6"/>
        <v>Residential</v>
      </c>
      <c r="G120">
        <f t="shared" si="7"/>
        <v>14</v>
      </c>
    </row>
    <row r="121" spans="1:7" x14ac:dyDescent="0.3">
      <c r="A121" t="s">
        <v>73</v>
      </c>
      <c r="B121" s="150">
        <v>44800</v>
      </c>
      <c r="C121">
        <v>4</v>
      </c>
      <c r="D121" t="s">
        <v>99</v>
      </c>
      <c r="E121">
        <v>16653</v>
      </c>
      <c r="F121" t="str">
        <f t="shared" si="6"/>
        <v>Low Income Residential</v>
      </c>
      <c r="G121">
        <f t="shared" si="7"/>
        <v>14</v>
      </c>
    </row>
    <row r="122" spans="1:7" x14ac:dyDescent="0.3">
      <c r="A122" t="s">
        <v>73</v>
      </c>
      <c r="B122" s="150">
        <v>44800</v>
      </c>
      <c r="C122">
        <v>5</v>
      </c>
      <c r="D122" t="s">
        <v>99</v>
      </c>
      <c r="E122">
        <v>19495318</v>
      </c>
      <c r="F122" t="str">
        <f t="shared" si="6"/>
        <v>Low Income Residential</v>
      </c>
      <c r="G122">
        <f t="shared" si="7"/>
        <v>14</v>
      </c>
    </row>
    <row r="123" spans="1:7" x14ac:dyDescent="0.3">
      <c r="A123" t="s">
        <v>73</v>
      </c>
      <c r="B123" s="150">
        <v>44800</v>
      </c>
      <c r="C123">
        <v>4</v>
      </c>
      <c r="D123" t="s">
        <v>53</v>
      </c>
      <c r="E123">
        <v>745580</v>
      </c>
      <c r="F123" t="str">
        <f t="shared" si="6"/>
        <v>Small C&amp;I</v>
      </c>
      <c r="G123">
        <f t="shared" si="7"/>
        <v>14</v>
      </c>
    </row>
    <row r="124" spans="1:7" x14ac:dyDescent="0.3">
      <c r="A124" t="s">
        <v>73</v>
      </c>
      <c r="B124" s="150">
        <v>44800</v>
      </c>
      <c r="C124">
        <v>5</v>
      </c>
      <c r="D124" t="s">
        <v>53</v>
      </c>
      <c r="E124">
        <v>46031100</v>
      </c>
      <c r="F124" t="str">
        <f t="shared" si="6"/>
        <v>Small C&amp;I</v>
      </c>
      <c r="G124">
        <f t="shared" si="7"/>
        <v>14</v>
      </c>
    </row>
    <row r="125" spans="1:7" x14ac:dyDescent="0.3">
      <c r="A125" t="s">
        <v>73</v>
      </c>
      <c r="B125" s="150">
        <v>44800</v>
      </c>
      <c r="C125">
        <v>4</v>
      </c>
      <c r="D125" t="s">
        <v>54</v>
      </c>
      <c r="E125">
        <v>399876</v>
      </c>
      <c r="F125" t="str">
        <f t="shared" si="6"/>
        <v>Medium C&amp;I</v>
      </c>
      <c r="G125">
        <f t="shared" si="7"/>
        <v>14</v>
      </c>
    </row>
    <row r="126" spans="1:7" x14ac:dyDescent="0.3">
      <c r="A126" t="s">
        <v>73</v>
      </c>
      <c r="B126" s="150">
        <v>44800</v>
      </c>
      <c r="C126">
        <v>5</v>
      </c>
      <c r="D126" t="s">
        <v>54</v>
      </c>
      <c r="E126">
        <v>39947082</v>
      </c>
      <c r="F126" t="str">
        <f t="shared" si="6"/>
        <v>Medium C&amp;I</v>
      </c>
      <c r="G126">
        <f t="shared" si="7"/>
        <v>14</v>
      </c>
    </row>
    <row r="127" spans="1:7" x14ac:dyDescent="0.3">
      <c r="A127" t="s">
        <v>73</v>
      </c>
      <c r="B127" s="150">
        <v>44800</v>
      </c>
      <c r="C127">
        <v>4</v>
      </c>
      <c r="D127" t="s">
        <v>55</v>
      </c>
      <c r="E127">
        <v>225110</v>
      </c>
      <c r="F127" t="str">
        <f t="shared" si="6"/>
        <v>Large C&amp;I</v>
      </c>
      <c r="G127">
        <f t="shared" si="7"/>
        <v>14</v>
      </c>
    </row>
    <row r="128" spans="1:7" x14ac:dyDescent="0.3">
      <c r="A128" t="s">
        <v>73</v>
      </c>
      <c r="B128" s="150">
        <v>44800</v>
      </c>
      <c r="C128">
        <v>5</v>
      </c>
      <c r="D128" t="s">
        <v>55</v>
      </c>
      <c r="E128">
        <v>62455715</v>
      </c>
      <c r="F128" t="str">
        <f t="shared" si="6"/>
        <v>Large C&amp;I</v>
      </c>
      <c r="G128">
        <f t="shared" si="7"/>
        <v>14</v>
      </c>
    </row>
    <row r="129" spans="1:7" x14ac:dyDescent="0.3">
      <c r="A129" t="s">
        <v>73</v>
      </c>
      <c r="B129" s="150">
        <v>44800</v>
      </c>
      <c r="C129">
        <v>4</v>
      </c>
      <c r="D129" t="s">
        <v>56</v>
      </c>
      <c r="E129">
        <v>15176</v>
      </c>
      <c r="F129" t="str">
        <f t="shared" si="6"/>
        <v>OTHER</v>
      </c>
      <c r="G129">
        <f t="shared" si="7"/>
        <v>14</v>
      </c>
    </row>
    <row r="130" spans="1:7" x14ac:dyDescent="0.3">
      <c r="A130" t="s">
        <v>73</v>
      </c>
      <c r="B130" s="150">
        <v>44800</v>
      </c>
      <c r="C130">
        <v>5</v>
      </c>
      <c r="D130" t="s">
        <v>56</v>
      </c>
      <c r="E130">
        <v>2168578</v>
      </c>
      <c r="F130" t="str">
        <f t="shared" ref="F130:F137" si="8">TRIM(MID(D130,3,50))</f>
        <v>OTHER</v>
      </c>
      <c r="G130">
        <f t="shared" ref="G130:G137" si="9">VALUE(TRIM(MID(A130,6,2)))</f>
        <v>14</v>
      </c>
    </row>
    <row r="131" spans="1:7" x14ac:dyDescent="0.3">
      <c r="A131" t="s">
        <v>74</v>
      </c>
      <c r="B131" s="150">
        <v>44800</v>
      </c>
      <c r="C131">
        <v>4</v>
      </c>
      <c r="D131" t="s">
        <v>98</v>
      </c>
      <c r="E131">
        <v>12783</v>
      </c>
      <c r="F131" t="str">
        <f t="shared" si="8"/>
        <v>Residential</v>
      </c>
      <c r="G131">
        <f t="shared" si="9"/>
        <v>15</v>
      </c>
    </row>
    <row r="132" spans="1:7" x14ac:dyDescent="0.3">
      <c r="A132" t="s">
        <v>74</v>
      </c>
      <c r="B132" s="150">
        <v>44800</v>
      </c>
      <c r="C132">
        <v>5</v>
      </c>
      <c r="D132" t="s">
        <v>98</v>
      </c>
      <c r="E132">
        <v>1047465</v>
      </c>
      <c r="F132" t="str">
        <f t="shared" si="8"/>
        <v>Residential</v>
      </c>
      <c r="G132">
        <f t="shared" si="9"/>
        <v>15</v>
      </c>
    </row>
    <row r="133" spans="1:7" x14ac:dyDescent="0.3">
      <c r="A133" t="s">
        <v>74</v>
      </c>
      <c r="B133" s="150">
        <v>44800</v>
      </c>
      <c r="C133">
        <v>4</v>
      </c>
      <c r="D133" t="s">
        <v>99</v>
      </c>
      <c r="E133">
        <v>189</v>
      </c>
      <c r="F133" t="str">
        <f t="shared" si="8"/>
        <v>Low Income Residential</v>
      </c>
      <c r="G133">
        <f t="shared" si="9"/>
        <v>15</v>
      </c>
    </row>
    <row r="134" spans="1:7" x14ac:dyDescent="0.3">
      <c r="A134" t="s">
        <v>74</v>
      </c>
      <c r="B134" s="150">
        <v>44800</v>
      </c>
      <c r="C134">
        <v>5</v>
      </c>
      <c r="D134" t="s">
        <v>99</v>
      </c>
      <c r="E134">
        <v>169449</v>
      </c>
      <c r="F134" t="str">
        <f t="shared" si="8"/>
        <v>Low Income Residential</v>
      </c>
      <c r="G134">
        <f t="shared" si="9"/>
        <v>15</v>
      </c>
    </row>
    <row r="135" spans="1:7" x14ac:dyDescent="0.3">
      <c r="A135" t="s">
        <v>74</v>
      </c>
      <c r="B135" s="150">
        <v>44800</v>
      </c>
      <c r="C135">
        <v>4</v>
      </c>
      <c r="D135" t="s">
        <v>53</v>
      </c>
      <c r="E135">
        <v>2106</v>
      </c>
      <c r="F135" t="str">
        <f t="shared" si="8"/>
        <v>Small C&amp;I</v>
      </c>
      <c r="G135">
        <f t="shared" si="9"/>
        <v>15</v>
      </c>
    </row>
    <row r="136" spans="1:7" x14ac:dyDescent="0.3">
      <c r="A136" t="s">
        <v>74</v>
      </c>
      <c r="B136" s="150">
        <v>44800</v>
      </c>
      <c r="C136">
        <v>5</v>
      </c>
      <c r="D136" t="s">
        <v>53</v>
      </c>
      <c r="E136">
        <v>182156</v>
      </c>
      <c r="F136" t="str">
        <f t="shared" si="8"/>
        <v>Small C&amp;I</v>
      </c>
      <c r="G136">
        <f t="shared" si="9"/>
        <v>15</v>
      </c>
    </row>
    <row r="137" spans="1:7" x14ac:dyDescent="0.3">
      <c r="A137" t="s">
        <v>74</v>
      </c>
      <c r="B137" s="150">
        <v>44800</v>
      </c>
      <c r="C137">
        <v>4</v>
      </c>
      <c r="D137" t="s">
        <v>54</v>
      </c>
      <c r="E137">
        <v>105</v>
      </c>
      <c r="F137" t="str">
        <f t="shared" si="8"/>
        <v>Medium C&amp;I</v>
      </c>
      <c r="G137">
        <f t="shared" si="9"/>
        <v>15</v>
      </c>
    </row>
    <row r="138" spans="1:7" x14ac:dyDescent="0.3">
      <c r="A138" t="s">
        <v>74</v>
      </c>
      <c r="B138" s="150">
        <v>44800</v>
      </c>
      <c r="C138">
        <v>5</v>
      </c>
      <c r="D138" t="s">
        <v>54</v>
      </c>
      <c r="E138">
        <v>19732</v>
      </c>
      <c r="F138" t="str">
        <f t="shared" ref="F138:F169" si="10">TRIM(MID(D138,3,50))</f>
        <v>Medium C&amp;I</v>
      </c>
      <c r="G138">
        <f t="shared" ref="G138:G169" si="11">VALUE(TRIM(MID(A138,6,2)))</f>
        <v>15</v>
      </c>
    </row>
    <row r="139" spans="1:7" x14ac:dyDescent="0.3">
      <c r="A139" t="s">
        <v>74</v>
      </c>
      <c r="B139" s="150">
        <v>44800</v>
      </c>
      <c r="C139">
        <v>4</v>
      </c>
      <c r="D139" t="s">
        <v>55</v>
      </c>
      <c r="E139">
        <v>16</v>
      </c>
      <c r="F139" t="str">
        <f t="shared" si="10"/>
        <v>Large C&amp;I</v>
      </c>
      <c r="G139">
        <f t="shared" si="11"/>
        <v>15</v>
      </c>
    </row>
    <row r="140" spans="1:7" x14ac:dyDescent="0.3">
      <c r="A140" t="s">
        <v>74</v>
      </c>
      <c r="B140" s="150">
        <v>44800</v>
      </c>
      <c r="C140">
        <v>5</v>
      </c>
      <c r="D140" t="s">
        <v>55</v>
      </c>
      <c r="E140">
        <v>7552</v>
      </c>
      <c r="F140" t="str">
        <f t="shared" si="10"/>
        <v>Large C&amp;I</v>
      </c>
      <c r="G140">
        <f t="shared" si="11"/>
        <v>15</v>
      </c>
    </row>
    <row r="141" spans="1:7" x14ac:dyDescent="0.3">
      <c r="A141" t="s">
        <v>74</v>
      </c>
      <c r="B141" s="150">
        <v>44800</v>
      </c>
      <c r="C141">
        <v>4</v>
      </c>
      <c r="D141" t="s">
        <v>56</v>
      </c>
      <c r="E141">
        <v>241</v>
      </c>
      <c r="F141" t="str">
        <f t="shared" si="10"/>
        <v>OTHER</v>
      </c>
      <c r="G141">
        <f t="shared" si="11"/>
        <v>15</v>
      </c>
    </row>
    <row r="142" spans="1:7" x14ac:dyDescent="0.3">
      <c r="A142" t="s">
        <v>74</v>
      </c>
      <c r="B142" s="150">
        <v>44800</v>
      </c>
      <c r="C142">
        <v>5</v>
      </c>
      <c r="D142" t="s">
        <v>56</v>
      </c>
      <c r="E142">
        <v>41854</v>
      </c>
      <c r="F142" t="str">
        <f t="shared" si="10"/>
        <v>OTHER</v>
      </c>
      <c r="G142">
        <f t="shared" si="11"/>
        <v>15</v>
      </c>
    </row>
    <row r="143" spans="1:7" x14ac:dyDescent="0.3">
      <c r="A143" t="s">
        <v>79</v>
      </c>
      <c r="B143" s="150">
        <v>44800</v>
      </c>
      <c r="C143">
        <v>4</v>
      </c>
      <c r="D143" t="s">
        <v>98</v>
      </c>
      <c r="E143">
        <v>8</v>
      </c>
      <c r="F143" t="str">
        <f t="shared" si="10"/>
        <v>Residential</v>
      </c>
      <c r="G143">
        <f t="shared" si="11"/>
        <v>17</v>
      </c>
    </row>
    <row r="144" spans="1:7" x14ac:dyDescent="0.3">
      <c r="A144" t="s">
        <v>79</v>
      </c>
      <c r="B144" s="150">
        <v>44800</v>
      </c>
      <c r="C144">
        <v>4</v>
      </c>
      <c r="D144" t="s">
        <v>99</v>
      </c>
      <c r="E144">
        <v>12</v>
      </c>
      <c r="F144" t="str">
        <f t="shared" si="10"/>
        <v>Low Income Residential</v>
      </c>
      <c r="G144">
        <f t="shared" si="11"/>
        <v>17</v>
      </c>
    </row>
    <row r="145" spans="1:7" x14ac:dyDescent="0.3">
      <c r="A145" t="s">
        <v>79</v>
      </c>
      <c r="B145" s="150">
        <v>44800</v>
      </c>
      <c r="C145">
        <v>5</v>
      </c>
      <c r="D145" t="s">
        <v>56</v>
      </c>
      <c r="E145">
        <v>83</v>
      </c>
      <c r="F145" t="str">
        <f t="shared" si="10"/>
        <v>OTHER</v>
      </c>
      <c r="G145">
        <f t="shared" si="11"/>
        <v>17</v>
      </c>
    </row>
    <row r="146" spans="1:7" x14ac:dyDescent="0.3">
      <c r="A146" t="s">
        <v>79</v>
      </c>
      <c r="B146" s="150">
        <v>44800</v>
      </c>
      <c r="C146">
        <v>5</v>
      </c>
      <c r="D146" t="s">
        <v>98</v>
      </c>
      <c r="E146">
        <v>2444</v>
      </c>
      <c r="F146" t="str">
        <f t="shared" si="10"/>
        <v>Residential</v>
      </c>
      <c r="G146">
        <f t="shared" si="11"/>
        <v>17</v>
      </c>
    </row>
    <row r="147" spans="1:7" x14ac:dyDescent="0.3">
      <c r="A147" t="s">
        <v>79</v>
      </c>
      <c r="B147" s="150">
        <v>44800</v>
      </c>
      <c r="C147">
        <v>5</v>
      </c>
      <c r="D147" t="s">
        <v>99</v>
      </c>
      <c r="E147">
        <v>15836</v>
      </c>
      <c r="F147" t="str">
        <f t="shared" si="10"/>
        <v>Low Income Residential</v>
      </c>
      <c r="G147">
        <f t="shared" si="11"/>
        <v>17</v>
      </c>
    </row>
    <row r="148" spans="1:7" x14ac:dyDescent="0.3">
      <c r="A148" t="s">
        <v>669</v>
      </c>
      <c r="B148" s="150">
        <v>44800</v>
      </c>
      <c r="C148">
        <v>5</v>
      </c>
      <c r="D148" t="s">
        <v>98</v>
      </c>
      <c r="E148">
        <v>1296</v>
      </c>
      <c r="F148" t="str">
        <f t="shared" si="10"/>
        <v>Residential</v>
      </c>
      <c r="G148">
        <f t="shared" si="11"/>
        <v>18</v>
      </c>
    </row>
    <row r="149" spans="1:7" x14ac:dyDescent="0.3">
      <c r="A149" t="s">
        <v>669</v>
      </c>
      <c r="B149" s="150">
        <v>44800</v>
      </c>
      <c r="C149">
        <v>5</v>
      </c>
      <c r="D149" t="s">
        <v>99</v>
      </c>
      <c r="E149">
        <v>516</v>
      </c>
      <c r="F149" t="str">
        <f t="shared" si="10"/>
        <v>Low Income Residential</v>
      </c>
      <c r="G149">
        <f t="shared" si="11"/>
        <v>18</v>
      </c>
    </row>
    <row r="150" spans="1:7" x14ac:dyDescent="0.3">
      <c r="A150" t="s">
        <v>669</v>
      </c>
      <c r="B150" s="150">
        <v>44800</v>
      </c>
      <c r="C150">
        <v>5</v>
      </c>
      <c r="D150" t="s">
        <v>53</v>
      </c>
      <c r="E150">
        <v>50</v>
      </c>
      <c r="F150" t="str">
        <f t="shared" si="10"/>
        <v>Small C&amp;I</v>
      </c>
      <c r="G150">
        <f t="shared" si="11"/>
        <v>18</v>
      </c>
    </row>
    <row r="151" spans="1:7" x14ac:dyDescent="0.3">
      <c r="A151" t="s">
        <v>669</v>
      </c>
      <c r="B151" s="150">
        <v>44800</v>
      </c>
      <c r="C151">
        <v>5</v>
      </c>
      <c r="D151" t="s">
        <v>54</v>
      </c>
      <c r="E151">
        <v>1</v>
      </c>
      <c r="F151" t="str">
        <f t="shared" si="10"/>
        <v>Medium C&amp;I</v>
      </c>
      <c r="G151">
        <f t="shared" si="11"/>
        <v>18</v>
      </c>
    </row>
    <row r="152" spans="1:7" x14ac:dyDescent="0.3">
      <c r="A152" t="s">
        <v>669</v>
      </c>
      <c r="B152" s="150">
        <v>44800</v>
      </c>
      <c r="C152">
        <v>5</v>
      </c>
      <c r="D152" t="s">
        <v>56</v>
      </c>
      <c r="E152">
        <v>3</v>
      </c>
      <c r="F152" t="str">
        <f t="shared" si="10"/>
        <v>OTHER</v>
      </c>
      <c r="G152">
        <f t="shared" si="11"/>
        <v>18</v>
      </c>
    </row>
    <row r="153" spans="1:7" x14ac:dyDescent="0.3">
      <c r="A153" t="s">
        <v>657</v>
      </c>
      <c r="B153" s="150">
        <v>44800</v>
      </c>
      <c r="C153">
        <v>5</v>
      </c>
      <c r="D153" t="s">
        <v>98</v>
      </c>
      <c r="E153">
        <v>1450</v>
      </c>
      <c r="F153" t="str">
        <f t="shared" si="10"/>
        <v>Residential</v>
      </c>
      <c r="G153">
        <f t="shared" si="11"/>
        <v>99</v>
      </c>
    </row>
    <row r="154" spans="1:7" x14ac:dyDescent="0.3">
      <c r="A154" t="s">
        <v>657</v>
      </c>
      <c r="B154" s="150">
        <v>44800</v>
      </c>
      <c r="C154">
        <v>5</v>
      </c>
      <c r="D154" t="s">
        <v>99</v>
      </c>
      <c r="E154">
        <v>583</v>
      </c>
      <c r="F154" t="str">
        <f t="shared" si="10"/>
        <v>Low Income Residential</v>
      </c>
      <c r="G154">
        <f t="shared" si="11"/>
        <v>99</v>
      </c>
    </row>
    <row r="155" spans="1:7" x14ac:dyDescent="0.3">
      <c r="A155" t="s">
        <v>657</v>
      </c>
      <c r="B155" s="150">
        <v>44800</v>
      </c>
      <c r="C155">
        <v>5</v>
      </c>
      <c r="D155" t="s">
        <v>53</v>
      </c>
      <c r="E155">
        <v>49</v>
      </c>
      <c r="F155" t="str">
        <f t="shared" si="10"/>
        <v>Small C&amp;I</v>
      </c>
      <c r="G155">
        <f t="shared" si="11"/>
        <v>99</v>
      </c>
    </row>
    <row r="156" spans="1:7" x14ac:dyDescent="0.3">
      <c r="A156" t="s">
        <v>657</v>
      </c>
      <c r="B156" s="150">
        <v>44800</v>
      </c>
      <c r="C156">
        <v>5</v>
      </c>
      <c r="D156" t="s">
        <v>54</v>
      </c>
      <c r="E156">
        <v>1</v>
      </c>
      <c r="F156" t="str">
        <f t="shared" si="10"/>
        <v>Medium C&amp;I</v>
      </c>
      <c r="G156">
        <f t="shared" si="11"/>
        <v>99</v>
      </c>
    </row>
    <row r="157" spans="1:7" x14ac:dyDescent="0.3">
      <c r="A157" t="s">
        <v>657</v>
      </c>
      <c r="B157" s="150">
        <v>44800</v>
      </c>
      <c r="C157">
        <v>5</v>
      </c>
      <c r="D157" t="s">
        <v>56</v>
      </c>
      <c r="E157">
        <v>9</v>
      </c>
      <c r="F157" t="str">
        <f t="shared" si="10"/>
        <v>OTHER</v>
      </c>
      <c r="G157">
        <f t="shared" si="11"/>
        <v>99</v>
      </c>
    </row>
    <row r="158" spans="1:7" x14ac:dyDescent="0.3">
      <c r="A158" t="s">
        <v>80</v>
      </c>
      <c r="B158" s="150">
        <v>44800</v>
      </c>
      <c r="C158">
        <v>5</v>
      </c>
      <c r="D158" t="s">
        <v>55</v>
      </c>
      <c r="E158">
        <v>14</v>
      </c>
      <c r="F158" t="str">
        <f t="shared" si="10"/>
        <v>Large C&amp;I</v>
      </c>
      <c r="G158">
        <f t="shared" si="11"/>
        <v>19</v>
      </c>
    </row>
    <row r="159" spans="1:7" x14ac:dyDescent="0.3">
      <c r="A159" t="s">
        <v>80</v>
      </c>
      <c r="B159" s="150">
        <v>44800</v>
      </c>
      <c r="C159">
        <v>4</v>
      </c>
      <c r="D159" t="s">
        <v>99</v>
      </c>
      <c r="E159">
        <v>8</v>
      </c>
      <c r="F159" t="str">
        <f t="shared" si="10"/>
        <v>Low Income Residential</v>
      </c>
      <c r="G159">
        <f t="shared" si="11"/>
        <v>19</v>
      </c>
    </row>
    <row r="160" spans="1:7" x14ac:dyDescent="0.3">
      <c r="A160" t="s">
        <v>80</v>
      </c>
      <c r="B160" s="150">
        <v>44800</v>
      </c>
      <c r="C160">
        <v>4</v>
      </c>
      <c r="D160" t="s">
        <v>53</v>
      </c>
      <c r="E160">
        <v>2</v>
      </c>
      <c r="F160" t="str">
        <f t="shared" si="10"/>
        <v>Small C&amp;I</v>
      </c>
      <c r="G160">
        <f t="shared" si="11"/>
        <v>19</v>
      </c>
    </row>
    <row r="161" spans="1:7" x14ac:dyDescent="0.3">
      <c r="A161" t="s">
        <v>80</v>
      </c>
      <c r="B161" s="150">
        <v>44800</v>
      </c>
      <c r="C161">
        <v>4</v>
      </c>
      <c r="D161" t="s">
        <v>56</v>
      </c>
      <c r="E161">
        <v>1</v>
      </c>
      <c r="F161" t="str">
        <f t="shared" si="10"/>
        <v>OTHER</v>
      </c>
      <c r="G161">
        <f t="shared" si="11"/>
        <v>19</v>
      </c>
    </row>
    <row r="162" spans="1:7" x14ac:dyDescent="0.3">
      <c r="A162" t="s">
        <v>80</v>
      </c>
      <c r="B162" s="150">
        <v>44800</v>
      </c>
      <c r="C162">
        <v>4</v>
      </c>
      <c r="D162" t="s">
        <v>98</v>
      </c>
      <c r="E162">
        <v>73</v>
      </c>
      <c r="F162" t="str">
        <f t="shared" si="10"/>
        <v>Residential</v>
      </c>
      <c r="G162">
        <f t="shared" si="11"/>
        <v>19</v>
      </c>
    </row>
    <row r="163" spans="1:7" x14ac:dyDescent="0.3">
      <c r="A163" t="s">
        <v>80</v>
      </c>
      <c r="B163" s="150">
        <v>44800</v>
      </c>
      <c r="C163">
        <v>5</v>
      </c>
      <c r="D163" t="s">
        <v>56</v>
      </c>
      <c r="E163">
        <v>591</v>
      </c>
      <c r="F163" t="str">
        <f t="shared" si="10"/>
        <v>OTHER</v>
      </c>
      <c r="G163">
        <f t="shared" si="11"/>
        <v>19</v>
      </c>
    </row>
    <row r="164" spans="1:7" x14ac:dyDescent="0.3">
      <c r="A164" t="s">
        <v>80</v>
      </c>
      <c r="B164" s="150">
        <v>44800</v>
      </c>
      <c r="C164">
        <v>5</v>
      </c>
      <c r="D164" t="s">
        <v>53</v>
      </c>
      <c r="E164">
        <v>1007</v>
      </c>
      <c r="F164" t="str">
        <f t="shared" si="10"/>
        <v>Small C&amp;I</v>
      </c>
      <c r="G164">
        <f t="shared" si="11"/>
        <v>19</v>
      </c>
    </row>
    <row r="165" spans="1:7" x14ac:dyDescent="0.3">
      <c r="A165" t="s">
        <v>80</v>
      </c>
      <c r="B165" s="150">
        <v>44800</v>
      </c>
      <c r="C165">
        <v>5</v>
      </c>
      <c r="D165" t="s">
        <v>54</v>
      </c>
      <c r="E165">
        <v>88</v>
      </c>
      <c r="F165" t="str">
        <f t="shared" si="10"/>
        <v>Medium C&amp;I</v>
      </c>
      <c r="G165">
        <f t="shared" si="11"/>
        <v>19</v>
      </c>
    </row>
    <row r="166" spans="1:7" x14ac:dyDescent="0.3">
      <c r="A166" t="s">
        <v>80</v>
      </c>
      <c r="B166" s="150">
        <v>44800</v>
      </c>
      <c r="C166">
        <v>5</v>
      </c>
      <c r="D166" t="s">
        <v>99</v>
      </c>
      <c r="E166">
        <v>8360</v>
      </c>
      <c r="F166" t="str">
        <f t="shared" si="10"/>
        <v>Low Income Residential</v>
      </c>
      <c r="G166">
        <f t="shared" si="11"/>
        <v>19</v>
      </c>
    </row>
    <row r="167" spans="1:7" x14ac:dyDescent="0.3">
      <c r="A167" t="s">
        <v>80</v>
      </c>
      <c r="B167" s="150">
        <v>44800</v>
      </c>
      <c r="C167">
        <v>5</v>
      </c>
      <c r="D167" t="s">
        <v>98</v>
      </c>
      <c r="E167">
        <v>27415</v>
      </c>
      <c r="F167" t="str">
        <f t="shared" si="10"/>
        <v>Residential</v>
      </c>
      <c r="G167">
        <f t="shared" si="11"/>
        <v>19</v>
      </c>
    </row>
    <row r="168" spans="1:7" x14ac:dyDescent="0.3">
      <c r="A168" t="s">
        <v>343</v>
      </c>
      <c r="B168" s="150">
        <v>44800</v>
      </c>
      <c r="C168">
        <v>4</v>
      </c>
      <c r="D168" t="s">
        <v>55</v>
      </c>
      <c r="E168">
        <v>209637</v>
      </c>
      <c r="F168" t="str">
        <f t="shared" si="10"/>
        <v>Large C&amp;I</v>
      </c>
      <c r="G168">
        <f t="shared" si="11"/>
        <v>20</v>
      </c>
    </row>
    <row r="169" spans="1:7" x14ac:dyDescent="0.3">
      <c r="A169" t="s">
        <v>343</v>
      </c>
      <c r="B169" s="150">
        <v>44800</v>
      </c>
      <c r="C169">
        <v>4</v>
      </c>
      <c r="D169" t="s">
        <v>56</v>
      </c>
      <c r="E169">
        <v>20720</v>
      </c>
      <c r="F169" t="str">
        <f t="shared" si="10"/>
        <v>OTHER</v>
      </c>
      <c r="G169">
        <f t="shared" si="11"/>
        <v>20</v>
      </c>
    </row>
    <row r="170" spans="1:7" x14ac:dyDescent="0.3">
      <c r="A170" t="s">
        <v>343</v>
      </c>
      <c r="B170" s="150">
        <v>44800</v>
      </c>
      <c r="C170">
        <v>4</v>
      </c>
      <c r="D170" t="s">
        <v>54</v>
      </c>
      <c r="E170">
        <v>280583</v>
      </c>
      <c r="F170" t="str">
        <f t="shared" ref="F170:F171" si="12">TRIM(MID(D170,3,50))</f>
        <v>Medium C&amp;I</v>
      </c>
      <c r="G170">
        <f t="shared" ref="G170:G171" si="13">VALUE(TRIM(MID(A170,6,2)))</f>
        <v>20</v>
      </c>
    </row>
    <row r="171" spans="1:7" x14ac:dyDescent="0.3">
      <c r="A171" t="s">
        <v>343</v>
      </c>
      <c r="B171" s="150">
        <v>44800</v>
      </c>
      <c r="C171">
        <v>4</v>
      </c>
      <c r="D171" t="s">
        <v>99</v>
      </c>
      <c r="E171">
        <v>12934</v>
      </c>
      <c r="F171" t="str">
        <f t="shared" si="12"/>
        <v>Low Income Residential</v>
      </c>
      <c r="G171">
        <f t="shared" si="13"/>
        <v>20</v>
      </c>
    </row>
    <row r="172" spans="1:7" x14ac:dyDescent="0.3">
      <c r="A172" t="s">
        <v>343</v>
      </c>
      <c r="B172" s="150">
        <v>44800</v>
      </c>
      <c r="C172">
        <v>4</v>
      </c>
      <c r="D172" t="s">
        <v>53</v>
      </c>
      <c r="E172">
        <v>369927</v>
      </c>
      <c r="F172" t="str">
        <f t="shared" ref="F172:F173" si="14">TRIM(MID(D172,3,50))</f>
        <v>Small C&amp;I</v>
      </c>
      <c r="G172">
        <f t="shared" ref="G172:G173" si="15">VALUE(TRIM(MID(A172,6,2)))</f>
        <v>20</v>
      </c>
    </row>
    <row r="173" spans="1:7" x14ac:dyDescent="0.3">
      <c r="A173" t="s">
        <v>343</v>
      </c>
      <c r="B173" s="150">
        <v>44800</v>
      </c>
      <c r="C173">
        <v>5</v>
      </c>
      <c r="D173" t="s">
        <v>55</v>
      </c>
      <c r="E173">
        <v>45693870</v>
      </c>
      <c r="F173" t="str">
        <f t="shared" si="14"/>
        <v>Large C&amp;I</v>
      </c>
      <c r="G173">
        <f t="shared" si="15"/>
        <v>20</v>
      </c>
    </row>
    <row r="174" spans="1:7" x14ac:dyDescent="0.3">
      <c r="A174" t="s">
        <v>343</v>
      </c>
      <c r="B174" s="150">
        <v>44800</v>
      </c>
      <c r="C174">
        <v>4</v>
      </c>
      <c r="D174" t="s">
        <v>98</v>
      </c>
      <c r="E174">
        <v>2573805</v>
      </c>
      <c r="F174" t="str">
        <f t="shared" ref="F174:F179" si="16">TRIM(MID(D174,3,50))</f>
        <v>Residential</v>
      </c>
      <c r="G174">
        <f t="shared" ref="G174:G179" si="17">VALUE(TRIM(MID(A174,6,2)))</f>
        <v>20</v>
      </c>
    </row>
    <row r="175" spans="1:7" x14ac:dyDescent="0.3">
      <c r="A175" t="s">
        <v>343</v>
      </c>
      <c r="B175" s="150">
        <v>44800</v>
      </c>
      <c r="C175">
        <v>5</v>
      </c>
      <c r="D175" t="s">
        <v>54</v>
      </c>
      <c r="E175">
        <v>32278518</v>
      </c>
      <c r="F175" t="str">
        <f t="shared" si="16"/>
        <v>Medium C&amp;I</v>
      </c>
      <c r="G175">
        <f t="shared" si="17"/>
        <v>20</v>
      </c>
    </row>
    <row r="176" spans="1:7" x14ac:dyDescent="0.3">
      <c r="A176" t="s">
        <v>343</v>
      </c>
      <c r="B176" s="150">
        <v>44800</v>
      </c>
      <c r="C176">
        <v>5</v>
      </c>
      <c r="D176" t="s">
        <v>56</v>
      </c>
      <c r="E176">
        <v>2124787</v>
      </c>
      <c r="F176" t="str">
        <f t="shared" si="16"/>
        <v>OTHER</v>
      </c>
      <c r="G176">
        <f t="shared" si="17"/>
        <v>20</v>
      </c>
    </row>
    <row r="177" spans="1:7" x14ac:dyDescent="0.3">
      <c r="A177" t="s">
        <v>343</v>
      </c>
      <c r="B177" s="150">
        <v>44800</v>
      </c>
      <c r="C177">
        <v>5</v>
      </c>
      <c r="D177" t="s">
        <v>53</v>
      </c>
      <c r="E177">
        <v>32534602</v>
      </c>
      <c r="F177" t="str">
        <f t="shared" si="16"/>
        <v>Small C&amp;I</v>
      </c>
      <c r="G177">
        <f t="shared" si="17"/>
        <v>20</v>
      </c>
    </row>
    <row r="178" spans="1:7" x14ac:dyDescent="0.3">
      <c r="A178" t="s">
        <v>343</v>
      </c>
      <c r="B178" s="150">
        <v>44800</v>
      </c>
      <c r="C178">
        <v>5</v>
      </c>
      <c r="D178" t="s">
        <v>99</v>
      </c>
      <c r="E178">
        <v>13513541</v>
      </c>
      <c r="F178" t="str">
        <f t="shared" si="16"/>
        <v>Low Income Residential</v>
      </c>
      <c r="G178">
        <f t="shared" si="17"/>
        <v>20</v>
      </c>
    </row>
    <row r="179" spans="1:7" x14ac:dyDescent="0.3">
      <c r="A179" t="s">
        <v>343</v>
      </c>
      <c r="B179" s="150">
        <v>44800</v>
      </c>
      <c r="C179">
        <v>5</v>
      </c>
      <c r="D179" t="s">
        <v>98</v>
      </c>
      <c r="E179">
        <v>147337852</v>
      </c>
      <c r="F179" t="str">
        <f t="shared" si="16"/>
        <v>Residential</v>
      </c>
      <c r="G179">
        <f t="shared" si="17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2"/>
  <sheetViews>
    <sheetView workbookViewId="0">
      <pane ySplit="1" topLeftCell="A2" activePane="bottomLeft" state="frozen"/>
      <selection activeCell="I48" sqref="I48"/>
      <selection pane="bottomLeft" activeCell="M9" sqref="M9"/>
    </sheetView>
  </sheetViews>
  <sheetFormatPr defaultRowHeight="14.4" x14ac:dyDescent="0.3"/>
  <cols>
    <col min="2" max="2" width="11.77734375" style="150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44800</v>
      </c>
      <c r="C2" t="s">
        <v>66</v>
      </c>
      <c r="D2" t="s">
        <v>54</v>
      </c>
      <c r="E2">
        <v>12652</v>
      </c>
      <c r="F2" t="str">
        <f t="shared" ref="F2:F65" si="0">TRIM(MID(D2,3,50))</f>
        <v>Medium C&amp;I</v>
      </c>
      <c r="G2">
        <f t="shared" ref="G2:G65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44800</v>
      </c>
      <c r="C3" t="s">
        <v>66</v>
      </c>
      <c r="D3" t="s">
        <v>99</v>
      </c>
      <c r="E3">
        <v>66224</v>
      </c>
      <c r="F3" t="str">
        <f t="shared" si="0"/>
        <v>Low Income Residential</v>
      </c>
      <c r="G3">
        <f t="shared" si="1"/>
        <v>1</v>
      </c>
      <c r="J3" s="150">
        <v>44800</v>
      </c>
    </row>
    <row r="4" spans="1:11" x14ac:dyDescent="0.3">
      <c r="A4" t="s">
        <v>69</v>
      </c>
      <c r="B4" s="150">
        <v>44800</v>
      </c>
      <c r="C4" t="s">
        <v>66</v>
      </c>
      <c r="D4" t="s">
        <v>55</v>
      </c>
      <c r="E4">
        <v>9453</v>
      </c>
      <c r="F4" t="str">
        <f t="shared" si="0"/>
        <v>Large C&amp;I</v>
      </c>
      <c r="G4">
        <f t="shared" si="1"/>
        <v>1</v>
      </c>
      <c r="I4" s="151" t="s">
        <v>58</v>
      </c>
      <c r="J4" t="s">
        <v>66</v>
      </c>
      <c r="K4" t="s">
        <v>67</v>
      </c>
    </row>
    <row r="5" spans="1:11" x14ac:dyDescent="0.3">
      <c r="A5" t="s">
        <v>69</v>
      </c>
      <c r="B5" s="150">
        <v>44800</v>
      </c>
      <c r="C5" t="s">
        <v>66</v>
      </c>
      <c r="D5" t="s">
        <v>98</v>
      </c>
      <c r="E5">
        <v>609131</v>
      </c>
      <c r="F5" t="str">
        <f t="shared" si="0"/>
        <v>Residential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44800</v>
      </c>
      <c r="C6" t="s">
        <v>67</v>
      </c>
      <c r="D6" t="s">
        <v>53</v>
      </c>
      <c r="E6">
        <v>18533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9453</v>
      </c>
      <c r="K6" s="153">
        <v>126</v>
      </c>
    </row>
    <row r="7" spans="1:11" x14ac:dyDescent="0.3">
      <c r="A7" t="s">
        <v>69</v>
      </c>
      <c r="B7" s="150">
        <v>44800</v>
      </c>
      <c r="C7" t="s">
        <v>66</v>
      </c>
      <c r="D7" t="s">
        <v>70</v>
      </c>
      <c r="E7">
        <v>85</v>
      </c>
      <c r="F7" t="str">
        <f t="shared" si="0"/>
        <v>HER</v>
      </c>
      <c r="G7">
        <f t="shared" si="1"/>
        <v>1</v>
      </c>
      <c r="I7" s="154" t="s">
        <v>38</v>
      </c>
      <c r="J7" s="153">
        <v>66224</v>
      </c>
      <c r="K7" s="153">
        <v>14684</v>
      </c>
    </row>
    <row r="8" spans="1:11" x14ac:dyDescent="0.3">
      <c r="A8" t="s">
        <v>69</v>
      </c>
      <c r="B8" s="150">
        <v>44800</v>
      </c>
      <c r="C8" t="s">
        <v>67</v>
      </c>
      <c r="D8" t="s">
        <v>55</v>
      </c>
      <c r="E8">
        <v>126</v>
      </c>
      <c r="F8" t="str">
        <f t="shared" si="0"/>
        <v>Large C&amp;I</v>
      </c>
      <c r="G8">
        <f t="shared" si="1"/>
        <v>1</v>
      </c>
      <c r="I8" s="154" t="s">
        <v>40</v>
      </c>
      <c r="J8" s="153">
        <v>12652</v>
      </c>
      <c r="K8" s="153">
        <v>593</v>
      </c>
    </row>
    <row r="9" spans="1:11" x14ac:dyDescent="0.3">
      <c r="A9" t="s">
        <v>69</v>
      </c>
      <c r="B9" s="150">
        <v>44800</v>
      </c>
      <c r="C9" t="s">
        <v>67</v>
      </c>
      <c r="D9" t="s">
        <v>98</v>
      </c>
      <c r="E9">
        <v>184571</v>
      </c>
      <c r="F9" t="str">
        <f t="shared" si="0"/>
        <v>Residential</v>
      </c>
      <c r="G9">
        <f t="shared" si="1"/>
        <v>1</v>
      </c>
      <c r="I9" s="154" t="s">
        <v>37</v>
      </c>
      <c r="J9" s="153">
        <v>609131</v>
      </c>
      <c r="K9" s="153">
        <v>184571</v>
      </c>
    </row>
    <row r="10" spans="1:11" x14ac:dyDescent="0.3">
      <c r="A10" t="s">
        <v>69</v>
      </c>
      <c r="B10" s="150">
        <v>44800</v>
      </c>
      <c r="C10" t="s">
        <v>67</v>
      </c>
      <c r="D10" t="s">
        <v>99</v>
      </c>
      <c r="E10">
        <v>14684</v>
      </c>
      <c r="F10" t="str">
        <f t="shared" si="0"/>
        <v>Low Income Residential</v>
      </c>
      <c r="G10">
        <f t="shared" si="1"/>
        <v>1</v>
      </c>
      <c r="I10" s="154" t="s">
        <v>39</v>
      </c>
      <c r="J10" s="153">
        <v>36690</v>
      </c>
      <c r="K10" s="153">
        <v>18533</v>
      </c>
    </row>
    <row r="11" spans="1:11" x14ac:dyDescent="0.3">
      <c r="A11" t="s">
        <v>69</v>
      </c>
      <c r="B11" s="150">
        <v>44800</v>
      </c>
      <c r="C11" t="s">
        <v>67</v>
      </c>
      <c r="D11" t="s">
        <v>54</v>
      </c>
      <c r="E11">
        <v>593</v>
      </c>
      <c r="F11" t="str">
        <f t="shared" si="0"/>
        <v>Medium C&amp;I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44800</v>
      </c>
      <c r="C12" t="s">
        <v>67</v>
      </c>
      <c r="D12" t="s">
        <v>70</v>
      </c>
      <c r="E12">
        <v>41</v>
      </c>
      <c r="F12" t="str">
        <f t="shared" si="0"/>
        <v>HER</v>
      </c>
      <c r="G12">
        <f t="shared" si="1"/>
        <v>1</v>
      </c>
      <c r="I12" s="154" t="s">
        <v>41</v>
      </c>
      <c r="J12" s="153">
        <v>2110</v>
      </c>
      <c r="K12" s="153">
        <v>17</v>
      </c>
    </row>
    <row r="13" spans="1:11" x14ac:dyDescent="0.3">
      <c r="A13" t="s">
        <v>69</v>
      </c>
      <c r="B13" s="150">
        <v>44800</v>
      </c>
      <c r="C13" t="s">
        <v>66</v>
      </c>
      <c r="D13" t="s">
        <v>53</v>
      </c>
      <c r="E13">
        <v>36690</v>
      </c>
      <c r="F13" t="str">
        <f t="shared" si="0"/>
        <v>Small C&amp;I</v>
      </c>
      <c r="G13">
        <f t="shared" si="1"/>
        <v>1</v>
      </c>
      <c r="I13" s="154" t="s">
        <v>38</v>
      </c>
      <c r="J13" s="153">
        <v>27360</v>
      </c>
      <c r="K13" s="153">
        <v>5258</v>
      </c>
    </row>
    <row r="14" spans="1:11" x14ac:dyDescent="0.3">
      <c r="A14" t="s">
        <v>71</v>
      </c>
      <c r="B14" s="150">
        <v>44800</v>
      </c>
      <c r="C14" t="s">
        <v>66</v>
      </c>
      <c r="D14" t="s">
        <v>54</v>
      </c>
      <c r="E14">
        <v>2180</v>
      </c>
      <c r="F14" t="str">
        <f t="shared" si="0"/>
        <v>Medium C&amp;I</v>
      </c>
      <c r="G14">
        <f t="shared" si="1"/>
        <v>2</v>
      </c>
      <c r="I14" s="154" t="s">
        <v>40</v>
      </c>
      <c r="J14" s="153">
        <v>2180</v>
      </c>
      <c r="K14" s="153">
        <v>119</v>
      </c>
    </row>
    <row r="15" spans="1:11" x14ac:dyDescent="0.3">
      <c r="A15" t="s">
        <v>71</v>
      </c>
      <c r="B15" s="150">
        <v>44800</v>
      </c>
      <c r="C15" t="s">
        <v>66</v>
      </c>
      <c r="D15" t="s">
        <v>98</v>
      </c>
      <c r="E15">
        <v>94474</v>
      </c>
      <c r="F15" t="str">
        <f t="shared" si="0"/>
        <v>Residential</v>
      </c>
      <c r="G15">
        <f t="shared" si="1"/>
        <v>2</v>
      </c>
      <c r="I15" s="154" t="s">
        <v>37</v>
      </c>
      <c r="J15" s="153">
        <v>94474</v>
      </c>
      <c r="K15" s="153">
        <v>21276</v>
      </c>
    </row>
    <row r="16" spans="1:11" x14ac:dyDescent="0.3">
      <c r="A16" t="s">
        <v>71</v>
      </c>
      <c r="B16" s="150">
        <v>44800</v>
      </c>
      <c r="C16" t="s">
        <v>67</v>
      </c>
      <c r="D16" t="s">
        <v>55</v>
      </c>
      <c r="E16">
        <v>17</v>
      </c>
      <c r="F16" t="str">
        <f t="shared" si="0"/>
        <v>Large C&amp;I</v>
      </c>
      <c r="G16">
        <f t="shared" si="1"/>
        <v>2</v>
      </c>
      <c r="I16" s="154" t="s">
        <v>39</v>
      </c>
      <c r="J16" s="153">
        <v>6128</v>
      </c>
      <c r="K16" s="153">
        <v>2802</v>
      </c>
    </row>
    <row r="17" spans="1:11" x14ac:dyDescent="0.3">
      <c r="A17" t="s">
        <v>71</v>
      </c>
      <c r="B17" s="150">
        <v>44800</v>
      </c>
      <c r="C17" t="s">
        <v>66</v>
      </c>
      <c r="D17" t="s">
        <v>99</v>
      </c>
      <c r="E17">
        <v>27360</v>
      </c>
      <c r="F17" t="str">
        <f t="shared" si="0"/>
        <v>Low Income Residential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44800</v>
      </c>
      <c r="C18" t="s">
        <v>67</v>
      </c>
      <c r="D18" t="s">
        <v>53</v>
      </c>
      <c r="E18">
        <v>2802</v>
      </c>
      <c r="F18" t="str">
        <f t="shared" si="0"/>
        <v>Small C&amp;I</v>
      </c>
      <c r="G18">
        <f t="shared" si="1"/>
        <v>2</v>
      </c>
      <c r="I18" s="154" t="s">
        <v>41</v>
      </c>
      <c r="J18" s="153">
        <v>980</v>
      </c>
      <c r="K18" s="153">
        <v>11</v>
      </c>
    </row>
    <row r="19" spans="1:11" x14ac:dyDescent="0.3">
      <c r="A19" t="s">
        <v>71</v>
      </c>
      <c r="B19" s="150">
        <v>44800</v>
      </c>
      <c r="C19" t="s">
        <v>67</v>
      </c>
      <c r="D19" t="s">
        <v>98</v>
      </c>
      <c r="E19">
        <v>21276</v>
      </c>
      <c r="F19" t="str">
        <f t="shared" si="0"/>
        <v>Residential</v>
      </c>
      <c r="G19">
        <f t="shared" si="1"/>
        <v>2</v>
      </c>
      <c r="I19" s="154" t="s">
        <v>38</v>
      </c>
      <c r="J19" s="153">
        <v>4494</v>
      </c>
      <c r="K19" s="153">
        <v>828</v>
      </c>
    </row>
    <row r="20" spans="1:11" x14ac:dyDescent="0.3">
      <c r="A20" t="s">
        <v>71</v>
      </c>
      <c r="B20" s="150">
        <v>44800</v>
      </c>
      <c r="C20" t="s">
        <v>67</v>
      </c>
      <c r="D20" t="s">
        <v>99</v>
      </c>
      <c r="E20">
        <v>5258</v>
      </c>
      <c r="F20" t="str">
        <f t="shared" si="0"/>
        <v>Low Income Residential</v>
      </c>
      <c r="G20">
        <f t="shared" si="1"/>
        <v>2</v>
      </c>
      <c r="I20" s="154" t="s">
        <v>40</v>
      </c>
      <c r="J20" s="153">
        <v>1022</v>
      </c>
      <c r="K20" s="153">
        <v>61</v>
      </c>
    </row>
    <row r="21" spans="1:11" x14ac:dyDescent="0.3">
      <c r="A21" t="s">
        <v>71</v>
      </c>
      <c r="B21" s="150">
        <v>44800</v>
      </c>
      <c r="C21" t="s">
        <v>66</v>
      </c>
      <c r="D21" t="s">
        <v>55</v>
      </c>
      <c r="E21">
        <v>2110</v>
      </c>
      <c r="F21" t="str">
        <f t="shared" si="0"/>
        <v>Large C&amp;I</v>
      </c>
      <c r="G21">
        <f t="shared" si="1"/>
        <v>2</v>
      </c>
      <c r="I21" s="154" t="s">
        <v>37</v>
      </c>
      <c r="J21" s="153">
        <v>32844</v>
      </c>
      <c r="K21" s="153">
        <v>7659</v>
      </c>
    </row>
    <row r="22" spans="1:11" x14ac:dyDescent="0.3">
      <c r="A22" t="s">
        <v>71</v>
      </c>
      <c r="B22" s="150">
        <v>44800</v>
      </c>
      <c r="C22" t="s">
        <v>66</v>
      </c>
      <c r="D22" t="s">
        <v>53</v>
      </c>
      <c r="E22">
        <v>6128</v>
      </c>
      <c r="F22" t="str">
        <f t="shared" si="0"/>
        <v>Small C&amp;I</v>
      </c>
      <c r="G22">
        <f t="shared" si="1"/>
        <v>2</v>
      </c>
      <c r="I22" s="154" t="s">
        <v>39</v>
      </c>
      <c r="J22" s="153">
        <v>2612</v>
      </c>
      <c r="K22" s="153">
        <v>1240</v>
      </c>
    </row>
    <row r="23" spans="1:11" x14ac:dyDescent="0.3">
      <c r="A23" t="s">
        <v>71</v>
      </c>
      <c r="B23" s="150">
        <v>44800</v>
      </c>
      <c r="C23" t="s">
        <v>67</v>
      </c>
      <c r="D23" t="s">
        <v>54</v>
      </c>
      <c r="E23">
        <v>119</v>
      </c>
      <c r="F23" t="str">
        <f t="shared" si="0"/>
        <v>Medium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65</v>
      </c>
      <c r="B24" s="150">
        <v>44800</v>
      </c>
      <c r="C24" t="s">
        <v>66</v>
      </c>
      <c r="D24" t="s">
        <v>98</v>
      </c>
      <c r="E24">
        <v>32844</v>
      </c>
      <c r="F24" t="str">
        <f t="shared" si="0"/>
        <v>Residential</v>
      </c>
      <c r="G24">
        <f t="shared" si="1"/>
        <v>3</v>
      </c>
      <c r="I24" s="154" t="s">
        <v>41</v>
      </c>
      <c r="J24" s="153">
        <v>376</v>
      </c>
      <c r="K24" s="153"/>
    </row>
    <row r="25" spans="1:11" x14ac:dyDescent="0.3">
      <c r="A25" t="s">
        <v>65</v>
      </c>
      <c r="B25" s="150">
        <v>44800</v>
      </c>
      <c r="C25" t="s">
        <v>66</v>
      </c>
      <c r="D25" t="s">
        <v>54</v>
      </c>
      <c r="E25">
        <v>1022</v>
      </c>
      <c r="F25" t="str">
        <f t="shared" si="0"/>
        <v>Medium C&amp;I</v>
      </c>
      <c r="G25">
        <f t="shared" si="1"/>
        <v>3</v>
      </c>
      <c r="I25" s="154" t="s">
        <v>38</v>
      </c>
      <c r="J25" s="153">
        <v>2679</v>
      </c>
      <c r="K25" s="153">
        <v>540</v>
      </c>
    </row>
    <row r="26" spans="1:11" x14ac:dyDescent="0.3">
      <c r="A26" t="s">
        <v>65</v>
      </c>
      <c r="B26" s="150">
        <v>44800</v>
      </c>
      <c r="C26" t="s">
        <v>67</v>
      </c>
      <c r="D26" t="s">
        <v>54</v>
      </c>
      <c r="E26">
        <v>61</v>
      </c>
      <c r="F26" t="str">
        <f t="shared" si="0"/>
        <v>Medium C&amp;I</v>
      </c>
      <c r="G26">
        <f t="shared" si="1"/>
        <v>3</v>
      </c>
      <c r="I26" s="154" t="s">
        <v>40</v>
      </c>
      <c r="J26" s="153">
        <v>376</v>
      </c>
      <c r="K26" s="153">
        <v>32</v>
      </c>
    </row>
    <row r="27" spans="1:11" x14ac:dyDescent="0.3">
      <c r="A27" t="s">
        <v>65</v>
      </c>
      <c r="B27" s="150">
        <v>44800</v>
      </c>
      <c r="C27" t="s">
        <v>67</v>
      </c>
      <c r="D27" t="s">
        <v>55</v>
      </c>
      <c r="E27">
        <v>11</v>
      </c>
      <c r="F27" t="str">
        <f t="shared" si="0"/>
        <v>Large C&amp;I</v>
      </c>
      <c r="G27">
        <f t="shared" si="1"/>
        <v>3</v>
      </c>
      <c r="I27" s="154" t="s">
        <v>37</v>
      </c>
      <c r="J27" s="153">
        <v>14119</v>
      </c>
      <c r="K27" s="153">
        <v>3366</v>
      </c>
    </row>
    <row r="28" spans="1:11" x14ac:dyDescent="0.3">
      <c r="A28" t="s">
        <v>65</v>
      </c>
      <c r="B28" s="150">
        <v>44800</v>
      </c>
      <c r="C28" t="s">
        <v>67</v>
      </c>
      <c r="D28" t="s">
        <v>53</v>
      </c>
      <c r="E28">
        <v>1240</v>
      </c>
      <c r="F28" t="str">
        <f t="shared" si="0"/>
        <v>Small C&amp;I</v>
      </c>
      <c r="G28">
        <f t="shared" si="1"/>
        <v>3</v>
      </c>
      <c r="I28" s="154" t="s">
        <v>39</v>
      </c>
      <c r="J28" s="153">
        <v>1003</v>
      </c>
      <c r="K28" s="153">
        <v>494</v>
      </c>
    </row>
    <row r="29" spans="1:11" x14ac:dyDescent="0.3">
      <c r="A29" t="s">
        <v>65</v>
      </c>
      <c r="B29" s="150">
        <v>44800</v>
      </c>
      <c r="C29" t="s">
        <v>66</v>
      </c>
      <c r="D29" t="s">
        <v>53</v>
      </c>
      <c r="E29">
        <v>2612</v>
      </c>
      <c r="F29" t="str">
        <f t="shared" si="0"/>
        <v>Small C&amp;I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44800</v>
      </c>
      <c r="C30" t="s">
        <v>66</v>
      </c>
      <c r="D30" t="s">
        <v>99</v>
      </c>
      <c r="E30">
        <v>4494</v>
      </c>
      <c r="F30" t="str">
        <f t="shared" si="0"/>
        <v>Low Income Residential</v>
      </c>
      <c r="G30">
        <f t="shared" si="1"/>
        <v>3</v>
      </c>
      <c r="I30" s="154" t="s">
        <v>41</v>
      </c>
      <c r="J30" s="153">
        <v>754</v>
      </c>
      <c r="K30" s="153">
        <v>6</v>
      </c>
    </row>
    <row r="31" spans="1:11" x14ac:dyDescent="0.3">
      <c r="A31" t="s">
        <v>65</v>
      </c>
      <c r="B31" s="150">
        <v>44800</v>
      </c>
      <c r="C31" t="s">
        <v>67</v>
      </c>
      <c r="D31" t="s">
        <v>98</v>
      </c>
      <c r="E31">
        <v>7659</v>
      </c>
      <c r="F31" t="str">
        <f t="shared" si="0"/>
        <v>Residential</v>
      </c>
      <c r="G31">
        <f t="shared" si="1"/>
        <v>3</v>
      </c>
      <c r="I31" s="154" t="s">
        <v>38</v>
      </c>
      <c r="J31" s="153">
        <v>20187</v>
      </c>
      <c r="K31" s="153">
        <v>3890</v>
      </c>
    </row>
    <row r="32" spans="1:11" x14ac:dyDescent="0.3">
      <c r="A32" t="s">
        <v>65</v>
      </c>
      <c r="B32" s="150">
        <v>44800</v>
      </c>
      <c r="C32" t="s">
        <v>67</v>
      </c>
      <c r="D32" t="s">
        <v>99</v>
      </c>
      <c r="E32">
        <v>828</v>
      </c>
      <c r="F32" t="str">
        <f t="shared" si="0"/>
        <v>Low Income Residential</v>
      </c>
      <c r="G32">
        <f t="shared" si="1"/>
        <v>3</v>
      </c>
      <c r="I32" s="154" t="s">
        <v>40</v>
      </c>
      <c r="J32" s="153">
        <v>782</v>
      </c>
      <c r="K32" s="153">
        <v>26</v>
      </c>
    </row>
    <row r="33" spans="1:11" x14ac:dyDescent="0.3">
      <c r="A33" t="s">
        <v>65</v>
      </c>
      <c r="B33" s="150">
        <v>44800</v>
      </c>
      <c r="C33" t="s">
        <v>66</v>
      </c>
      <c r="D33" t="s">
        <v>55</v>
      </c>
      <c r="E33">
        <v>980</v>
      </c>
      <c r="F33" t="str">
        <f t="shared" si="0"/>
        <v>Large C&amp;I</v>
      </c>
      <c r="G33">
        <f t="shared" si="1"/>
        <v>3</v>
      </c>
      <c r="I33" s="154" t="s">
        <v>37</v>
      </c>
      <c r="J33" s="153">
        <v>47511</v>
      </c>
      <c r="K33" s="153">
        <v>10251</v>
      </c>
    </row>
    <row r="34" spans="1:11" x14ac:dyDescent="0.3">
      <c r="A34" t="s">
        <v>50</v>
      </c>
      <c r="B34" s="150">
        <v>44800</v>
      </c>
      <c r="C34" t="s">
        <v>66</v>
      </c>
      <c r="D34" t="s">
        <v>98</v>
      </c>
      <c r="E34">
        <v>14119</v>
      </c>
      <c r="F34" t="str">
        <f t="shared" si="0"/>
        <v>Residential</v>
      </c>
      <c r="G34">
        <f t="shared" si="1"/>
        <v>4</v>
      </c>
      <c r="I34" s="154" t="s">
        <v>39</v>
      </c>
      <c r="J34" s="153">
        <v>2513</v>
      </c>
      <c r="K34" s="153">
        <v>1068</v>
      </c>
    </row>
    <row r="35" spans="1:11" x14ac:dyDescent="0.3">
      <c r="A35" t="s">
        <v>50</v>
      </c>
      <c r="B35" s="150">
        <v>44800</v>
      </c>
      <c r="C35" t="s">
        <v>67</v>
      </c>
      <c r="D35" t="s">
        <v>53</v>
      </c>
      <c r="E35">
        <v>494</v>
      </c>
      <c r="F35" t="str">
        <f t="shared" si="0"/>
        <v>Small C&amp;I</v>
      </c>
      <c r="G35">
        <f t="shared" si="1"/>
        <v>4</v>
      </c>
      <c r="I35" s="152">
        <v>6</v>
      </c>
      <c r="J35" s="153"/>
      <c r="K35" s="153"/>
    </row>
    <row r="36" spans="1:11" x14ac:dyDescent="0.3">
      <c r="A36" t="s">
        <v>50</v>
      </c>
      <c r="B36" s="150">
        <v>44800</v>
      </c>
      <c r="C36" t="s">
        <v>66</v>
      </c>
      <c r="D36" t="s">
        <v>99</v>
      </c>
      <c r="E36">
        <v>2679</v>
      </c>
      <c r="F36" t="str">
        <f t="shared" si="0"/>
        <v>Low Income Residential</v>
      </c>
      <c r="G36">
        <f t="shared" si="1"/>
        <v>4</v>
      </c>
      <c r="I36" s="154" t="s">
        <v>41</v>
      </c>
      <c r="J36" s="153">
        <v>2581516</v>
      </c>
      <c r="K36" s="153">
        <v>154352</v>
      </c>
    </row>
    <row r="37" spans="1:11" x14ac:dyDescent="0.3">
      <c r="A37" t="s">
        <v>50</v>
      </c>
      <c r="B37" s="150">
        <v>44800</v>
      </c>
      <c r="C37" t="s">
        <v>67</v>
      </c>
      <c r="D37" t="s">
        <v>54</v>
      </c>
      <c r="E37">
        <v>32</v>
      </c>
      <c r="F37" t="str">
        <f t="shared" si="0"/>
        <v>Medium C&amp;I</v>
      </c>
      <c r="G37">
        <f t="shared" si="1"/>
        <v>4</v>
      </c>
      <c r="I37" s="154" t="s">
        <v>38</v>
      </c>
      <c r="J37" s="153">
        <v>1649673</v>
      </c>
      <c r="K37" s="153">
        <v>266355</v>
      </c>
    </row>
    <row r="38" spans="1:11" x14ac:dyDescent="0.3">
      <c r="A38" t="s">
        <v>50</v>
      </c>
      <c r="B38" s="150">
        <v>44800</v>
      </c>
      <c r="C38" t="s">
        <v>66</v>
      </c>
      <c r="D38" t="s">
        <v>54</v>
      </c>
      <c r="E38">
        <v>376</v>
      </c>
      <c r="F38" t="str">
        <f t="shared" si="0"/>
        <v>Medium C&amp;I</v>
      </c>
      <c r="G38">
        <f t="shared" si="1"/>
        <v>4</v>
      </c>
      <c r="I38" s="154" t="s">
        <v>40</v>
      </c>
      <c r="J38" s="153">
        <v>561942</v>
      </c>
      <c r="K38" s="153">
        <v>115798</v>
      </c>
    </row>
    <row r="39" spans="1:11" x14ac:dyDescent="0.3">
      <c r="A39" t="s">
        <v>50</v>
      </c>
      <c r="B39" s="150">
        <v>44800</v>
      </c>
      <c r="C39" t="s">
        <v>67</v>
      </c>
      <c r="D39" t="s">
        <v>98</v>
      </c>
      <c r="E39">
        <v>3366</v>
      </c>
      <c r="F39" t="str">
        <f t="shared" si="0"/>
        <v>Residential</v>
      </c>
      <c r="G39">
        <f t="shared" si="1"/>
        <v>4</v>
      </c>
      <c r="I39" s="154" t="s">
        <v>37</v>
      </c>
      <c r="J39" s="153">
        <v>4701358</v>
      </c>
      <c r="K39" s="153">
        <v>1117158</v>
      </c>
    </row>
    <row r="40" spans="1:11" x14ac:dyDescent="0.3">
      <c r="A40" t="s">
        <v>50</v>
      </c>
      <c r="B40" s="150">
        <v>44800</v>
      </c>
      <c r="C40" t="s">
        <v>67</v>
      </c>
      <c r="D40" t="s">
        <v>99</v>
      </c>
      <c r="E40">
        <v>540</v>
      </c>
      <c r="F40" t="str">
        <f t="shared" si="0"/>
        <v>Low Income Residential</v>
      </c>
      <c r="G40">
        <f t="shared" si="1"/>
        <v>4</v>
      </c>
      <c r="I40" s="154" t="s">
        <v>39</v>
      </c>
      <c r="J40" s="153">
        <v>622036</v>
      </c>
      <c r="K40" s="153">
        <v>290084</v>
      </c>
    </row>
    <row r="41" spans="1:11" x14ac:dyDescent="0.3">
      <c r="A41" t="s">
        <v>50</v>
      </c>
      <c r="B41" s="150">
        <v>44800</v>
      </c>
      <c r="C41" t="s">
        <v>66</v>
      </c>
      <c r="D41" t="s">
        <v>55</v>
      </c>
      <c r="E41">
        <v>376</v>
      </c>
      <c r="F41" t="str">
        <f t="shared" si="0"/>
        <v>Large C&amp;I</v>
      </c>
      <c r="G41">
        <f t="shared" si="1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44800</v>
      </c>
      <c r="C42" t="s">
        <v>66</v>
      </c>
      <c r="D42" t="s">
        <v>53</v>
      </c>
      <c r="E42">
        <v>1003</v>
      </c>
      <c r="F42" t="str">
        <f t="shared" si="0"/>
        <v>Small C&amp;I</v>
      </c>
      <c r="G42">
        <f t="shared" si="1"/>
        <v>4</v>
      </c>
      <c r="I42" s="154" t="s">
        <v>41</v>
      </c>
      <c r="J42" s="153">
        <v>1466326</v>
      </c>
      <c r="K42" s="153">
        <v>104142</v>
      </c>
    </row>
    <row r="43" spans="1:11" x14ac:dyDescent="0.3">
      <c r="A43" t="s">
        <v>59</v>
      </c>
      <c r="B43" s="150">
        <v>44800</v>
      </c>
      <c r="C43" t="s">
        <v>66</v>
      </c>
      <c r="D43" t="s">
        <v>98</v>
      </c>
      <c r="E43">
        <v>47511</v>
      </c>
      <c r="F43" t="str">
        <f t="shared" si="0"/>
        <v>Residential</v>
      </c>
      <c r="G43">
        <f t="shared" si="1"/>
        <v>5</v>
      </c>
      <c r="I43" s="154" t="s">
        <v>38</v>
      </c>
      <c r="J43" s="153">
        <v>1435711</v>
      </c>
      <c r="K43" s="153">
        <v>262746</v>
      </c>
    </row>
    <row r="44" spans="1:11" x14ac:dyDescent="0.3">
      <c r="A44" t="s">
        <v>59</v>
      </c>
      <c r="B44" s="150">
        <v>44800</v>
      </c>
      <c r="C44" t="s">
        <v>67</v>
      </c>
      <c r="D44" t="s">
        <v>55</v>
      </c>
      <c r="E44">
        <v>6</v>
      </c>
      <c r="F44" t="str">
        <f t="shared" si="0"/>
        <v>Large C&amp;I</v>
      </c>
      <c r="G44">
        <f t="shared" si="1"/>
        <v>5</v>
      </c>
      <c r="I44" s="154" t="s">
        <v>40</v>
      </c>
      <c r="J44" s="153">
        <v>327414</v>
      </c>
      <c r="K44" s="153">
        <v>51078</v>
      </c>
    </row>
    <row r="45" spans="1:11" x14ac:dyDescent="0.3">
      <c r="A45" t="s">
        <v>59</v>
      </c>
      <c r="B45" s="150">
        <v>44800</v>
      </c>
      <c r="C45" t="s">
        <v>67</v>
      </c>
      <c r="D45" t="s">
        <v>53</v>
      </c>
      <c r="E45">
        <v>1068</v>
      </c>
      <c r="F45" t="str">
        <f t="shared" si="0"/>
        <v>Small C&amp;I</v>
      </c>
      <c r="G45">
        <f t="shared" si="1"/>
        <v>5</v>
      </c>
      <c r="I45" s="154" t="s">
        <v>37</v>
      </c>
      <c r="J45" s="153">
        <v>3206537</v>
      </c>
      <c r="K45" s="153">
        <v>787739</v>
      </c>
    </row>
    <row r="46" spans="1:11" x14ac:dyDescent="0.3">
      <c r="A46" t="s">
        <v>59</v>
      </c>
      <c r="B46" s="150">
        <v>44800</v>
      </c>
      <c r="C46" t="s">
        <v>66</v>
      </c>
      <c r="D46" t="s">
        <v>53</v>
      </c>
      <c r="E46">
        <v>2513</v>
      </c>
      <c r="F46" t="str">
        <f t="shared" si="0"/>
        <v>Small C&amp;I</v>
      </c>
      <c r="G46">
        <f t="shared" si="1"/>
        <v>5</v>
      </c>
      <c r="I46" s="154" t="s">
        <v>39</v>
      </c>
      <c r="J46" s="153">
        <v>344280</v>
      </c>
      <c r="K46" s="153">
        <v>154136</v>
      </c>
    </row>
    <row r="47" spans="1:11" x14ac:dyDescent="0.3">
      <c r="A47" t="s">
        <v>59</v>
      </c>
      <c r="B47" s="150">
        <v>44800</v>
      </c>
      <c r="C47" t="s">
        <v>66</v>
      </c>
      <c r="D47" t="s">
        <v>99</v>
      </c>
      <c r="E47">
        <v>20187</v>
      </c>
      <c r="F47" t="str">
        <f t="shared" si="0"/>
        <v>Low Income Residential</v>
      </c>
      <c r="G47">
        <f t="shared" si="1"/>
        <v>5</v>
      </c>
      <c r="I47" s="152">
        <v>8</v>
      </c>
      <c r="J47" s="153"/>
      <c r="K47" s="153"/>
    </row>
    <row r="48" spans="1:11" x14ac:dyDescent="0.3">
      <c r="A48" t="s">
        <v>59</v>
      </c>
      <c r="B48" s="150">
        <v>44800</v>
      </c>
      <c r="C48" t="s">
        <v>67</v>
      </c>
      <c r="D48" t="s">
        <v>98</v>
      </c>
      <c r="E48">
        <v>10251</v>
      </c>
      <c r="F48" t="str">
        <f t="shared" si="0"/>
        <v>Residential</v>
      </c>
      <c r="G48">
        <f t="shared" si="1"/>
        <v>5</v>
      </c>
      <c r="I48" s="154" t="s">
        <v>41</v>
      </c>
      <c r="J48" s="153">
        <v>6476713</v>
      </c>
      <c r="K48" s="153">
        <v>414212</v>
      </c>
    </row>
    <row r="49" spans="1:11" x14ac:dyDescent="0.3">
      <c r="A49" t="s">
        <v>59</v>
      </c>
      <c r="B49" s="150">
        <v>44800</v>
      </c>
      <c r="C49" t="s">
        <v>67</v>
      </c>
      <c r="D49" t="s">
        <v>99</v>
      </c>
      <c r="E49">
        <v>3890</v>
      </c>
      <c r="F49" t="str">
        <f t="shared" si="0"/>
        <v>Low Income Residential</v>
      </c>
      <c r="G49">
        <f t="shared" si="1"/>
        <v>5</v>
      </c>
      <c r="I49" s="154" t="s">
        <v>38</v>
      </c>
      <c r="J49" s="153">
        <v>39382783</v>
      </c>
      <c r="K49" s="153">
        <v>6328323</v>
      </c>
    </row>
    <row r="50" spans="1:11" x14ac:dyDescent="0.3">
      <c r="A50" t="s">
        <v>59</v>
      </c>
      <c r="B50" s="150">
        <v>44800</v>
      </c>
      <c r="C50" t="s">
        <v>66</v>
      </c>
      <c r="D50" t="s">
        <v>54</v>
      </c>
      <c r="E50">
        <v>782</v>
      </c>
      <c r="F50" t="str">
        <f t="shared" si="0"/>
        <v>Medium C&amp;I</v>
      </c>
      <c r="G50">
        <f t="shared" si="1"/>
        <v>5</v>
      </c>
      <c r="I50" s="154" t="s">
        <v>40</v>
      </c>
      <c r="J50" s="153">
        <v>2059882</v>
      </c>
      <c r="K50" s="153">
        <v>268348</v>
      </c>
    </row>
    <row r="51" spans="1:11" x14ac:dyDescent="0.3">
      <c r="A51" t="s">
        <v>59</v>
      </c>
      <c r="B51" s="150">
        <v>44800</v>
      </c>
      <c r="C51" t="s">
        <v>67</v>
      </c>
      <c r="D51" t="s">
        <v>54</v>
      </c>
      <c r="E51">
        <v>26</v>
      </c>
      <c r="F51" t="str">
        <f t="shared" si="0"/>
        <v>Medium C&amp;I</v>
      </c>
      <c r="G51">
        <f t="shared" si="1"/>
        <v>5</v>
      </c>
      <c r="I51" s="154" t="s">
        <v>37</v>
      </c>
      <c r="J51" s="153">
        <v>57808320</v>
      </c>
      <c r="K51" s="153">
        <v>12294985</v>
      </c>
    </row>
    <row r="52" spans="1:11" x14ac:dyDescent="0.3">
      <c r="A52" t="s">
        <v>59</v>
      </c>
      <c r="B52" s="150">
        <v>44800</v>
      </c>
      <c r="C52" t="s">
        <v>66</v>
      </c>
      <c r="D52" t="s">
        <v>55</v>
      </c>
      <c r="E52">
        <v>754</v>
      </c>
      <c r="F52" t="str">
        <f t="shared" si="0"/>
        <v>Large C&amp;I</v>
      </c>
      <c r="G52">
        <f t="shared" si="1"/>
        <v>5</v>
      </c>
      <c r="I52" s="154" t="s">
        <v>39</v>
      </c>
      <c r="J52" s="153">
        <v>2626394</v>
      </c>
      <c r="K52" s="153">
        <v>915108</v>
      </c>
    </row>
    <row r="53" spans="1:11" x14ac:dyDescent="0.3">
      <c r="A53" t="s">
        <v>60</v>
      </c>
      <c r="B53" s="150">
        <v>44800</v>
      </c>
      <c r="C53" t="s">
        <v>66</v>
      </c>
      <c r="D53" t="s">
        <v>70</v>
      </c>
      <c r="E53">
        <v>0</v>
      </c>
      <c r="F53" t="str">
        <f t="shared" si="0"/>
        <v>HER</v>
      </c>
      <c r="G53">
        <f t="shared" si="1"/>
        <v>6</v>
      </c>
      <c r="I53" s="152">
        <v>9</v>
      </c>
      <c r="J53" s="153"/>
      <c r="K53" s="153"/>
    </row>
    <row r="54" spans="1:11" x14ac:dyDescent="0.3">
      <c r="A54" t="s">
        <v>60</v>
      </c>
      <c r="B54" s="150">
        <v>44800</v>
      </c>
      <c r="C54" t="s">
        <v>66</v>
      </c>
      <c r="D54" t="s">
        <v>98</v>
      </c>
      <c r="E54">
        <v>4701358</v>
      </c>
      <c r="F54" t="str">
        <f t="shared" si="0"/>
        <v>Residential</v>
      </c>
      <c r="G54">
        <f t="shared" si="1"/>
        <v>6</v>
      </c>
      <c r="I54" s="154" t="s">
        <v>41</v>
      </c>
      <c r="J54" s="153">
        <v>10524556</v>
      </c>
      <c r="K54" s="153">
        <v>672707</v>
      </c>
    </row>
    <row r="55" spans="1:11" x14ac:dyDescent="0.3">
      <c r="A55" t="s">
        <v>60</v>
      </c>
      <c r="B55" s="150">
        <v>44800</v>
      </c>
      <c r="C55" t="s">
        <v>66</v>
      </c>
      <c r="D55" t="s">
        <v>54</v>
      </c>
      <c r="E55">
        <v>561942</v>
      </c>
      <c r="F55" t="str">
        <f t="shared" si="0"/>
        <v>Medium C&amp;I</v>
      </c>
      <c r="G55">
        <f t="shared" si="1"/>
        <v>6</v>
      </c>
      <c r="I55" s="154" t="s">
        <v>38</v>
      </c>
      <c r="J55" s="153">
        <v>42468168</v>
      </c>
      <c r="K55" s="153">
        <v>6857425</v>
      </c>
    </row>
    <row r="56" spans="1:11" x14ac:dyDescent="0.3">
      <c r="A56" t="s">
        <v>60</v>
      </c>
      <c r="B56" s="150">
        <v>44800</v>
      </c>
      <c r="C56" t="s">
        <v>67</v>
      </c>
      <c r="D56" t="s">
        <v>54</v>
      </c>
      <c r="E56">
        <v>115798</v>
      </c>
      <c r="F56" t="str">
        <f t="shared" si="0"/>
        <v>Medium C&amp;I</v>
      </c>
      <c r="G56">
        <f t="shared" si="1"/>
        <v>6</v>
      </c>
      <c r="I56" s="154" t="s">
        <v>40</v>
      </c>
      <c r="J56" s="153">
        <v>2949239</v>
      </c>
      <c r="K56" s="153">
        <v>435225</v>
      </c>
    </row>
    <row r="57" spans="1:11" x14ac:dyDescent="0.3">
      <c r="A57" t="s">
        <v>60</v>
      </c>
      <c r="B57" s="150">
        <v>44800</v>
      </c>
      <c r="C57" t="s">
        <v>67</v>
      </c>
      <c r="D57" t="s">
        <v>53</v>
      </c>
      <c r="E57">
        <v>290084</v>
      </c>
      <c r="F57" t="str">
        <f t="shared" si="0"/>
        <v>Small C&amp;I</v>
      </c>
      <c r="G57">
        <f t="shared" si="1"/>
        <v>6</v>
      </c>
      <c r="I57" s="154" t="s">
        <v>37</v>
      </c>
      <c r="J57" s="153">
        <v>65716216</v>
      </c>
      <c r="K57" s="153">
        <v>14199883</v>
      </c>
    </row>
    <row r="58" spans="1:11" x14ac:dyDescent="0.3">
      <c r="A58" t="s">
        <v>60</v>
      </c>
      <c r="B58" s="150">
        <v>44800</v>
      </c>
      <c r="C58" t="s">
        <v>66</v>
      </c>
      <c r="D58" t="s">
        <v>99</v>
      </c>
      <c r="E58">
        <v>1649673</v>
      </c>
      <c r="F58" t="str">
        <f t="shared" si="0"/>
        <v>Low Income Residential</v>
      </c>
      <c r="G58">
        <f t="shared" si="1"/>
        <v>6</v>
      </c>
      <c r="I58" s="154" t="s">
        <v>39</v>
      </c>
      <c r="J58" s="153">
        <v>3592711</v>
      </c>
      <c r="K58" s="153">
        <v>1359330</v>
      </c>
    </row>
    <row r="59" spans="1:11" x14ac:dyDescent="0.3">
      <c r="A59" t="s">
        <v>60</v>
      </c>
      <c r="B59" s="150">
        <v>44800</v>
      </c>
      <c r="C59" t="s">
        <v>67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52">
        <v>14</v>
      </c>
      <c r="J59" s="153"/>
      <c r="K59" s="153"/>
    </row>
    <row r="60" spans="1:11" x14ac:dyDescent="0.3">
      <c r="A60" t="s">
        <v>60</v>
      </c>
      <c r="B60" s="150">
        <v>44800</v>
      </c>
      <c r="C60" t="s">
        <v>67</v>
      </c>
      <c r="D60" t="s">
        <v>55</v>
      </c>
      <c r="E60">
        <v>154352</v>
      </c>
      <c r="F60" t="str">
        <f t="shared" si="0"/>
        <v>Large C&amp;I</v>
      </c>
      <c r="G60">
        <f t="shared" si="1"/>
        <v>6</v>
      </c>
      <c r="I60" s="154" t="s">
        <v>41</v>
      </c>
      <c r="J60" s="153">
        <v>16432536</v>
      </c>
      <c r="K60" s="153">
        <v>1607267</v>
      </c>
    </row>
    <row r="61" spans="1:11" x14ac:dyDescent="0.3">
      <c r="A61" t="s">
        <v>60</v>
      </c>
      <c r="B61" s="150">
        <v>44800</v>
      </c>
      <c r="C61" t="s">
        <v>66</v>
      </c>
      <c r="D61" t="s">
        <v>53</v>
      </c>
      <c r="E61">
        <v>622036</v>
      </c>
      <c r="F61" t="str">
        <f t="shared" si="0"/>
        <v>Small C&amp;I</v>
      </c>
      <c r="G61">
        <f t="shared" si="1"/>
        <v>6</v>
      </c>
      <c r="I61" s="154" t="s">
        <v>38</v>
      </c>
      <c r="J61" s="153">
        <v>3853133</v>
      </c>
      <c r="K61" s="153">
        <v>711349</v>
      </c>
    </row>
    <row r="62" spans="1:11" x14ac:dyDescent="0.3">
      <c r="A62" t="s">
        <v>60</v>
      </c>
      <c r="B62" s="150">
        <v>44800</v>
      </c>
      <c r="C62" t="s">
        <v>67</v>
      </c>
      <c r="D62" t="s">
        <v>98</v>
      </c>
      <c r="E62">
        <v>1117158</v>
      </c>
      <c r="F62" t="str">
        <f t="shared" si="0"/>
        <v>Residential</v>
      </c>
      <c r="G62">
        <f t="shared" si="1"/>
        <v>6</v>
      </c>
      <c r="I62" s="154" t="s">
        <v>40</v>
      </c>
      <c r="J62" s="153">
        <v>4371977</v>
      </c>
      <c r="K62" s="153">
        <v>699774</v>
      </c>
    </row>
    <row r="63" spans="1:11" x14ac:dyDescent="0.3">
      <c r="A63" t="s">
        <v>60</v>
      </c>
      <c r="B63" s="150">
        <v>44800</v>
      </c>
      <c r="C63" t="s">
        <v>67</v>
      </c>
      <c r="D63" t="s">
        <v>99</v>
      </c>
      <c r="E63">
        <v>266355</v>
      </c>
      <c r="F63" t="str">
        <f t="shared" si="0"/>
        <v>Low Income Residential</v>
      </c>
      <c r="G63">
        <f t="shared" si="1"/>
        <v>6</v>
      </c>
      <c r="I63" s="154" t="s">
        <v>37</v>
      </c>
      <c r="J63" s="153">
        <v>41605197</v>
      </c>
      <c r="K63" s="153">
        <v>13244981</v>
      </c>
    </row>
    <row r="64" spans="1:11" x14ac:dyDescent="0.3">
      <c r="A64" t="s">
        <v>60</v>
      </c>
      <c r="B64" s="150">
        <v>44800</v>
      </c>
      <c r="C64" t="s">
        <v>66</v>
      </c>
      <c r="D64" t="s">
        <v>55</v>
      </c>
      <c r="E64">
        <v>2581516</v>
      </c>
      <c r="F64" t="str">
        <f t="shared" si="0"/>
        <v>Large C&amp;I</v>
      </c>
      <c r="G64">
        <f t="shared" si="1"/>
        <v>6</v>
      </c>
      <c r="I64" s="154" t="s">
        <v>39</v>
      </c>
      <c r="J64" s="153">
        <v>4217419</v>
      </c>
      <c r="K64" s="153">
        <v>2468334</v>
      </c>
    </row>
    <row r="65" spans="1:11" x14ac:dyDescent="0.3">
      <c r="A65" t="s">
        <v>61</v>
      </c>
      <c r="B65" s="150">
        <v>44800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7</v>
      </c>
      <c r="I65" s="152">
        <v>15</v>
      </c>
      <c r="J65" s="153"/>
      <c r="K65" s="153"/>
    </row>
    <row r="66" spans="1:11" x14ac:dyDescent="0.3">
      <c r="A66" t="s">
        <v>61</v>
      </c>
      <c r="B66" s="150">
        <v>44800</v>
      </c>
      <c r="C66" t="s">
        <v>66</v>
      </c>
      <c r="D66" t="s">
        <v>55</v>
      </c>
      <c r="E66">
        <v>1466326</v>
      </c>
      <c r="F66" t="str">
        <f t="shared" ref="F66:F126" si="2">TRIM(MID(D66,3,50))</f>
        <v>Large C&amp;I</v>
      </c>
      <c r="G66">
        <f t="shared" ref="G66:G126" si="3">VALUE(TRIM(MID(A66,6,2)))</f>
        <v>7</v>
      </c>
      <c r="I66" s="154" t="s">
        <v>41</v>
      </c>
      <c r="J66" s="153">
        <v>9149</v>
      </c>
      <c r="K66" s="153">
        <v>155</v>
      </c>
    </row>
    <row r="67" spans="1:11" x14ac:dyDescent="0.3">
      <c r="A67" t="s">
        <v>61</v>
      </c>
      <c r="B67" s="150">
        <v>44800</v>
      </c>
      <c r="C67" t="s">
        <v>66</v>
      </c>
      <c r="D67" t="s">
        <v>99</v>
      </c>
      <c r="E67">
        <v>1435711</v>
      </c>
      <c r="F67" t="str">
        <f t="shared" si="2"/>
        <v>Low Income Residential</v>
      </c>
      <c r="G67">
        <f t="shared" si="3"/>
        <v>7</v>
      </c>
      <c r="I67" s="154" t="s">
        <v>38</v>
      </c>
      <c r="J67" s="153">
        <v>36804</v>
      </c>
      <c r="K67" s="153">
        <v>7974</v>
      </c>
    </row>
    <row r="68" spans="1:11" x14ac:dyDescent="0.3">
      <c r="A68" t="s">
        <v>61</v>
      </c>
      <c r="B68" s="150">
        <v>44800</v>
      </c>
      <c r="C68" t="s">
        <v>66</v>
      </c>
      <c r="D68" t="s">
        <v>98</v>
      </c>
      <c r="E68">
        <v>3206537</v>
      </c>
      <c r="F68" t="str">
        <f t="shared" si="2"/>
        <v>Residential</v>
      </c>
      <c r="G68">
        <f t="shared" si="3"/>
        <v>7</v>
      </c>
      <c r="I68" s="154" t="s">
        <v>40</v>
      </c>
      <c r="J68" s="153">
        <v>11986</v>
      </c>
      <c r="K68" s="153">
        <v>598</v>
      </c>
    </row>
    <row r="69" spans="1:11" x14ac:dyDescent="0.3">
      <c r="A69" t="s">
        <v>61</v>
      </c>
      <c r="B69" s="150">
        <v>44800</v>
      </c>
      <c r="C69" t="s">
        <v>67</v>
      </c>
      <c r="D69" t="s">
        <v>55</v>
      </c>
      <c r="E69">
        <v>104142</v>
      </c>
      <c r="F69" t="str">
        <f t="shared" si="2"/>
        <v>Large C&amp;I</v>
      </c>
      <c r="G69">
        <f t="shared" si="3"/>
        <v>7</v>
      </c>
      <c r="I69" s="154" t="s">
        <v>37</v>
      </c>
      <c r="J69" s="153">
        <v>522115</v>
      </c>
      <c r="K69" s="153">
        <v>170410</v>
      </c>
    </row>
    <row r="70" spans="1:11" x14ac:dyDescent="0.3">
      <c r="A70" t="s">
        <v>61</v>
      </c>
      <c r="B70" s="150">
        <v>44800</v>
      </c>
      <c r="C70" t="s">
        <v>66</v>
      </c>
      <c r="D70" t="s">
        <v>53</v>
      </c>
      <c r="E70">
        <v>344280</v>
      </c>
      <c r="F70" t="str">
        <f t="shared" si="2"/>
        <v>Small C&amp;I</v>
      </c>
      <c r="G70">
        <f t="shared" si="3"/>
        <v>7</v>
      </c>
      <c r="I70" s="154" t="s">
        <v>39</v>
      </c>
      <c r="J70" s="153">
        <v>31528</v>
      </c>
      <c r="K70" s="153">
        <v>16541</v>
      </c>
    </row>
    <row r="71" spans="1:11" x14ac:dyDescent="0.3">
      <c r="A71" t="s">
        <v>61</v>
      </c>
      <c r="B71" s="150">
        <v>44800</v>
      </c>
      <c r="C71" t="s">
        <v>67</v>
      </c>
      <c r="D71" t="s">
        <v>98</v>
      </c>
      <c r="E71">
        <v>787739</v>
      </c>
      <c r="F71" t="str">
        <f t="shared" si="2"/>
        <v>Residential</v>
      </c>
      <c r="G71">
        <f t="shared" si="3"/>
        <v>7</v>
      </c>
      <c r="I71" s="152">
        <v>17</v>
      </c>
      <c r="J71" s="153"/>
      <c r="K71" s="153"/>
    </row>
    <row r="72" spans="1:11" x14ac:dyDescent="0.3">
      <c r="A72" t="s">
        <v>61</v>
      </c>
      <c r="B72" s="150">
        <v>44800</v>
      </c>
      <c r="C72" t="s">
        <v>67</v>
      </c>
      <c r="D72" t="s">
        <v>99</v>
      </c>
      <c r="E72">
        <v>262746</v>
      </c>
      <c r="F72" t="str">
        <f t="shared" si="2"/>
        <v>Low Income Residential</v>
      </c>
      <c r="G72">
        <f t="shared" si="3"/>
        <v>7</v>
      </c>
      <c r="I72" s="154" t="s">
        <v>38</v>
      </c>
      <c r="J72" s="153">
        <v>1761</v>
      </c>
      <c r="K72" s="153">
        <v>281</v>
      </c>
    </row>
    <row r="73" spans="1:11" x14ac:dyDescent="0.3">
      <c r="A73" t="s">
        <v>61</v>
      </c>
      <c r="B73" s="150">
        <v>44800</v>
      </c>
      <c r="C73" t="s">
        <v>67</v>
      </c>
      <c r="D73" t="s">
        <v>53</v>
      </c>
      <c r="E73">
        <v>154136</v>
      </c>
      <c r="F73" t="str">
        <f t="shared" si="2"/>
        <v>Small C&amp;I</v>
      </c>
      <c r="G73">
        <f t="shared" si="3"/>
        <v>7</v>
      </c>
      <c r="I73" s="154" t="s">
        <v>37</v>
      </c>
      <c r="J73" s="153">
        <v>28</v>
      </c>
      <c r="K73" s="153">
        <v>6</v>
      </c>
    </row>
    <row r="74" spans="1:11" x14ac:dyDescent="0.3">
      <c r="A74" t="s">
        <v>61</v>
      </c>
      <c r="B74" s="150">
        <v>44800</v>
      </c>
      <c r="C74" t="s">
        <v>67</v>
      </c>
      <c r="D74" t="s">
        <v>54</v>
      </c>
      <c r="E74">
        <v>51078</v>
      </c>
      <c r="F74" t="str">
        <f t="shared" si="2"/>
        <v>Medium C&amp;I</v>
      </c>
      <c r="G74">
        <f t="shared" si="3"/>
        <v>7</v>
      </c>
      <c r="I74" s="152">
        <v>19</v>
      </c>
      <c r="J74" s="153"/>
      <c r="K74" s="153"/>
    </row>
    <row r="75" spans="1:11" x14ac:dyDescent="0.3">
      <c r="A75" t="s">
        <v>61</v>
      </c>
      <c r="B75" s="150">
        <v>44800</v>
      </c>
      <c r="C75" t="s">
        <v>66</v>
      </c>
      <c r="D75" t="s">
        <v>70</v>
      </c>
      <c r="E75">
        <v>0</v>
      </c>
      <c r="F75" t="str">
        <f t="shared" si="2"/>
        <v>HER</v>
      </c>
      <c r="G75">
        <f t="shared" si="3"/>
        <v>7</v>
      </c>
      <c r="I75" s="154" t="s">
        <v>41</v>
      </c>
      <c r="J75" s="153">
        <v>26</v>
      </c>
      <c r="K75" s="153"/>
    </row>
    <row r="76" spans="1:11" x14ac:dyDescent="0.3">
      <c r="A76" t="s">
        <v>61</v>
      </c>
      <c r="B76" s="150">
        <v>44800</v>
      </c>
      <c r="C76" t="s">
        <v>66</v>
      </c>
      <c r="D76" t="s">
        <v>54</v>
      </c>
      <c r="E76">
        <v>327414</v>
      </c>
      <c r="F76" t="str">
        <f t="shared" si="2"/>
        <v>Medium C&amp;I</v>
      </c>
      <c r="G76">
        <f t="shared" si="3"/>
        <v>7</v>
      </c>
      <c r="I76" s="154" t="s">
        <v>38</v>
      </c>
      <c r="J76" s="153">
        <v>4002</v>
      </c>
      <c r="K76" s="153">
        <v>802</v>
      </c>
    </row>
    <row r="77" spans="1:11" x14ac:dyDescent="0.3">
      <c r="A77" t="s">
        <v>62</v>
      </c>
      <c r="B77" s="150">
        <v>44800</v>
      </c>
      <c r="C77" t="s">
        <v>66</v>
      </c>
      <c r="D77" t="s">
        <v>55</v>
      </c>
      <c r="E77">
        <v>6476713</v>
      </c>
      <c r="F77" t="str">
        <f t="shared" si="2"/>
        <v>Large C&amp;I</v>
      </c>
      <c r="G77">
        <f t="shared" si="3"/>
        <v>8</v>
      </c>
      <c r="I77" s="154" t="s">
        <v>40</v>
      </c>
      <c r="J77" s="153">
        <v>84</v>
      </c>
      <c r="K77" s="153">
        <v>1</v>
      </c>
    </row>
    <row r="78" spans="1:11" x14ac:dyDescent="0.3">
      <c r="A78" t="s">
        <v>62</v>
      </c>
      <c r="B78" s="150">
        <v>44800</v>
      </c>
      <c r="C78" t="s">
        <v>66</v>
      </c>
      <c r="D78" t="s">
        <v>54</v>
      </c>
      <c r="E78">
        <v>2059882</v>
      </c>
      <c r="F78" t="str">
        <f t="shared" si="2"/>
        <v>Medium C&amp;I</v>
      </c>
      <c r="G78">
        <f t="shared" si="3"/>
        <v>8</v>
      </c>
      <c r="I78" s="154" t="s">
        <v>37</v>
      </c>
      <c r="J78" s="153">
        <v>9695</v>
      </c>
      <c r="K78" s="153">
        <v>2541</v>
      </c>
    </row>
    <row r="79" spans="1:11" x14ac:dyDescent="0.3">
      <c r="A79" t="s">
        <v>62</v>
      </c>
      <c r="B79" s="150">
        <v>44800</v>
      </c>
      <c r="C79" t="s">
        <v>67</v>
      </c>
      <c r="D79" t="s">
        <v>70</v>
      </c>
      <c r="E79">
        <v>0</v>
      </c>
      <c r="F79" t="str">
        <f t="shared" si="2"/>
        <v>HER</v>
      </c>
      <c r="G79">
        <f t="shared" si="3"/>
        <v>8</v>
      </c>
      <c r="I79" s="154" t="s">
        <v>39</v>
      </c>
      <c r="J79" s="153">
        <v>213</v>
      </c>
      <c r="K79" s="153">
        <v>74</v>
      </c>
    </row>
    <row r="80" spans="1:11" x14ac:dyDescent="0.3">
      <c r="A80" t="s">
        <v>62</v>
      </c>
      <c r="B80" s="150">
        <v>44800</v>
      </c>
      <c r="C80" t="s">
        <v>67</v>
      </c>
      <c r="D80" t="s">
        <v>54</v>
      </c>
      <c r="E80">
        <v>268348</v>
      </c>
      <c r="F80" t="str">
        <f t="shared" si="2"/>
        <v>Medium C&amp;I</v>
      </c>
      <c r="G80">
        <f t="shared" si="3"/>
        <v>8</v>
      </c>
      <c r="I80" s="152">
        <v>10</v>
      </c>
      <c r="J80" s="153"/>
      <c r="K80" s="153"/>
    </row>
    <row r="81" spans="1:11" x14ac:dyDescent="0.3">
      <c r="A81" t="s">
        <v>62</v>
      </c>
      <c r="B81" s="150">
        <v>44800</v>
      </c>
      <c r="C81" t="s">
        <v>66</v>
      </c>
      <c r="D81" t="s">
        <v>53</v>
      </c>
      <c r="E81">
        <v>2626394</v>
      </c>
      <c r="F81" t="str">
        <f t="shared" si="2"/>
        <v>Small C&amp;I</v>
      </c>
      <c r="G81">
        <f t="shared" si="3"/>
        <v>8</v>
      </c>
      <c r="I81" s="154" t="s">
        <v>41</v>
      </c>
      <c r="J81" s="153">
        <v>16317992</v>
      </c>
      <c r="K81" s="153">
        <v>3534815</v>
      </c>
    </row>
    <row r="82" spans="1:11" x14ac:dyDescent="0.3">
      <c r="A82" t="s">
        <v>62</v>
      </c>
      <c r="B82" s="150">
        <v>44800</v>
      </c>
      <c r="C82" t="s">
        <v>67</v>
      </c>
      <c r="D82" t="s">
        <v>55</v>
      </c>
      <c r="E82">
        <v>414212</v>
      </c>
      <c r="F82" t="str">
        <f t="shared" si="2"/>
        <v>Large C&amp;I</v>
      </c>
      <c r="G82">
        <f t="shared" si="3"/>
        <v>8</v>
      </c>
      <c r="I82" s="154" t="s">
        <v>38</v>
      </c>
      <c r="J82" s="153">
        <v>1138152</v>
      </c>
      <c r="K82" s="153">
        <v>223380</v>
      </c>
    </row>
    <row r="83" spans="1:11" x14ac:dyDescent="0.3">
      <c r="A83" t="s">
        <v>62</v>
      </c>
      <c r="B83" s="150">
        <v>44800</v>
      </c>
      <c r="C83" t="s">
        <v>67</v>
      </c>
      <c r="D83" t="s">
        <v>53</v>
      </c>
      <c r="E83">
        <v>915108</v>
      </c>
      <c r="F83" t="str">
        <f t="shared" si="2"/>
        <v>Small C&amp;I</v>
      </c>
      <c r="G83">
        <f t="shared" si="3"/>
        <v>8</v>
      </c>
      <c r="I83" s="154" t="s">
        <v>40</v>
      </c>
      <c r="J83" s="153">
        <v>2511787</v>
      </c>
      <c r="K83" s="153">
        <v>661154</v>
      </c>
    </row>
    <row r="84" spans="1:11" x14ac:dyDescent="0.3">
      <c r="A84" t="s">
        <v>62</v>
      </c>
      <c r="B84" s="150">
        <v>44800</v>
      </c>
      <c r="C84" t="s">
        <v>66</v>
      </c>
      <c r="D84" t="s">
        <v>70</v>
      </c>
      <c r="E84">
        <v>0</v>
      </c>
      <c r="F84" t="str">
        <f t="shared" si="2"/>
        <v>HER</v>
      </c>
      <c r="G84">
        <f t="shared" si="3"/>
        <v>8</v>
      </c>
      <c r="I84" s="154" t="s">
        <v>37</v>
      </c>
      <c r="J84" s="153">
        <v>9018256</v>
      </c>
      <c r="K84" s="153">
        <v>3056170</v>
      </c>
    </row>
    <row r="85" spans="1:11" x14ac:dyDescent="0.3">
      <c r="A85" t="s">
        <v>62</v>
      </c>
      <c r="B85" s="150">
        <v>44800</v>
      </c>
      <c r="C85" t="s">
        <v>67</v>
      </c>
      <c r="D85" t="s">
        <v>98</v>
      </c>
      <c r="E85">
        <v>12294985</v>
      </c>
      <c r="F85" t="str">
        <f t="shared" si="2"/>
        <v>Residential</v>
      </c>
      <c r="G85">
        <f t="shared" si="3"/>
        <v>8</v>
      </c>
      <c r="I85" s="154" t="s">
        <v>39</v>
      </c>
      <c r="J85" s="153">
        <v>1720553</v>
      </c>
      <c r="K85" s="153">
        <v>1224322</v>
      </c>
    </row>
    <row r="86" spans="1:11" x14ac:dyDescent="0.3">
      <c r="A86" t="s">
        <v>62</v>
      </c>
      <c r="B86" s="150">
        <v>44800</v>
      </c>
      <c r="C86" t="s">
        <v>67</v>
      </c>
      <c r="D86" t="s">
        <v>99</v>
      </c>
      <c r="E86">
        <v>6328323</v>
      </c>
      <c r="F86" t="str">
        <f t="shared" si="2"/>
        <v>Low Income Residential</v>
      </c>
      <c r="G86">
        <f t="shared" si="3"/>
        <v>8</v>
      </c>
      <c r="I86" s="152">
        <v>11</v>
      </c>
      <c r="J86" s="153"/>
      <c r="K86" s="153"/>
    </row>
    <row r="87" spans="1:11" x14ac:dyDescent="0.3">
      <c r="A87" t="s">
        <v>62</v>
      </c>
      <c r="B87" s="150">
        <v>44800</v>
      </c>
      <c r="C87" t="s">
        <v>66</v>
      </c>
      <c r="D87" t="s">
        <v>98</v>
      </c>
      <c r="E87">
        <v>57808320</v>
      </c>
      <c r="F87" t="str">
        <f t="shared" si="2"/>
        <v>Residential</v>
      </c>
      <c r="G87">
        <f t="shared" si="3"/>
        <v>8</v>
      </c>
      <c r="I87" s="154" t="s">
        <v>41</v>
      </c>
      <c r="J87" s="153">
        <v>11862846</v>
      </c>
      <c r="K87" s="153">
        <v>1915412</v>
      </c>
    </row>
    <row r="88" spans="1:11" x14ac:dyDescent="0.3">
      <c r="A88" t="s">
        <v>62</v>
      </c>
      <c r="B88" s="150">
        <v>44800</v>
      </c>
      <c r="C88" t="s">
        <v>66</v>
      </c>
      <c r="D88" t="s">
        <v>99</v>
      </c>
      <c r="E88">
        <v>39382783</v>
      </c>
      <c r="F88" t="str">
        <f t="shared" si="2"/>
        <v>Low Income Residential</v>
      </c>
      <c r="G88">
        <f t="shared" si="3"/>
        <v>8</v>
      </c>
      <c r="I88" s="154" t="s">
        <v>38</v>
      </c>
      <c r="J88" s="153">
        <v>2686594</v>
      </c>
      <c r="K88" s="153">
        <v>547296</v>
      </c>
    </row>
    <row r="89" spans="1:11" x14ac:dyDescent="0.3">
      <c r="A89" t="s">
        <v>68</v>
      </c>
      <c r="B89" s="150">
        <v>44800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9</v>
      </c>
      <c r="I89" s="154" t="s">
        <v>40</v>
      </c>
      <c r="J89" s="153">
        <v>3429510</v>
      </c>
      <c r="K89" s="153">
        <v>564354</v>
      </c>
    </row>
    <row r="90" spans="1:11" x14ac:dyDescent="0.3">
      <c r="A90" t="s">
        <v>68</v>
      </c>
      <c r="B90" s="150">
        <v>44800</v>
      </c>
      <c r="C90" t="s">
        <v>66</v>
      </c>
      <c r="D90" t="s">
        <v>55</v>
      </c>
      <c r="E90">
        <v>10524556</v>
      </c>
      <c r="F90" t="str">
        <f t="shared" si="2"/>
        <v>Large C&amp;I</v>
      </c>
      <c r="G90">
        <f t="shared" si="3"/>
        <v>9</v>
      </c>
      <c r="I90" s="154" t="s">
        <v>37</v>
      </c>
      <c r="J90" s="153">
        <v>22007060</v>
      </c>
      <c r="K90" s="153">
        <v>7288374</v>
      </c>
    </row>
    <row r="91" spans="1:11" x14ac:dyDescent="0.3">
      <c r="A91" t="s">
        <v>68</v>
      </c>
      <c r="B91" s="150">
        <v>44800</v>
      </c>
      <c r="C91" t="s">
        <v>67</v>
      </c>
      <c r="D91" t="s">
        <v>98</v>
      </c>
      <c r="E91">
        <v>14199883</v>
      </c>
      <c r="F91" t="str">
        <f t="shared" si="2"/>
        <v>Residential</v>
      </c>
      <c r="G91">
        <f t="shared" si="3"/>
        <v>9</v>
      </c>
      <c r="I91" s="154" t="s">
        <v>39</v>
      </c>
      <c r="J91" s="153">
        <v>3257941</v>
      </c>
      <c r="K91" s="153">
        <v>1716341</v>
      </c>
    </row>
    <row r="92" spans="1:11" x14ac:dyDescent="0.3">
      <c r="A92" t="s">
        <v>68</v>
      </c>
      <c r="B92" s="150">
        <v>44800</v>
      </c>
      <c r="C92" t="s">
        <v>67</v>
      </c>
      <c r="D92" t="s">
        <v>99</v>
      </c>
      <c r="E92">
        <v>6857425</v>
      </c>
      <c r="F92" t="str">
        <f t="shared" si="2"/>
        <v>Low Income Residential</v>
      </c>
      <c r="G92">
        <f t="shared" si="3"/>
        <v>9</v>
      </c>
      <c r="I92" s="152">
        <v>12</v>
      </c>
      <c r="J92" s="153"/>
      <c r="K92" s="153"/>
    </row>
    <row r="93" spans="1:11" x14ac:dyDescent="0.3">
      <c r="A93" t="s">
        <v>68</v>
      </c>
      <c r="B93" s="150">
        <v>44800</v>
      </c>
      <c r="C93" t="s">
        <v>66</v>
      </c>
      <c r="D93" t="s">
        <v>54</v>
      </c>
      <c r="E93">
        <v>2949239</v>
      </c>
      <c r="F93" t="str">
        <f t="shared" si="2"/>
        <v>Medium C&amp;I</v>
      </c>
      <c r="G93">
        <f t="shared" si="3"/>
        <v>9</v>
      </c>
      <c r="I93" s="154" t="s">
        <v>41</v>
      </c>
      <c r="J93" s="153">
        <v>508400</v>
      </c>
      <c r="K93" s="153">
        <v>51188</v>
      </c>
    </row>
    <row r="94" spans="1:11" x14ac:dyDescent="0.3">
      <c r="A94" t="s">
        <v>68</v>
      </c>
      <c r="B94" s="150">
        <v>44800</v>
      </c>
      <c r="C94" t="s">
        <v>67</v>
      </c>
      <c r="D94" t="s">
        <v>54</v>
      </c>
      <c r="E94">
        <v>435225</v>
      </c>
      <c r="F94" t="str">
        <f t="shared" si="2"/>
        <v>Medium C&amp;I</v>
      </c>
      <c r="G94">
        <f t="shared" si="3"/>
        <v>9</v>
      </c>
      <c r="I94" s="154" t="s">
        <v>38</v>
      </c>
      <c r="J94" s="153">
        <v>37086</v>
      </c>
      <c r="K94" s="153">
        <v>4541</v>
      </c>
    </row>
    <row r="95" spans="1:11" x14ac:dyDescent="0.3">
      <c r="A95" t="s">
        <v>68</v>
      </c>
      <c r="B95" s="150">
        <v>44800</v>
      </c>
      <c r="C95" t="s">
        <v>67</v>
      </c>
      <c r="D95" t="s">
        <v>53</v>
      </c>
      <c r="E95">
        <v>1359330</v>
      </c>
      <c r="F95" t="str">
        <f t="shared" si="2"/>
        <v>Small C&amp;I</v>
      </c>
      <c r="G95">
        <f t="shared" si="3"/>
        <v>9</v>
      </c>
      <c r="I95" s="154" t="s">
        <v>40</v>
      </c>
      <c r="J95" s="153">
        <v>131573</v>
      </c>
      <c r="K95" s="153">
        <v>15380</v>
      </c>
    </row>
    <row r="96" spans="1:11" x14ac:dyDescent="0.3">
      <c r="A96" t="s">
        <v>68</v>
      </c>
      <c r="B96" s="150">
        <v>44800</v>
      </c>
      <c r="C96" t="s">
        <v>66</v>
      </c>
      <c r="D96" t="s">
        <v>53</v>
      </c>
      <c r="E96">
        <v>3592711</v>
      </c>
      <c r="F96" t="str">
        <f t="shared" si="2"/>
        <v>Small C&amp;I</v>
      </c>
      <c r="G96">
        <f t="shared" si="3"/>
        <v>9</v>
      </c>
      <c r="I96" s="154" t="s">
        <v>37</v>
      </c>
      <c r="J96" s="153">
        <v>164337</v>
      </c>
      <c r="K96" s="153">
        <v>34162</v>
      </c>
    </row>
    <row r="97" spans="1:11" x14ac:dyDescent="0.3">
      <c r="A97" t="s">
        <v>68</v>
      </c>
      <c r="B97" s="150">
        <v>44800</v>
      </c>
      <c r="C97" t="s">
        <v>66</v>
      </c>
      <c r="D97" t="s">
        <v>99</v>
      </c>
      <c r="E97">
        <v>42468168</v>
      </c>
      <c r="F97" t="str">
        <f t="shared" si="2"/>
        <v>Low Income Residential</v>
      </c>
      <c r="G97">
        <f t="shared" si="3"/>
        <v>9</v>
      </c>
      <c r="I97" s="154" t="s">
        <v>39</v>
      </c>
      <c r="J97" s="153">
        <v>96812</v>
      </c>
      <c r="K97" s="153">
        <v>74241</v>
      </c>
    </row>
    <row r="98" spans="1:11" x14ac:dyDescent="0.3">
      <c r="A98" t="s">
        <v>68</v>
      </c>
      <c r="B98" s="150">
        <v>44800</v>
      </c>
      <c r="C98" t="s">
        <v>66</v>
      </c>
      <c r="D98" t="s">
        <v>70</v>
      </c>
      <c r="E98">
        <v>0</v>
      </c>
      <c r="F98" t="str">
        <f t="shared" si="2"/>
        <v>HER</v>
      </c>
      <c r="G98">
        <f t="shared" si="3"/>
        <v>9</v>
      </c>
      <c r="I98" s="152">
        <v>20</v>
      </c>
      <c r="J98" s="153"/>
      <c r="K98" s="153"/>
    </row>
    <row r="99" spans="1:11" x14ac:dyDescent="0.3">
      <c r="A99" t="s">
        <v>68</v>
      </c>
      <c r="B99" s="150">
        <v>44800</v>
      </c>
      <c r="C99" t="s">
        <v>67</v>
      </c>
      <c r="D99" t="s">
        <v>55</v>
      </c>
      <c r="E99">
        <v>672707</v>
      </c>
      <c r="F99" t="str">
        <f t="shared" si="2"/>
        <v>Large C&amp;I</v>
      </c>
      <c r="G99">
        <f t="shared" si="3"/>
        <v>9</v>
      </c>
      <c r="I99" s="154" t="s">
        <v>41</v>
      </c>
      <c r="J99" s="153">
        <v>7840077</v>
      </c>
      <c r="K99" s="153">
        <v>600544</v>
      </c>
    </row>
    <row r="100" spans="1:11" x14ac:dyDescent="0.3">
      <c r="A100" t="s">
        <v>68</v>
      </c>
      <c r="B100" s="150">
        <v>44800</v>
      </c>
      <c r="C100" t="s">
        <v>66</v>
      </c>
      <c r="D100" t="s">
        <v>98</v>
      </c>
      <c r="E100">
        <v>65716216</v>
      </c>
      <c r="F100" t="str">
        <f t="shared" si="2"/>
        <v>Residential</v>
      </c>
      <c r="G100">
        <f t="shared" si="3"/>
        <v>9</v>
      </c>
      <c r="I100" s="154" t="s">
        <v>38</v>
      </c>
      <c r="J100" s="153">
        <v>2181514</v>
      </c>
      <c r="K100" s="153">
        <v>396348</v>
      </c>
    </row>
    <row r="101" spans="1:11" x14ac:dyDescent="0.3">
      <c r="A101" t="s">
        <v>100</v>
      </c>
      <c r="B101" s="150">
        <v>44800</v>
      </c>
      <c r="C101" t="s">
        <v>66</v>
      </c>
      <c r="D101" t="s">
        <v>70</v>
      </c>
      <c r="E101">
        <v>7264</v>
      </c>
      <c r="F101" t="str">
        <f t="shared" si="2"/>
        <v>HER</v>
      </c>
      <c r="G101">
        <f t="shared" si="3"/>
        <v>10</v>
      </c>
      <c r="I101" s="154" t="s">
        <v>40</v>
      </c>
      <c r="J101" s="153">
        <v>1987407</v>
      </c>
      <c r="K101" s="153">
        <v>376732</v>
      </c>
    </row>
    <row r="102" spans="1:11" x14ac:dyDescent="0.3">
      <c r="A102" t="s">
        <v>100</v>
      </c>
      <c r="B102" s="150">
        <v>44800</v>
      </c>
      <c r="C102" t="s">
        <v>67</v>
      </c>
      <c r="D102" t="s">
        <v>55</v>
      </c>
      <c r="E102">
        <v>3534815</v>
      </c>
      <c r="F102" t="str">
        <f t="shared" si="2"/>
        <v>Large C&amp;I</v>
      </c>
      <c r="G102">
        <f t="shared" si="3"/>
        <v>10</v>
      </c>
      <c r="I102" s="154" t="s">
        <v>37</v>
      </c>
      <c r="J102" s="153">
        <v>17050358</v>
      </c>
      <c r="K102" s="153">
        <v>5312814</v>
      </c>
    </row>
    <row r="103" spans="1:11" x14ac:dyDescent="0.3">
      <c r="A103" t="s">
        <v>100</v>
      </c>
      <c r="B103" s="150">
        <v>44800</v>
      </c>
      <c r="C103" t="s">
        <v>67</v>
      </c>
      <c r="D103" t="s">
        <v>54</v>
      </c>
      <c r="E103">
        <v>661154</v>
      </c>
      <c r="F103" t="str">
        <f t="shared" si="2"/>
        <v>Medium C&amp;I</v>
      </c>
      <c r="G103">
        <f t="shared" si="3"/>
        <v>10</v>
      </c>
      <c r="I103" s="154" t="s">
        <v>39</v>
      </c>
      <c r="J103" s="153">
        <v>1819879</v>
      </c>
      <c r="K103" s="153">
        <v>1100117</v>
      </c>
    </row>
    <row r="104" spans="1:11" x14ac:dyDescent="0.3">
      <c r="A104" t="s">
        <v>100</v>
      </c>
      <c r="B104" s="150">
        <v>44800</v>
      </c>
      <c r="C104" t="s">
        <v>66</v>
      </c>
      <c r="D104" t="s">
        <v>55</v>
      </c>
      <c r="E104">
        <v>16317992</v>
      </c>
      <c r="F104" t="str">
        <f t="shared" si="2"/>
        <v>Large C&amp;I</v>
      </c>
      <c r="G104">
        <f t="shared" si="3"/>
        <v>10</v>
      </c>
      <c r="I104" s="152">
        <v>18</v>
      </c>
      <c r="J104" s="153"/>
      <c r="K104" s="153"/>
    </row>
    <row r="105" spans="1:11" x14ac:dyDescent="0.3">
      <c r="A105" t="s">
        <v>100</v>
      </c>
      <c r="B105" s="150">
        <v>44800</v>
      </c>
      <c r="C105" t="s">
        <v>66</v>
      </c>
      <c r="D105" t="s">
        <v>54</v>
      </c>
      <c r="E105">
        <v>2511787</v>
      </c>
      <c r="F105" t="str">
        <f t="shared" si="2"/>
        <v>Medium C&amp;I</v>
      </c>
      <c r="G105">
        <f t="shared" si="3"/>
        <v>10</v>
      </c>
      <c r="I105" s="154" t="s">
        <v>41</v>
      </c>
      <c r="J105" s="153">
        <v>2</v>
      </c>
      <c r="K105" s="153"/>
    </row>
    <row r="106" spans="1:11" x14ac:dyDescent="0.3">
      <c r="A106" t="s">
        <v>100</v>
      </c>
      <c r="B106" s="150">
        <v>44800</v>
      </c>
      <c r="C106" t="s">
        <v>67</v>
      </c>
      <c r="D106" t="s">
        <v>53</v>
      </c>
      <c r="E106">
        <v>1224322</v>
      </c>
      <c r="F106" t="str">
        <f t="shared" si="2"/>
        <v>Small C&amp;I</v>
      </c>
      <c r="G106">
        <f t="shared" si="3"/>
        <v>10</v>
      </c>
      <c r="I106" s="154" t="s">
        <v>38</v>
      </c>
      <c r="J106" s="153">
        <v>246</v>
      </c>
      <c r="K106" s="153">
        <v>27</v>
      </c>
    </row>
    <row r="107" spans="1:11" x14ac:dyDescent="0.3">
      <c r="A107" t="s">
        <v>100</v>
      </c>
      <c r="B107" s="150">
        <v>44800</v>
      </c>
      <c r="C107" t="s">
        <v>66</v>
      </c>
      <c r="D107" t="s">
        <v>53</v>
      </c>
      <c r="E107">
        <v>1720553</v>
      </c>
      <c r="F107" t="str">
        <f t="shared" si="2"/>
        <v>Small C&amp;I</v>
      </c>
      <c r="G107">
        <f t="shared" si="3"/>
        <v>10</v>
      </c>
      <c r="I107" s="154" t="s">
        <v>40</v>
      </c>
      <c r="J107" s="153">
        <v>16</v>
      </c>
      <c r="K107" s="153"/>
    </row>
    <row r="108" spans="1:11" x14ac:dyDescent="0.3">
      <c r="A108" t="s">
        <v>100</v>
      </c>
      <c r="B108" s="150">
        <v>44800</v>
      </c>
      <c r="C108" t="s">
        <v>66</v>
      </c>
      <c r="D108" t="s">
        <v>99</v>
      </c>
      <c r="E108">
        <v>1138152</v>
      </c>
      <c r="F108" t="str">
        <f t="shared" si="2"/>
        <v>Low Income Residential</v>
      </c>
      <c r="G108">
        <f t="shared" si="3"/>
        <v>10</v>
      </c>
      <c r="I108" s="154" t="s">
        <v>37</v>
      </c>
      <c r="J108" s="153">
        <v>605</v>
      </c>
      <c r="K108" s="153">
        <v>87</v>
      </c>
    </row>
    <row r="109" spans="1:11" x14ac:dyDescent="0.3">
      <c r="A109" t="s">
        <v>100</v>
      </c>
      <c r="B109" s="150">
        <v>44800</v>
      </c>
      <c r="C109" t="s">
        <v>67</v>
      </c>
      <c r="D109" t="s">
        <v>98</v>
      </c>
      <c r="E109">
        <v>3056170</v>
      </c>
      <c r="F109" t="str">
        <f t="shared" si="2"/>
        <v>Residential</v>
      </c>
      <c r="G109">
        <f t="shared" si="3"/>
        <v>10</v>
      </c>
      <c r="I109" s="154" t="s">
        <v>39</v>
      </c>
      <c r="J109" s="153">
        <v>74</v>
      </c>
      <c r="K109" s="153">
        <v>11</v>
      </c>
    </row>
    <row r="110" spans="1:11" x14ac:dyDescent="0.3">
      <c r="A110" t="s">
        <v>100</v>
      </c>
      <c r="B110" s="150">
        <v>44800</v>
      </c>
      <c r="C110" t="s">
        <v>67</v>
      </c>
      <c r="D110" t="s">
        <v>99</v>
      </c>
      <c r="E110">
        <v>223380</v>
      </c>
      <c r="F110" t="str">
        <f t="shared" si="2"/>
        <v>Low Income Residential</v>
      </c>
      <c r="G110">
        <f t="shared" si="3"/>
        <v>10</v>
      </c>
      <c r="I110" s="152">
        <v>99</v>
      </c>
      <c r="J110" s="153"/>
      <c r="K110" s="153"/>
    </row>
    <row r="111" spans="1:11" x14ac:dyDescent="0.3">
      <c r="A111" t="s">
        <v>100</v>
      </c>
      <c r="B111" s="150">
        <v>44800</v>
      </c>
      <c r="C111" t="s">
        <v>66</v>
      </c>
      <c r="D111" t="s">
        <v>98</v>
      </c>
      <c r="E111">
        <v>9018256</v>
      </c>
      <c r="F111" t="str">
        <f t="shared" si="2"/>
        <v>Residential</v>
      </c>
      <c r="G111">
        <f t="shared" si="3"/>
        <v>10</v>
      </c>
      <c r="I111" s="154" t="s">
        <v>41</v>
      </c>
      <c r="J111" s="153">
        <v>1</v>
      </c>
      <c r="K111" s="153"/>
    </row>
    <row r="112" spans="1:11" x14ac:dyDescent="0.3">
      <c r="A112" t="s">
        <v>101</v>
      </c>
      <c r="B112" s="150">
        <v>44800</v>
      </c>
      <c r="C112" t="s">
        <v>67</v>
      </c>
      <c r="D112" t="s">
        <v>54</v>
      </c>
      <c r="E112">
        <v>564354</v>
      </c>
      <c r="F112" t="str">
        <f t="shared" si="2"/>
        <v>Medium C&amp;I</v>
      </c>
      <c r="G112">
        <f t="shared" si="3"/>
        <v>11</v>
      </c>
      <c r="I112" s="154" t="s">
        <v>38</v>
      </c>
      <c r="J112" s="153">
        <v>190</v>
      </c>
      <c r="K112" s="153">
        <v>19</v>
      </c>
    </row>
    <row r="113" spans="1:11" x14ac:dyDescent="0.3">
      <c r="A113" t="s">
        <v>101</v>
      </c>
      <c r="B113" s="150">
        <v>44800</v>
      </c>
      <c r="C113" t="s">
        <v>67</v>
      </c>
      <c r="D113" t="s">
        <v>55</v>
      </c>
      <c r="E113">
        <v>1915412</v>
      </c>
      <c r="F113" t="str">
        <f t="shared" si="2"/>
        <v>Large C&amp;I</v>
      </c>
      <c r="G113">
        <f t="shared" si="3"/>
        <v>11</v>
      </c>
      <c r="I113" s="154" t="s">
        <v>40</v>
      </c>
      <c r="J113" s="153">
        <v>2</v>
      </c>
      <c r="K113" s="153"/>
    </row>
    <row r="114" spans="1:11" x14ac:dyDescent="0.3">
      <c r="A114" t="s">
        <v>101</v>
      </c>
      <c r="B114" s="150">
        <v>44800</v>
      </c>
      <c r="C114" t="s">
        <v>66</v>
      </c>
      <c r="D114" t="s">
        <v>70</v>
      </c>
      <c r="E114">
        <v>5887</v>
      </c>
      <c r="F114" t="str">
        <f t="shared" si="2"/>
        <v>HER</v>
      </c>
      <c r="G114">
        <f t="shared" si="3"/>
        <v>11</v>
      </c>
      <c r="I114" s="154" t="s">
        <v>37</v>
      </c>
      <c r="J114" s="153">
        <v>335</v>
      </c>
      <c r="K114" s="153">
        <v>44</v>
      </c>
    </row>
    <row r="115" spans="1:11" x14ac:dyDescent="0.3">
      <c r="A115" t="s">
        <v>101</v>
      </c>
      <c r="B115" s="150">
        <v>44800</v>
      </c>
      <c r="C115" t="s">
        <v>66</v>
      </c>
      <c r="D115" t="s">
        <v>55</v>
      </c>
      <c r="E115">
        <v>11862846</v>
      </c>
      <c r="F115" t="str">
        <f t="shared" si="2"/>
        <v>Large C&amp;I</v>
      </c>
      <c r="G115">
        <f t="shared" si="3"/>
        <v>11</v>
      </c>
      <c r="I115" s="154" t="s">
        <v>39</v>
      </c>
      <c r="J115" s="153">
        <v>9</v>
      </c>
      <c r="K115" s="153"/>
    </row>
    <row r="116" spans="1:11" x14ac:dyDescent="0.3">
      <c r="A116" t="s">
        <v>101</v>
      </c>
      <c r="B116" s="150">
        <v>44800</v>
      </c>
      <c r="C116" t="s">
        <v>66</v>
      </c>
      <c r="D116" t="s">
        <v>54</v>
      </c>
      <c r="E116">
        <v>3429510</v>
      </c>
      <c r="F116" t="str">
        <f t="shared" si="2"/>
        <v>Medium C&amp;I</v>
      </c>
      <c r="G116">
        <f t="shared" si="3"/>
        <v>11</v>
      </c>
    </row>
    <row r="117" spans="1:11" x14ac:dyDescent="0.3">
      <c r="A117" t="s">
        <v>101</v>
      </c>
      <c r="B117" s="150">
        <v>44800</v>
      </c>
      <c r="C117" t="s">
        <v>67</v>
      </c>
      <c r="D117" t="s">
        <v>53</v>
      </c>
      <c r="E117">
        <v>1716341</v>
      </c>
      <c r="F117" t="str">
        <f t="shared" si="2"/>
        <v>Small C&amp;I</v>
      </c>
      <c r="G117">
        <f t="shared" si="3"/>
        <v>11</v>
      </c>
    </row>
    <row r="118" spans="1:11" x14ac:dyDescent="0.3">
      <c r="A118" t="s">
        <v>101</v>
      </c>
      <c r="B118" s="150">
        <v>44800</v>
      </c>
      <c r="C118" t="s">
        <v>66</v>
      </c>
      <c r="D118" t="s">
        <v>53</v>
      </c>
      <c r="E118">
        <v>3257941</v>
      </c>
      <c r="F118" t="str">
        <f t="shared" si="2"/>
        <v>Small C&amp;I</v>
      </c>
      <c r="G118">
        <f t="shared" si="3"/>
        <v>11</v>
      </c>
    </row>
    <row r="119" spans="1:11" x14ac:dyDescent="0.3">
      <c r="A119" t="s">
        <v>101</v>
      </c>
      <c r="B119" s="150">
        <v>44800</v>
      </c>
      <c r="C119" t="s">
        <v>66</v>
      </c>
      <c r="D119" t="s">
        <v>99</v>
      </c>
      <c r="E119">
        <v>2686594</v>
      </c>
      <c r="F119" t="str">
        <f t="shared" si="2"/>
        <v>Low Income Residential</v>
      </c>
      <c r="G119">
        <f t="shared" si="3"/>
        <v>11</v>
      </c>
    </row>
    <row r="120" spans="1:11" x14ac:dyDescent="0.3">
      <c r="A120" t="s">
        <v>101</v>
      </c>
      <c r="B120" s="150">
        <v>44800</v>
      </c>
      <c r="C120" t="s">
        <v>67</v>
      </c>
      <c r="D120" t="s">
        <v>98</v>
      </c>
      <c r="E120">
        <v>7288374</v>
      </c>
      <c r="F120" t="str">
        <f t="shared" si="2"/>
        <v>Residential</v>
      </c>
      <c r="G120">
        <f t="shared" si="3"/>
        <v>11</v>
      </c>
    </row>
    <row r="121" spans="1:11" x14ac:dyDescent="0.3">
      <c r="A121" t="s">
        <v>101</v>
      </c>
      <c r="B121" s="150">
        <v>44800</v>
      </c>
      <c r="C121" t="s">
        <v>67</v>
      </c>
      <c r="D121" t="s">
        <v>99</v>
      </c>
      <c r="E121">
        <v>547296</v>
      </c>
      <c r="F121" t="str">
        <f t="shared" si="2"/>
        <v>Low Income Residential</v>
      </c>
      <c r="G121">
        <f t="shared" si="3"/>
        <v>11</v>
      </c>
    </row>
    <row r="122" spans="1:11" x14ac:dyDescent="0.3">
      <c r="A122" t="s">
        <v>101</v>
      </c>
      <c r="B122" s="150">
        <v>44800</v>
      </c>
      <c r="C122" t="s">
        <v>66</v>
      </c>
      <c r="D122" t="s">
        <v>98</v>
      </c>
      <c r="E122">
        <v>22007060</v>
      </c>
      <c r="F122" t="str">
        <f t="shared" si="2"/>
        <v>Residential</v>
      </c>
      <c r="G122">
        <f t="shared" si="3"/>
        <v>11</v>
      </c>
    </row>
    <row r="123" spans="1:11" x14ac:dyDescent="0.3">
      <c r="A123" t="s">
        <v>102</v>
      </c>
      <c r="B123" s="150">
        <v>44800</v>
      </c>
      <c r="C123" t="s">
        <v>67</v>
      </c>
      <c r="D123" t="s">
        <v>55</v>
      </c>
      <c r="E123">
        <v>51188</v>
      </c>
      <c r="F123" t="str">
        <f t="shared" si="2"/>
        <v>Large C&amp;I</v>
      </c>
      <c r="G123">
        <f t="shared" si="3"/>
        <v>12</v>
      </c>
    </row>
    <row r="124" spans="1:11" x14ac:dyDescent="0.3">
      <c r="A124" t="s">
        <v>102</v>
      </c>
      <c r="B124" s="150">
        <v>44800</v>
      </c>
      <c r="C124" t="s">
        <v>67</v>
      </c>
      <c r="D124" t="s">
        <v>54</v>
      </c>
      <c r="E124">
        <v>15380</v>
      </c>
      <c r="F124" t="str">
        <f t="shared" si="2"/>
        <v>Medium C&amp;I</v>
      </c>
      <c r="G124">
        <f t="shared" si="3"/>
        <v>12</v>
      </c>
    </row>
    <row r="125" spans="1:11" x14ac:dyDescent="0.3">
      <c r="A125" t="s">
        <v>102</v>
      </c>
      <c r="B125" s="150">
        <v>44800</v>
      </c>
      <c r="C125" t="s">
        <v>67</v>
      </c>
      <c r="D125" t="s">
        <v>53</v>
      </c>
      <c r="E125">
        <v>74241</v>
      </c>
      <c r="F125" t="str">
        <f t="shared" si="2"/>
        <v>Small C&amp;I</v>
      </c>
      <c r="G125">
        <f t="shared" si="3"/>
        <v>12</v>
      </c>
    </row>
    <row r="126" spans="1:11" x14ac:dyDescent="0.3">
      <c r="A126" t="s">
        <v>102</v>
      </c>
      <c r="B126" s="150">
        <v>44800</v>
      </c>
      <c r="C126" t="s">
        <v>66</v>
      </c>
      <c r="D126" t="s">
        <v>55</v>
      </c>
      <c r="E126">
        <v>508400</v>
      </c>
      <c r="F126" t="str">
        <f t="shared" si="2"/>
        <v>Large C&amp;I</v>
      </c>
      <c r="G126">
        <f t="shared" si="3"/>
        <v>12</v>
      </c>
    </row>
    <row r="127" spans="1:11" x14ac:dyDescent="0.3">
      <c r="A127" t="s">
        <v>102</v>
      </c>
      <c r="B127" s="150">
        <v>44800</v>
      </c>
      <c r="C127" t="s">
        <v>66</v>
      </c>
      <c r="D127" t="s">
        <v>54</v>
      </c>
      <c r="E127">
        <v>131573</v>
      </c>
      <c r="F127" t="str">
        <f t="shared" ref="F127:F180" si="4">TRIM(MID(D127,3,50))</f>
        <v>Medium C&amp;I</v>
      </c>
      <c r="G127">
        <f t="shared" ref="G127:G180" si="5">VALUE(TRIM(MID(A127,6,2)))</f>
        <v>12</v>
      </c>
    </row>
    <row r="128" spans="1:11" x14ac:dyDescent="0.3">
      <c r="A128" t="s">
        <v>102</v>
      </c>
      <c r="B128" s="150">
        <v>44800</v>
      </c>
      <c r="C128" t="s">
        <v>66</v>
      </c>
      <c r="D128" t="s">
        <v>53</v>
      </c>
      <c r="E128">
        <v>96812</v>
      </c>
      <c r="F128" t="str">
        <f t="shared" si="4"/>
        <v>Small C&amp;I</v>
      </c>
      <c r="G128">
        <f t="shared" si="5"/>
        <v>12</v>
      </c>
    </row>
    <row r="129" spans="1:7" x14ac:dyDescent="0.3">
      <c r="A129" t="s">
        <v>102</v>
      </c>
      <c r="B129" s="150">
        <v>44800</v>
      </c>
      <c r="C129" t="s">
        <v>67</v>
      </c>
      <c r="D129" t="s">
        <v>98</v>
      </c>
      <c r="E129">
        <v>34162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50">
        <v>44800</v>
      </c>
      <c r="C130" t="s">
        <v>67</v>
      </c>
      <c r="D130" t="s">
        <v>99</v>
      </c>
      <c r="E130">
        <v>4541</v>
      </c>
      <c r="F130" t="str">
        <f t="shared" si="4"/>
        <v>Low Income Residential</v>
      </c>
      <c r="G130">
        <f t="shared" si="5"/>
        <v>12</v>
      </c>
    </row>
    <row r="131" spans="1:7" x14ac:dyDescent="0.3">
      <c r="A131" t="s">
        <v>102</v>
      </c>
      <c r="B131" s="150">
        <v>44800</v>
      </c>
      <c r="C131" t="s">
        <v>66</v>
      </c>
      <c r="D131" t="s">
        <v>99</v>
      </c>
      <c r="E131">
        <v>37086</v>
      </c>
      <c r="F131" t="str">
        <f t="shared" si="4"/>
        <v>Low Income Residential</v>
      </c>
      <c r="G131">
        <f t="shared" si="5"/>
        <v>12</v>
      </c>
    </row>
    <row r="132" spans="1:7" x14ac:dyDescent="0.3">
      <c r="A132" t="s">
        <v>102</v>
      </c>
      <c r="B132" s="150">
        <v>44800</v>
      </c>
      <c r="C132" t="s">
        <v>66</v>
      </c>
      <c r="D132" t="s">
        <v>98</v>
      </c>
      <c r="E132">
        <v>164337</v>
      </c>
      <c r="F132" t="str">
        <f t="shared" si="4"/>
        <v>Residential</v>
      </c>
      <c r="G132">
        <f t="shared" si="5"/>
        <v>12</v>
      </c>
    </row>
    <row r="133" spans="1:7" x14ac:dyDescent="0.3">
      <c r="A133" t="s">
        <v>73</v>
      </c>
      <c r="B133" s="150">
        <v>44800</v>
      </c>
      <c r="C133" t="s">
        <v>67</v>
      </c>
      <c r="D133" t="s">
        <v>55</v>
      </c>
      <c r="E133">
        <v>1607267</v>
      </c>
      <c r="F133" t="str">
        <f t="shared" si="4"/>
        <v>Large C&amp;I</v>
      </c>
      <c r="G133">
        <f t="shared" si="5"/>
        <v>14</v>
      </c>
    </row>
    <row r="134" spans="1:7" x14ac:dyDescent="0.3">
      <c r="A134" t="s">
        <v>73</v>
      </c>
      <c r="B134" s="150">
        <v>44800</v>
      </c>
      <c r="C134" t="s">
        <v>67</v>
      </c>
      <c r="D134" t="s">
        <v>54</v>
      </c>
      <c r="E134">
        <v>699774</v>
      </c>
      <c r="F134" t="str">
        <f t="shared" si="4"/>
        <v>Medium C&amp;I</v>
      </c>
      <c r="G134">
        <f t="shared" si="5"/>
        <v>14</v>
      </c>
    </row>
    <row r="135" spans="1:7" x14ac:dyDescent="0.3">
      <c r="A135" t="s">
        <v>73</v>
      </c>
      <c r="B135" s="150">
        <v>44800</v>
      </c>
      <c r="C135" t="s">
        <v>66</v>
      </c>
      <c r="D135" t="s">
        <v>55</v>
      </c>
      <c r="E135">
        <v>16432536</v>
      </c>
      <c r="F135" t="str">
        <f t="shared" si="4"/>
        <v>Large C&amp;I</v>
      </c>
      <c r="G135">
        <f t="shared" si="5"/>
        <v>14</v>
      </c>
    </row>
    <row r="136" spans="1:7" x14ac:dyDescent="0.3">
      <c r="A136" t="s">
        <v>73</v>
      </c>
      <c r="B136" s="150">
        <v>44800</v>
      </c>
      <c r="C136" t="s">
        <v>66</v>
      </c>
      <c r="D136" t="s">
        <v>54</v>
      </c>
      <c r="E136">
        <v>4371977</v>
      </c>
      <c r="F136" t="str">
        <f t="shared" si="4"/>
        <v>Medium C&amp;I</v>
      </c>
      <c r="G136">
        <f t="shared" si="5"/>
        <v>14</v>
      </c>
    </row>
    <row r="137" spans="1:7" x14ac:dyDescent="0.3">
      <c r="A137" t="s">
        <v>73</v>
      </c>
      <c r="B137" s="150">
        <v>44800</v>
      </c>
      <c r="C137" t="s">
        <v>67</v>
      </c>
      <c r="D137" t="s">
        <v>53</v>
      </c>
      <c r="E137">
        <v>2468334</v>
      </c>
      <c r="F137" t="str">
        <f t="shared" si="4"/>
        <v>Small C&amp;I</v>
      </c>
      <c r="G137">
        <f t="shared" si="5"/>
        <v>14</v>
      </c>
    </row>
    <row r="138" spans="1:7" x14ac:dyDescent="0.3">
      <c r="A138" t="s">
        <v>73</v>
      </c>
      <c r="B138" s="150">
        <v>44800</v>
      </c>
      <c r="C138" t="s">
        <v>66</v>
      </c>
      <c r="D138" t="s">
        <v>53</v>
      </c>
      <c r="E138">
        <v>4217419</v>
      </c>
      <c r="F138" t="str">
        <f t="shared" si="4"/>
        <v>Small C&amp;I</v>
      </c>
      <c r="G138">
        <f t="shared" si="5"/>
        <v>14</v>
      </c>
    </row>
    <row r="139" spans="1:7" x14ac:dyDescent="0.3">
      <c r="A139" t="s">
        <v>73</v>
      </c>
      <c r="B139" s="150">
        <v>44800</v>
      </c>
      <c r="C139" t="s">
        <v>66</v>
      </c>
      <c r="D139" t="s">
        <v>99</v>
      </c>
      <c r="E139">
        <v>3853133</v>
      </c>
      <c r="F139" t="str">
        <f t="shared" si="4"/>
        <v>Low Income Residential</v>
      </c>
      <c r="G139">
        <f t="shared" si="5"/>
        <v>14</v>
      </c>
    </row>
    <row r="140" spans="1:7" x14ac:dyDescent="0.3">
      <c r="A140" t="s">
        <v>73</v>
      </c>
      <c r="B140" s="150">
        <v>44800</v>
      </c>
      <c r="C140" t="s">
        <v>67</v>
      </c>
      <c r="D140" t="s">
        <v>98</v>
      </c>
      <c r="E140">
        <v>13244981</v>
      </c>
      <c r="F140" t="str">
        <f t="shared" si="4"/>
        <v>Residential</v>
      </c>
      <c r="G140">
        <f t="shared" si="5"/>
        <v>14</v>
      </c>
    </row>
    <row r="141" spans="1:7" x14ac:dyDescent="0.3">
      <c r="A141" t="s">
        <v>73</v>
      </c>
      <c r="B141" s="150">
        <v>44800</v>
      </c>
      <c r="C141" t="s">
        <v>67</v>
      </c>
      <c r="D141" t="s">
        <v>99</v>
      </c>
      <c r="E141">
        <v>711349</v>
      </c>
      <c r="F141" t="str">
        <f t="shared" si="4"/>
        <v>Low Income Residential</v>
      </c>
      <c r="G141">
        <f t="shared" si="5"/>
        <v>14</v>
      </c>
    </row>
    <row r="142" spans="1:7" x14ac:dyDescent="0.3">
      <c r="A142" t="s">
        <v>73</v>
      </c>
      <c r="B142" s="150">
        <v>44800</v>
      </c>
      <c r="C142" t="s">
        <v>66</v>
      </c>
      <c r="D142" t="s">
        <v>98</v>
      </c>
      <c r="E142">
        <v>41605197</v>
      </c>
      <c r="F142" t="str">
        <f t="shared" si="4"/>
        <v>Residential</v>
      </c>
      <c r="G142">
        <f t="shared" si="5"/>
        <v>14</v>
      </c>
    </row>
    <row r="143" spans="1:7" x14ac:dyDescent="0.3">
      <c r="A143" t="s">
        <v>74</v>
      </c>
      <c r="B143" s="150">
        <v>44800</v>
      </c>
      <c r="C143" t="s">
        <v>67</v>
      </c>
      <c r="D143" t="s">
        <v>55</v>
      </c>
      <c r="E143">
        <v>155</v>
      </c>
      <c r="F143" t="str">
        <f t="shared" si="4"/>
        <v>Large C&amp;I</v>
      </c>
      <c r="G143">
        <f t="shared" si="5"/>
        <v>15</v>
      </c>
    </row>
    <row r="144" spans="1:7" x14ac:dyDescent="0.3">
      <c r="A144" t="s">
        <v>74</v>
      </c>
      <c r="B144" s="150">
        <v>44800</v>
      </c>
      <c r="C144" t="s">
        <v>67</v>
      </c>
      <c r="D144" t="s">
        <v>54</v>
      </c>
      <c r="E144">
        <v>598</v>
      </c>
      <c r="F144" t="str">
        <f t="shared" si="4"/>
        <v>Medium C&amp;I</v>
      </c>
      <c r="G144">
        <f t="shared" si="5"/>
        <v>15</v>
      </c>
    </row>
    <row r="145" spans="1:7" x14ac:dyDescent="0.3">
      <c r="A145" t="s">
        <v>74</v>
      </c>
      <c r="B145" s="150">
        <v>44800</v>
      </c>
      <c r="C145" t="s">
        <v>66</v>
      </c>
      <c r="D145" t="s">
        <v>55</v>
      </c>
      <c r="E145">
        <v>9149</v>
      </c>
      <c r="F145" t="str">
        <f t="shared" si="4"/>
        <v>Large C&amp;I</v>
      </c>
      <c r="G145">
        <f t="shared" si="5"/>
        <v>15</v>
      </c>
    </row>
    <row r="146" spans="1:7" x14ac:dyDescent="0.3">
      <c r="A146" t="s">
        <v>74</v>
      </c>
      <c r="B146" s="150">
        <v>44800</v>
      </c>
      <c r="C146" t="s">
        <v>66</v>
      </c>
      <c r="D146" t="s">
        <v>54</v>
      </c>
      <c r="E146">
        <v>11986</v>
      </c>
      <c r="F146" t="str">
        <f t="shared" si="4"/>
        <v>Medium C&amp;I</v>
      </c>
      <c r="G146">
        <f t="shared" si="5"/>
        <v>15</v>
      </c>
    </row>
    <row r="147" spans="1:7" x14ac:dyDescent="0.3">
      <c r="A147" t="s">
        <v>74</v>
      </c>
      <c r="B147" s="150">
        <v>44800</v>
      </c>
      <c r="C147" t="s">
        <v>67</v>
      </c>
      <c r="D147" t="s">
        <v>53</v>
      </c>
      <c r="E147">
        <v>16541</v>
      </c>
      <c r="F147" t="str">
        <f t="shared" si="4"/>
        <v>Small C&amp;I</v>
      </c>
      <c r="G147">
        <f t="shared" si="5"/>
        <v>15</v>
      </c>
    </row>
    <row r="148" spans="1:7" x14ac:dyDescent="0.3">
      <c r="A148" t="s">
        <v>74</v>
      </c>
      <c r="B148" s="150">
        <v>44800</v>
      </c>
      <c r="C148" t="s">
        <v>66</v>
      </c>
      <c r="D148" t="s">
        <v>53</v>
      </c>
      <c r="E148">
        <v>31528</v>
      </c>
      <c r="F148" t="str">
        <f t="shared" si="4"/>
        <v>Small C&amp;I</v>
      </c>
      <c r="G148">
        <f t="shared" si="5"/>
        <v>15</v>
      </c>
    </row>
    <row r="149" spans="1:7" x14ac:dyDescent="0.3">
      <c r="A149" t="s">
        <v>74</v>
      </c>
      <c r="B149" s="150">
        <v>44800</v>
      </c>
      <c r="C149" t="s">
        <v>66</v>
      </c>
      <c r="D149" t="s">
        <v>99</v>
      </c>
      <c r="E149">
        <v>36804</v>
      </c>
      <c r="F149" t="str">
        <f t="shared" si="4"/>
        <v>Low Income Residential</v>
      </c>
      <c r="G149">
        <f t="shared" si="5"/>
        <v>15</v>
      </c>
    </row>
    <row r="150" spans="1:7" x14ac:dyDescent="0.3">
      <c r="A150" t="s">
        <v>74</v>
      </c>
      <c r="B150" s="150">
        <v>44800</v>
      </c>
      <c r="C150" t="s">
        <v>67</v>
      </c>
      <c r="D150" t="s">
        <v>98</v>
      </c>
      <c r="E150">
        <v>170410</v>
      </c>
      <c r="F150" t="str">
        <f t="shared" si="4"/>
        <v>Residential</v>
      </c>
      <c r="G150">
        <f t="shared" si="5"/>
        <v>15</v>
      </c>
    </row>
    <row r="151" spans="1:7" x14ac:dyDescent="0.3">
      <c r="A151" t="s">
        <v>74</v>
      </c>
      <c r="B151" s="150">
        <v>44800</v>
      </c>
      <c r="C151" t="s">
        <v>67</v>
      </c>
      <c r="D151" t="s">
        <v>99</v>
      </c>
      <c r="E151">
        <v>7974</v>
      </c>
      <c r="F151" t="str">
        <f t="shared" si="4"/>
        <v>Low Income Residential</v>
      </c>
      <c r="G151">
        <f t="shared" si="5"/>
        <v>15</v>
      </c>
    </row>
    <row r="152" spans="1:7" x14ac:dyDescent="0.3">
      <c r="A152" t="s">
        <v>74</v>
      </c>
      <c r="B152" s="150">
        <v>44800</v>
      </c>
      <c r="C152" t="s">
        <v>66</v>
      </c>
      <c r="D152" t="s">
        <v>98</v>
      </c>
      <c r="E152">
        <v>522115</v>
      </c>
      <c r="F152" t="str">
        <f t="shared" si="4"/>
        <v>Residential</v>
      </c>
      <c r="G152">
        <f t="shared" si="5"/>
        <v>15</v>
      </c>
    </row>
    <row r="153" spans="1:7" x14ac:dyDescent="0.3">
      <c r="A153" t="s">
        <v>79</v>
      </c>
      <c r="B153" s="150">
        <v>44800</v>
      </c>
      <c r="C153" t="s">
        <v>66</v>
      </c>
      <c r="D153" t="s">
        <v>98</v>
      </c>
      <c r="E153">
        <v>28</v>
      </c>
      <c r="F153" t="str">
        <f t="shared" si="4"/>
        <v>Residential</v>
      </c>
      <c r="G153">
        <f t="shared" si="5"/>
        <v>17</v>
      </c>
    </row>
    <row r="154" spans="1:7" x14ac:dyDescent="0.3">
      <c r="A154" t="s">
        <v>79</v>
      </c>
      <c r="B154" s="150">
        <v>44800</v>
      </c>
      <c r="C154" t="s">
        <v>67</v>
      </c>
      <c r="D154" t="s">
        <v>98</v>
      </c>
      <c r="E154">
        <v>6</v>
      </c>
      <c r="F154" t="str">
        <f t="shared" si="4"/>
        <v>Residential</v>
      </c>
      <c r="G154">
        <f t="shared" si="5"/>
        <v>17</v>
      </c>
    </row>
    <row r="155" spans="1:7" x14ac:dyDescent="0.3">
      <c r="A155" t="s">
        <v>79</v>
      </c>
      <c r="B155" s="150">
        <v>44800</v>
      </c>
      <c r="C155" t="s">
        <v>67</v>
      </c>
      <c r="D155" t="s">
        <v>99</v>
      </c>
      <c r="E155">
        <v>281</v>
      </c>
      <c r="F155" t="str">
        <f t="shared" si="4"/>
        <v>Low Income Residential</v>
      </c>
      <c r="G155">
        <f t="shared" si="5"/>
        <v>17</v>
      </c>
    </row>
    <row r="156" spans="1:7" x14ac:dyDescent="0.3">
      <c r="A156" t="s">
        <v>79</v>
      </c>
      <c r="B156" s="150">
        <v>44800</v>
      </c>
      <c r="C156" t="s">
        <v>66</v>
      </c>
      <c r="D156" t="s">
        <v>99</v>
      </c>
      <c r="E156">
        <v>1761</v>
      </c>
      <c r="F156" t="str">
        <f t="shared" si="4"/>
        <v>Low Income Residential</v>
      </c>
      <c r="G156">
        <f t="shared" si="5"/>
        <v>17</v>
      </c>
    </row>
    <row r="157" spans="1:7" x14ac:dyDescent="0.3">
      <c r="A157" t="s">
        <v>669</v>
      </c>
      <c r="B157" s="150">
        <v>44800</v>
      </c>
      <c r="C157" t="s">
        <v>66</v>
      </c>
      <c r="D157" t="s">
        <v>98</v>
      </c>
      <c r="E157">
        <v>605</v>
      </c>
      <c r="F157" t="str">
        <f t="shared" si="4"/>
        <v>Residential</v>
      </c>
      <c r="G157">
        <f t="shared" si="5"/>
        <v>18</v>
      </c>
    </row>
    <row r="158" spans="1:7" x14ac:dyDescent="0.3">
      <c r="A158" t="s">
        <v>669</v>
      </c>
      <c r="B158" s="150">
        <v>44800</v>
      </c>
      <c r="C158" t="s">
        <v>67</v>
      </c>
      <c r="D158" t="s">
        <v>98</v>
      </c>
      <c r="E158">
        <v>87</v>
      </c>
      <c r="F158" t="str">
        <f t="shared" si="4"/>
        <v>Residential</v>
      </c>
      <c r="G158">
        <f t="shared" si="5"/>
        <v>18</v>
      </c>
    </row>
    <row r="159" spans="1:7" x14ac:dyDescent="0.3">
      <c r="A159" t="s">
        <v>669</v>
      </c>
      <c r="B159" s="150">
        <v>44800</v>
      </c>
      <c r="C159" t="s">
        <v>66</v>
      </c>
      <c r="D159" t="s">
        <v>99</v>
      </c>
      <c r="E159">
        <v>246</v>
      </c>
      <c r="F159" t="str">
        <f t="shared" si="4"/>
        <v>Low Income Residential</v>
      </c>
      <c r="G159">
        <f t="shared" si="5"/>
        <v>18</v>
      </c>
    </row>
    <row r="160" spans="1:7" x14ac:dyDescent="0.3">
      <c r="A160" t="s">
        <v>669</v>
      </c>
      <c r="B160" s="150">
        <v>44800</v>
      </c>
      <c r="C160" t="s">
        <v>67</v>
      </c>
      <c r="D160" t="s">
        <v>99</v>
      </c>
      <c r="E160">
        <v>27</v>
      </c>
      <c r="F160" t="str">
        <f t="shared" si="4"/>
        <v>Low Income Residential</v>
      </c>
      <c r="G160">
        <f t="shared" si="5"/>
        <v>18</v>
      </c>
    </row>
    <row r="161" spans="1:7" x14ac:dyDescent="0.3">
      <c r="A161" t="s">
        <v>669</v>
      </c>
      <c r="B161" s="150">
        <v>44800</v>
      </c>
      <c r="C161" t="s">
        <v>66</v>
      </c>
      <c r="D161" t="s">
        <v>53</v>
      </c>
      <c r="E161">
        <v>74</v>
      </c>
      <c r="F161" t="str">
        <f t="shared" si="4"/>
        <v>Small C&amp;I</v>
      </c>
      <c r="G161">
        <f t="shared" si="5"/>
        <v>18</v>
      </c>
    </row>
    <row r="162" spans="1:7" x14ac:dyDescent="0.3">
      <c r="A162" t="s">
        <v>669</v>
      </c>
      <c r="B162" s="150">
        <v>44800</v>
      </c>
      <c r="C162" t="s">
        <v>67</v>
      </c>
      <c r="D162" t="s">
        <v>53</v>
      </c>
      <c r="E162">
        <v>11</v>
      </c>
      <c r="F162" t="str">
        <f t="shared" si="4"/>
        <v>Small C&amp;I</v>
      </c>
      <c r="G162">
        <f t="shared" si="5"/>
        <v>18</v>
      </c>
    </row>
    <row r="163" spans="1:7" x14ac:dyDescent="0.3">
      <c r="A163" t="s">
        <v>669</v>
      </c>
      <c r="B163" s="150">
        <v>44800</v>
      </c>
      <c r="C163" t="s">
        <v>66</v>
      </c>
      <c r="D163" t="s">
        <v>54</v>
      </c>
      <c r="E163">
        <v>16</v>
      </c>
      <c r="F163" t="str">
        <f t="shared" si="4"/>
        <v>Medium C&amp;I</v>
      </c>
      <c r="G163">
        <f t="shared" si="5"/>
        <v>18</v>
      </c>
    </row>
    <row r="164" spans="1:7" x14ac:dyDescent="0.3">
      <c r="A164" t="s">
        <v>669</v>
      </c>
      <c r="B164" s="150">
        <v>44800</v>
      </c>
      <c r="C164" t="s">
        <v>66</v>
      </c>
      <c r="D164" t="s">
        <v>55</v>
      </c>
      <c r="E164">
        <v>2</v>
      </c>
      <c r="F164" t="str">
        <f t="shared" si="4"/>
        <v>Large C&amp;I</v>
      </c>
      <c r="G164">
        <f t="shared" si="5"/>
        <v>18</v>
      </c>
    </row>
    <row r="165" spans="1:7" x14ac:dyDescent="0.3">
      <c r="A165" t="s">
        <v>657</v>
      </c>
      <c r="B165" s="150">
        <v>44800</v>
      </c>
      <c r="C165" t="s">
        <v>66</v>
      </c>
      <c r="D165" t="s">
        <v>98</v>
      </c>
      <c r="E165">
        <v>335</v>
      </c>
      <c r="F165" t="str">
        <f t="shared" si="4"/>
        <v>Residential</v>
      </c>
      <c r="G165">
        <f t="shared" si="5"/>
        <v>99</v>
      </c>
    </row>
    <row r="166" spans="1:7" x14ac:dyDescent="0.3">
      <c r="A166" t="s">
        <v>657</v>
      </c>
      <c r="B166" s="150">
        <v>44800</v>
      </c>
      <c r="C166" t="s">
        <v>67</v>
      </c>
      <c r="D166" t="s">
        <v>98</v>
      </c>
      <c r="E166">
        <v>44</v>
      </c>
      <c r="F166" t="str">
        <f t="shared" si="4"/>
        <v>Residential</v>
      </c>
      <c r="G166">
        <f t="shared" si="5"/>
        <v>99</v>
      </c>
    </row>
    <row r="167" spans="1:7" x14ac:dyDescent="0.3">
      <c r="A167" t="s">
        <v>657</v>
      </c>
      <c r="B167" s="150">
        <v>44800</v>
      </c>
      <c r="C167" t="s">
        <v>66</v>
      </c>
      <c r="D167" t="s">
        <v>99</v>
      </c>
      <c r="E167">
        <v>190</v>
      </c>
      <c r="F167" t="str">
        <f t="shared" si="4"/>
        <v>Low Income Residential</v>
      </c>
      <c r="G167">
        <f t="shared" si="5"/>
        <v>99</v>
      </c>
    </row>
    <row r="168" spans="1:7" x14ac:dyDescent="0.3">
      <c r="A168" t="s">
        <v>657</v>
      </c>
      <c r="B168" s="150">
        <v>44800</v>
      </c>
      <c r="C168" t="s">
        <v>67</v>
      </c>
      <c r="D168" t="s">
        <v>99</v>
      </c>
      <c r="E168">
        <v>19</v>
      </c>
      <c r="F168" t="str">
        <f t="shared" si="4"/>
        <v>Low Income Residential</v>
      </c>
      <c r="G168">
        <f t="shared" si="5"/>
        <v>99</v>
      </c>
    </row>
    <row r="169" spans="1:7" x14ac:dyDescent="0.3">
      <c r="A169" t="s">
        <v>657</v>
      </c>
      <c r="B169" s="150">
        <v>44800</v>
      </c>
      <c r="C169" t="s">
        <v>66</v>
      </c>
      <c r="D169" t="s">
        <v>53</v>
      </c>
      <c r="E169">
        <v>9</v>
      </c>
      <c r="F169" t="str">
        <f t="shared" si="4"/>
        <v>Small C&amp;I</v>
      </c>
      <c r="G169">
        <f t="shared" si="5"/>
        <v>99</v>
      </c>
    </row>
    <row r="170" spans="1:7" x14ac:dyDescent="0.3">
      <c r="A170" t="s">
        <v>657</v>
      </c>
      <c r="B170" s="150">
        <v>44800</v>
      </c>
      <c r="C170" t="s">
        <v>66</v>
      </c>
      <c r="D170" t="s">
        <v>54</v>
      </c>
      <c r="E170">
        <v>2</v>
      </c>
      <c r="F170" t="str">
        <f t="shared" si="4"/>
        <v>Medium C&amp;I</v>
      </c>
      <c r="G170">
        <f t="shared" si="5"/>
        <v>99</v>
      </c>
    </row>
    <row r="171" spans="1:7" x14ac:dyDescent="0.3">
      <c r="A171" t="s">
        <v>657</v>
      </c>
      <c r="B171" s="150">
        <v>44800</v>
      </c>
      <c r="C171" t="s">
        <v>66</v>
      </c>
      <c r="D171" t="s">
        <v>55</v>
      </c>
      <c r="E171">
        <v>1</v>
      </c>
      <c r="F171" t="str">
        <f t="shared" si="4"/>
        <v>Large C&amp;I</v>
      </c>
      <c r="G171">
        <f t="shared" si="5"/>
        <v>99</v>
      </c>
    </row>
    <row r="172" spans="1:7" x14ac:dyDescent="0.3">
      <c r="A172" t="s">
        <v>80</v>
      </c>
      <c r="B172" s="150">
        <v>44800</v>
      </c>
      <c r="C172" t="s">
        <v>67</v>
      </c>
      <c r="D172" t="s">
        <v>54</v>
      </c>
      <c r="E172">
        <v>1</v>
      </c>
      <c r="F172" t="str">
        <f t="shared" si="4"/>
        <v>Medium C&amp;I</v>
      </c>
      <c r="G172">
        <f t="shared" si="5"/>
        <v>19</v>
      </c>
    </row>
    <row r="173" spans="1:7" x14ac:dyDescent="0.3">
      <c r="A173" t="s">
        <v>80</v>
      </c>
      <c r="B173" s="150">
        <v>44800</v>
      </c>
      <c r="C173" t="s">
        <v>66</v>
      </c>
      <c r="D173" t="s">
        <v>54</v>
      </c>
      <c r="E173">
        <v>84</v>
      </c>
      <c r="F173" t="str">
        <f t="shared" si="4"/>
        <v>Medium C&amp;I</v>
      </c>
      <c r="G173">
        <f t="shared" si="5"/>
        <v>19</v>
      </c>
    </row>
    <row r="174" spans="1:7" x14ac:dyDescent="0.3">
      <c r="A174" t="s">
        <v>80</v>
      </c>
      <c r="B174" s="150">
        <v>44800</v>
      </c>
      <c r="C174" t="s">
        <v>66</v>
      </c>
      <c r="D174" t="s">
        <v>98</v>
      </c>
      <c r="E174">
        <v>9695</v>
      </c>
      <c r="F174" t="str">
        <f t="shared" si="4"/>
        <v>Residential</v>
      </c>
      <c r="G174">
        <f t="shared" si="5"/>
        <v>19</v>
      </c>
    </row>
    <row r="175" spans="1:7" x14ac:dyDescent="0.3">
      <c r="A175" t="s">
        <v>80</v>
      </c>
      <c r="B175" s="150">
        <v>44800</v>
      </c>
      <c r="C175" t="s">
        <v>67</v>
      </c>
      <c r="D175" t="s">
        <v>53</v>
      </c>
      <c r="E175">
        <v>74</v>
      </c>
      <c r="F175" t="str">
        <f t="shared" si="4"/>
        <v>Small C&amp;I</v>
      </c>
      <c r="G175">
        <f t="shared" si="5"/>
        <v>19</v>
      </c>
    </row>
    <row r="176" spans="1:7" x14ac:dyDescent="0.3">
      <c r="A176" t="s">
        <v>80</v>
      </c>
      <c r="B176" s="150">
        <v>44800</v>
      </c>
      <c r="C176" t="s">
        <v>66</v>
      </c>
      <c r="D176" t="s">
        <v>99</v>
      </c>
      <c r="E176">
        <v>4002</v>
      </c>
      <c r="F176" t="str">
        <f t="shared" si="4"/>
        <v>Low Income Residential</v>
      </c>
      <c r="G176">
        <f t="shared" si="5"/>
        <v>19</v>
      </c>
    </row>
    <row r="177" spans="1:7" x14ac:dyDescent="0.3">
      <c r="A177" t="s">
        <v>80</v>
      </c>
      <c r="B177" s="150">
        <v>44800</v>
      </c>
      <c r="C177" t="s">
        <v>66</v>
      </c>
      <c r="D177" t="s">
        <v>53</v>
      </c>
      <c r="E177">
        <v>213</v>
      </c>
      <c r="F177" t="str">
        <f t="shared" si="4"/>
        <v>Small C&amp;I</v>
      </c>
      <c r="G177">
        <f t="shared" si="5"/>
        <v>19</v>
      </c>
    </row>
    <row r="178" spans="1:7" x14ac:dyDescent="0.3">
      <c r="A178" t="s">
        <v>80</v>
      </c>
      <c r="B178" s="150">
        <v>44800</v>
      </c>
      <c r="C178" t="s">
        <v>67</v>
      </c>
      <c r="D178" t="s">
        <v>98</v>
      </c>
      <c r="E178">
        <v>2541</v>
      </c>
      <c r="F178" t="str">
        <f t="shared" si="4"/>
        <v>Residential</v>
      </c>
      <c r="G178">
        <f t="shared" si="5"/>
        <v>19</v>
      </c>
    </row>
    <row r="179" spans="1:7" x14ac:dyDescent="0.3">
      <c r="A179" t="s">
        <v>80</v>
      </c>
      <c r="B179" s="150">
        <v>44800</v>
      </c>
      <c r="C179" t="s">
        <v>67</v>
      </c>
      <c r="D179" t="s">
        <v>99</v>
      </c>
      <c r="E179">
        <v>802</v>
      </c>
      <c r="F179" t="str">
        <f t="shared" si="4"/>
        <v>Low Income Residential</v>
      </c>
      <c r="G179">
        <f t="shared" si="5"/>
        <v>19</v>
      </c>
    </row>
    <row r="180" spans="1:7" x14ac:dyDescent="0.3">
      <c r="A180" t="s">
        <v>80</v>
      </c>
      <c r="B180" s="150">
        <v>44800</v>
      </c>
      <c r="C180" t="s">
        <v>66</v>
      </c>
      <c r="D180" t="s">
        <v>55</v>
      </c>
      <c r="E180">
        <v>26</v>
      </c>
      <c r="F180" t="str">
        <f t="shared" si="4"/>
        <v>Large C&amp;I</v>
      </c>
      <c r="G180">
        <f t="shared" si="5"/>
        <v>19</v>
      </c>
    </row>
    <row r="181" spans="1:7" x14ac:dyDescent="0.3">
      <c r="A181" t="s">
        <v>343</v>
      </c>
      <c r="B181" s="150">
        <v>44800</v>
      </c>
      <c r="C181" t="s">
        <v>66</v>
      </c>
      <c r="D181" t="s">
        <v>70</v>
      </c>
      <c r="E181">
        <v>5887</v>
      </c>
      <c r="F181" t="str">
        <f t="shared" ref="F181" si="6">TRIM(MID(D181,3,50))</f>
        <v>HER</v>
      </c>
      <c r="G181">
        <f t="shared" ref="G181" si="7">VALUE(TRIM(MID(A181,6,2)))</f>
        <v>20</v>
      </c>
    </row>
    <row r="182" spans="1:7" x14ac:dyDescent="0.3">
      <c r="A182" t="s">
        <v>343</v>
      </c>
      <c r="B182" s="150">
        <v>44800</v>
      </c>
      <c r="C182" t="s">
        <v>66</v>
      </c>
      <c r="D182" t="s">
        <v>54</v>
      </c>
      <c r="E182">
        <v>1987407</v>
      </c>
      <c r="F182" t="str">
        <f t="shared" ref="F182" si="8">TRIM(MID(D182,3,50))</f>
        <v>Medium C&amp;I</v>
      </c>
      <c r="G182">
        <f t="shared" ref="G182" si="9">VALUE(TRIM(MID(A182,6,2)))</f>
        <v>20</v>
      </c>
    </row>
    <row r="183" spans="1:7" x14ac:dyDescent="0.3">
      <c r="A183" t="s">
        <v>343</v>
      </c>
      <c r="B183" s="150">
        <v>44800</v>
      </c>
      <c r="C183" t="s">
        <v>66</v>
      </c>
      <c r="D183" t="s">
        <v>98</v>
      </c>
      <c r="E183">
        <v>17050358</v>
      </c>
      <c r="F183" t="str">
        <f t="shared" ref="F183:F185" si="10">TRIM(MID(D183,3,50))</f>
        <v>Residential</v>
      </c>
      <c r="G183">
        <f t="shared" ref="G183:G185" si="11">VALUE(TRIM(MID(A183,6,2)))</f>
        <v>20</v>
      </c>
    </row>
    <row r="184" spans="1:7" x14ac:dyDescent="0.3">
      <c r="A184" t="s">
        <v>343</v>
      </c>
      <c r="B184" s="150">
        <v>44800</v>
      </c>
      <c r="C184" t="s">
        <v>67</v>
      </c>
      <c r="D184" t="s">
        <v>54</v>
      </c>
      <c r="E184">
        <v>376732</v>
      </c>
      <c r="F184" t="str">
        <f t="shared" si="10"/>
        <v>Medium C&amp;I</v>
      </c>
      <c r="G184">
        <f t="shared" si="11"/>
        <v>20</v>
      </c>
    </row>
    <row r="185" spans="1:7" x14ac:dyDescent="0.3">
      <c r="A185" t="s">
        <v>343</v>
      </c>
      <c r="B185" s="150">
        <v>44800</v>
      </c>
      <c r="C185" t="s">
        <v>66</v>
      </c>
      <c r="D185" t="s">
        <v>99</v>
      </c>
      <c r="E185">
        <v>2181514</v>
      </c>
      <c r="F185" t="str">
        <f t="shared" si="10"/>
        <v>Low Income Residential</v>
      </c>
      <c r="G185">
        <f t="shared" si="11"/>
        <v>20</v>
      </c>
    </row>
    <row r="186" spans="1:7" x14ac:dyDescent="0.3">
      <c r="A186" t="s">
        <v>343</v>
      </c>
      <c r="B186" s="150">
        <v>44800</v>
      </c>
      <c r="C186" t="s">
        <v>67</v>
      </c>
      <c r="D186" t="s">
        <v>98</v>
      </c>
      <c r="E186">
        <v>5312814</v>
      </c>
      <c r="F186" t="str">
        <f t="shared" ref="F186:F187" si="12">TRIM(MID(D186,3,50))</f>
        <v>Residential</v>
      </c>
      <c r="G186">
        <f t="shared" ref="G186:G187" si="13">VALUE(TRIM(MID(A186,6,2)))</f>
        <v>20</v>
      </c>
    </row>
    <row r="187" spans="1:7" x14ac:dyDescent="0.3">
      <c r="A187" t="s">
        <v>343</v>
      </c>
      <c r="B187" s="150">
        <v>44800</v>
      </c>
      <c r="C187" t="s">
        <v>67</v>
      </c>
      <c r="D187" t="s">
        <v>99</v>
      </c>
      <c r="E187">
        <v>396348</v>
      </c>
      <c r="F187" t="str">
        <f t="shared" si="12"/>
        <v>Low Income Residential</v>
      </c>
      <c r="G187">
        <f t="shared" si="13"/>
        <v>20</v>
      </c>
    </row>
    <row r="188" spans="1:7" x14ac:dyDescent="0.3">
      <c r="A188" t="s">
        <v>343</v>
      </c>
      <c r="B188" s="150">
        <v>44800</v>
      </c>
      <c r="C188" t="s">
        <v>67</v>
      </c>
      <c r="D188" t="s">
        <v>55</v>
      </c>
      <c r="E188">
        <v>600544</v>
      </c>
      <c r="F188" t="str">
        <f t="shared" ref="F188:F192" si="14">TRIM(MID(D188,3,50))</f>
        <v>Large C&amp;I</v>
      </c>
      <c r="G188">
        <f t="shared" ref="G188:G192" si="15">VALUE(TRIM(MID(A188,6,2)))</f>
        <v>20</v>
      </c>
    </row>
    <row r="189" spans="1:7" x14ac:dyDescent="0.3">
      <c r="A189" t="s">
        <v>343</v>
      </c>
      <c r="B189" s="150">
        <v>44800</v>
      </c>
      <c r="C189" t="s">
        <v>66</v>
      </c>
      <c r="D189" t="s">
        <v>53</v>
      </c>
      <c r="E189">
        <v>1819879</v>
      </c>
      <c r="F189" t="str">
        <f t="shared" si="14"/>
        <v>Small C&amp;I</v>
      </c>
      <c r="G189">
        <f t="shared" si="15"/>
        <v>20</v>
      </c>
    </row>
    <row r="190" spans="1:7" x14ac:dyDescent="0.3">
      <c r="A190" t="s">
        <v>343</v>
      </c>
      <c r="B190" s="150">
        <v>44800</v>
      </c>
      <c r="C190" t="s">
        <v>67</v>
      </c>
      <c r="D190" t="s">
        <v>70</v>
      </c>
      <c r="E190">
        <v>0</v>
      </c>
      <c r="F190" t="str">
        <f t="shared" si="14"/>
        <v>HER</v>
      </c>
      <c r="G190">
        <f t="shared" si="15"/>
        <v>20</v>
      </c>
    </row>
    <row r="191" spans="1:7" x14ac:dyDescent="0.3">
      <c r="A191" t="s">
        <v>343</v>
      </c>
      <c r="B191" s="150">
        <v>44800</v>
      </c>
      <c r="C191" t="s">
        <v>67</v>
      </c>
      <c r="D191" t="s">
        <v>53</v>
      </c>
      <c r="E191">
        <v>1100117</v>
      </c>
      <c r="F191" t="str">
        <f t="shared" si="14"/>
        <v>Small C&amp;I</v>
      </c>
      <c r="G191">
        <f t="shared" si="15"/>
        <v>20</v>
      </c>
    </row>
    <row r="192" spans="1:7" x14ac:dyDescent="0.3">
      <c r="A192" t="s">
        <v>343</v>
      </c>
      <c r="B192" s="150">
        <v>44800</v>
      </c>
      <c r="C192" t="s">
        <v>66</v>
      </c>
      <c r="D192" t="s">
        <v>55</v>
      </c>
      <c r="E192">
        <v>7840077</v>
      </c>
      <c r="F192" t="str">
        <f t="shared" si="14"/>
        <v>Large C&amp;I</v>
      </c>
      <c r="G192">
        <f t="shared" si="1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7008"/>
  <sheetViews>
    <sheetView topLeftCell="M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5" customWidth="1"/>
    <col min="20" max="20" width="25.5546875" customWidth="1"/>
    <col min="21" max="21" width="2.77734375" style="155" customWidth="1"/>
    <col min="22" max="22" width="23.109375" bestFit="1" customWidth="1"/>
    <col min="23" max="23" width="17.44140625" bestFit="1" customWidth="1"/>
    <col min="24" max="24" width="9.3320312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51" t="s">
        <v>170</v>
      </c>
      <c r="W1" t="s">
        <v>75</v>
      </c>
      <c r="Z1" s="164" t="s">
        <v>100</v>
      </c>
      <c r="AA1" s="163"/>
      <c r="AB1" s="163"/>
      <c r="AC1" s="163"/>
      <c r="AD1" s="163"/>
      <c r="AE1" s="163"/>
      <c r="AF1" s="163"/>
    </row>
    <row r="2" spans="1:32" x14ac:dyDescent="0.3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1" t="s">
        <v>167</v>
      </c>
      <c r="W2" s="152">
        <v>2022</v>
      </c>
      <c r="X2" s="152"/>
    </row>
    <row r="3" spans="1:32" x14ac:dyDescent="0.3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1" t="s">
        <v>168</v>
      </c>
      <c r="W3" s="152">
        <v>8</v>
      </c>
      <c r="X3" s="152"/>
    </row>
    <row r="4" spans="1:32" x14ac:dyDescent="0.3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1" t="s">
        <v>305</v>
      </c>
      <c r="W5" s="151" t="s">
        <v>57</v>
      </c>
    </row>
    <row r="6" spans="1:32" x14ac:dyDescent="0.3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1" t="s">
        <v>58</v>
      </c>
      <c r="W6">
        <v>5</v>
      </c>
      <c r="X6">
        <v>4</v>
      </c>
    </row>
    <row r="7" spans="1:32" x14ac:dyDescent="0.3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2" t="s">
        <v>98</v>
      </c>
      <c r="W7" s="153">
        <v>839588723</v>
      </c>
      <c r="X7" s="153">
        <v>17580120</v>
      </c>
    </row>
    <row r="8" spans="1:32" x14ac:dyDescent="0.3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2" t="s">
        <v>99</v>
      </c>
      <c r="W8" s="153">
        <v>107390860</v>
      </c>
      <c r="X8" s="153">
        <v>113330</v>
      </c>
    </row>
    <row r="9" spans="1:32" x14ac:dyDescent="0.3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2" t="s">
        <v>53</v>
      </c>
      <c r="W9" s="153">
        <v>212323081</v>
      </c>
      <c r="X9" s="153">
        <v>2934944</v>
      </c>
    </row>
    <row r="10" spans="1:32" x14ac:dyDescent="0.3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52" t="s">
        <v>54</v>
      </c>
      <c r="W10" s="153">
        <v>236408461</v>
      </c>
      <c r="X10" s="153">
        <v>2154297</v>
      </c>
    </row>
    <row r="11" spans="1:32" x14ac:dyDescent="0.3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52" t="s">
        <v>55</v>
      </c>
      <c r="W11" s="153">
        <v>592813154</v>
      </c>
      <c r="X11" s="153">
        <v>1324860</v>
      </c>
    </row>
    <row r="12" spans="1:32" x14ac:dyDescent="0.3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2" x14ac:dyDescent="0.3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6" t="s">
        <v>547</v>
      </c>
      <c r="T22" t="s">
        <v>70</v>
      </c>
    </row>
    <row r="23" spans="1:20" x14ac:dyDescent="0.3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6">
        <v>5</v>
      </c>
      <c r="B2005" s="156" t="s">
        <v>181</v>
      </c>
      <c r="C2005" s="153">
        <v>2020</v>
      </c>
      <c r="D2005" s="156">
        <v>1</v>
      </c>
      <c r="E2005" s="156" t="s">
        <v>253</v>
      </c>
      <c r="F2005" s="157">
        <v>10</v>
      </c>
      <c r="G2005" s="156" t="s">
        <v>238</v>
      </c>
      <c r="H2005" s="156">
        <v>616</v>
      </c>
      <c r="I2005" s="156" t="s">
        <v>199</v>
      </c>
      <c r="J2005" s="156" t="s">
        <v>125</v>
      </c>
      <c r="K2005" s="156" t="s">
        <v>197</v>
      </c>
      <c r="L2005" s="156">
        <v>4513</v>
      </c>
      <c r="M2005" s="156" t="s">
        <v>240</v>
      </c>
      <c r="N2005" s="156">
        <v>3</v>
      </c>
      <c r="O2005" s="156">
        <v>89.68</v>
      </c>
      <c r="P2005" s="156">
        <v>485</v>
      </c>
      <c r="Q2005" t="str">
        <f t="shared" si="31"/>
        <v>Street</v>
      </c>
      <c r="R2005" s="158"/>
      <c r="U2005" s="158"/>
    </row>
    <row r="2006" spans="1:21" x14ac:dyDescent="0.3">
      <c r="A2006" s="156">
        <v>5</v>
      </c>
      <c r="B2006" s="156" t="s">
        <v>181</v>
      </c>
      <c r="C2006" s="153">
        <v>2020</v>
      </c>
      <c r="D2006" s="156">
        <v>1</v>
      </c>
      <c r="E2006" s="156" t="s">
        <v>253</v>
      </c>
      <c r="F2006" s="157">
        <v>1</v>
      </c>
      <c r="G2006" s="156" t="s">
        <v>183</v>
      </c>
      <c r="H2006" s="156">
        <v>603</v>
      </c>
      <c r="I2006" s="156" t="s">
        <v>196</v>
      </c>
      <c r="J2006" s="156" t="s">
        <v>125</v>
      </c>
      <c r="K2006" s="156" t="s">
        <v>197</v>
      </c>
      <c r="L2006" s="156">
        <v>200</v>
      </c>
      <c r="M2006" s="156" t="s">
        <v>210</v>
      </c>
      <c r="N2006" s="156">
        <v>762</v>
      </c>
      <c r="O2006" s="156">
        <v>28237.46</v>
      </c>
      <c r="P2006" s="156">
        <v>71956</v>
      </c>
      <c r="Q2006" t="str">
        <f t="shared" si="31"/>
        <v>Street</v>
      </c>
      <c r="R2006" s="158"/>
      <c r="U2006" s="158"/>
    </row>
    <row r="2007" spans="1:21" x14ac:dyDescent="0.3">
      <c r="A2007" s="156">
        <v>5</v>
      </c>
      <c r="B2007" s="156" t="s">
        <v>181</v>
      </c>
      <c r="C2007" s="153">
        <v>2020</v>
      </c>
      <c r="D2007" s="156">
        <v>1</v>
      </c>
      <c r="E2007" s="156" t="s">
        <v>253</v>
      </c>
      <c r="F2007" s="157">
        <v>3</v>
      </c>
      <c r="G2007" s="156" t="s">
        <v>189</v>
      </c>
      <c r="H2007" s="156">
        <v>954</v>
      </c>
      <c r="I2007" s="156" t="s">
        <v>237</v>
      </c>
      <c r="J2007" s="156" t="s">
        <v>119</v>
      </c>
      <c r="K2007" s="156" t="s">
        <v>216</v>
      </c>
      <c r="L2007" s="156">
        <v>4532</v>
      </c>
      <c r="M2007" s="156" t="s">
        <v>200</v>
      </c>
      <c r="N2007" s="156">
        <v>7926</v>
      </c>
      <c r="O2007" s="156">
        <v>12393264.01</v>
      </c>
      <c r="P2007" s="156">
        <v>167291909</v>
      </c>
      <c r="Q2007" t="str">
        <f t="shared" si="31"/>
        <v>4-Medium C&amp;I</v>
      </c>
      <c r="R2007" s="158"/>
      <c r="U2007" s="158"/>
    </row>
    <row r="2008" spans="1:21" x14ac:dyDescent="0.3">
      <c r="A2008" s="156">
        <v>4</v>
      </c>
      <c r="B2008" s="156" t="s">
        <v>187</v>
      </c>
      <c r="C2008" s="153">
        <v>2020</v>
      </c>
      <c r="D2008" s="156">
        <v>1</v>
      </c>
      <c r="E2008" s="156" t="s">
        <v>253</v>
      </c>
      <c r="F2008" s="157">
        <v>1</v>
      </c>
      <c r="G2008" s="156" t="s">
        <v>183</v>
      </c>
      <c r="H2008" s="156">
        <v>5</v>
      </c>
      <c r="I2008" s="156" t="s">
        <v>190</v>
      </c>
      <c r="J2008" s="156" t="s">
        <v>115</v>
      </c>
      <c r="K2008" s="156" t="s">
        <v>185</v>
      </c>
      <c r="L2008" s="156">
        <v>200</v>
      </c>
      <c r="M2008" s="156" t="s">
        <v>210</v>
      </c>
      <c r="N2008" s="156">
        <v>12</v>
      </c>
      <c r="O2008" s="156">
        <v>1195.47</v>
      </c>
      <c r="P2008" s="156">
        <v>4852</v>
      </c>
      <c r="Q2008" t="str">
        <f t="shared" si="31"/>
        <v>3-Small C&amp;I</v>
      </c>
      <c r="R2008" s="158"/>
      <c r="U2008" s="158"/>
    </row>
    <row r="2009" spans="1:21" x14ac:dyDescent="0.3">
      <c r="A2009" s="156">
        <v>5</v>
      </c>
      <c r="B2009" s="156" t="s">
        <v>181</v>
      </c>
      <c r="C2009" s="153">
        <v>2020</v>
      </c>
      <c r="D2009" s="156">
        <v>1</v>
      </c>
      <c r="E2009" s="156" t="s">
        <v>253</v>
      </c>
      <c r="F2009" s="157">
        <v>1</v>
      </c>
      <c r="G2009" s="156" t="s">
        <v>183</v>
      </c>
      <c r="H2009" s="156">
        <v>11</v>
      </c>
      <c r="I2009" s="156" t="s">
        <v>283</v>
      </c>
      <c r="J2009" s="156" t="s">
        <v>115</v>
      </c>
      <c r="K2009" s="156" t="s">
        <v>185</v>
      </c>
      <c r="L2009" s="156">
        <v>200</v>
      </c>
      <c r="M2009" s="156" t="s">
        <v>210</v>
      </c>
      <c r="N2009" s="156">
        <v>12</v>
      </c>
      <c r="O2009" s="156">
        <v>-10303.620000000001</v>
      </c>
      <c r="P2009" s="156">
        <v>6294</v>
      </c>
      <c r="Q2009" t="str">
        <f t="shared" si="31"/>
        <v>3-Small C&amp;I</v>
      </c>
      <c r="R2009" s="158"/>
      <c r="U2009" s="158"/>
    </row>
    <row r="2010" spans="1:21" x14ac:dyDescent="0.3">
      <c r="A2010" s="156">
        <v>5</v>
      </c>
      <c r="B2010" s="156" t="s">
        <v>181</v>
      </c>
      <c r="C2010" s="153">
        <v>2020</v>
      </c>
      <c r="D2010" s="156">
        <v>1</v>
      </c>
      <c r="E2010" s="156" t="s">
        <v>253</v>
      </c>
      <c r="F2010" s="157">
        <v>10</v>
      </c>
      <c r="G2010" s="156" t="s">
        <v>238</v>
      </c>
      <c r="H2010" s="156">
        <v>5</v>
      </c>
      <c r="I2010" s="156" t="s">
        <v>190</v>
      </c>
      <c r="J2010" s="156" t="s">
        <v>115</v>
      </c>
      <c r="K2010" s="156" t="s">
        <v>185</v>
      </c>
      <c r="L2010" s="156">
        <v>207</v>
      </c>
      <c r="M2010" s="156" t="s">
        <v>243</v>
      </c>
      <c r="N2010" s="156">
        <v>13</v>
      </c>
      <c r="O2010" s="156">
        <v>3704.3</v>
      </c>
      <c r="P2010" s="156">
        <v>16842</v>
      </c>
      <c r="Q2010" t="str">
        <f t="shared" si="31"/>
        <v>3-Small C&amp;I</v>
      </c>
      <c r="R2010" s="158"/>
      <c r="U2010" s="158"/>
    </row>
    <row r="2011" spans="1:21" x14ac:dyDescent="0.3">
      <c r="A2011" s="156">
        <v>5</v>
      </c>
      <c r="B2011" s="156" t="s">
        <v>181</v>
      </c>
      <c r="C2011" s="153">
        <v>2020</v>
      </c>
      <c r="D2011" s="156">
        <v>1</v>
      </c>
      <c r="E2011" s="156" t="s">
        <v>253</v>
      </c>
      <c r="F2011" s="157">
        <v>5</v>
      </c>
      <c r="G2011" s="156" t="s">
        <v>195</v>
      </c>
      <c r="H2011" s="156">
        <v>950</v>
      </c>
      <c r="I2011" s="156" t="s">
        <v>184</v>
      </c>
      <c r="J2011" s="156" t="s">
        <v>115</v>
      </c>
      <c r="K2011" s="156" t="s">
        <v>185</v>
      </c>
      <c r="L2011" s="156">
        <v>4552</v>
      </c>
      <c r="M2011" s="156" t="s">
        <v>276</v>
      </c>
      <c r="N2011" s="156">
        <v>1294</v>
      </c>
      <c r="O2011" s="156">
        <v>366608.09</v>
      </c>
      <c r="P2011" s="156">
        <v>3920100</v>
      </c>
      <c r="Q2011" t="str">
        <f t="shared" si="31"/>
        <v>3-Small C&amp;I</v>
      </c>
      <c r="R2011" s="158"/>
      <c r="U2011" s="158"/>
    </row>
    <row r="2012" spans="1:21" x14ac:dyDescent="0.3">
      <c r="A2012" s="156">
        <v>5</v>
      </c>
      <c r="B2012" s="156" t="s">
        <v>181</v>
      </c>
      <c r="C2012" s="153">
        <v>2020</v>
      </c>
      <c r="D2012" s="156">
        <v>1</v>
      </c>
      <c r="E2012" s="156" t="s">
        <v>253</v>
      </c>
      <c r="F2012" s="157">
        <v>3</v>
      </c>
      <c r="G2012" s="156" t="s">
        <v>189</v>
      </c>
      <c r="H2012" s="156">
        <v>950</v>
      </c>
      <c r="I2012" s="156" t="s">
        <v>184</v>
      </c>
      <c r="J2012" s="156" t="s">
        <v>115</v>
      </c>
      <c r="K2012" s="156" t="s">
        <v>185</v>
      </c>
      <c r="L2012" s="156">
        <v>4532</v>
      </c>
      <c r="M2012" s="156" t="s">
        <v>200</v>
      </c>
      <c r="N2012" s="156">
        <v>57640</v>
      </c>
      <c r="O2012" s="156">
        <v>7831207.3799999999</v>
      </c>
      <c r="P2012" s="156">
        <v>100562492</v>
      </c>
      <c r="Q2012" t="str">
        <f t="shared" si="31"/>
        <v>3-Small C&amp;I</v>
      </c>
      <c r="R2012" s="158"/>
      <c r="U2012" s="158"/>
    </row>
    <row r="2013" spans="1:21" x14ac:dyDescent="0.3">
      <c r="A2013" s="156">
        <v>4</v>
      </c>
      <c r="B2013" s="156" t="s">
        <v>187</v>
      </c>
      <c r="C2013" s="153">
        <v>2020</v>
      </c>
      <c r="D2013" s="156">
        <v>1</v>
      </c>
      <c r="E2013" s="156" t="s">
        <v>253</v>
      </c>
      <c r="F2013" s="157">
        <v>1</v>
      </c>
      <c r="G2013" s="156" t="s">
        <v>183</v>
      </c>
      <c r="H2013" s="156">
        <v>953</v>
      </c>
      <c r="I2013" s="156" t="s">
        <v>213</v>
      </c>
      <c r="J2013" s="156" t="s">
        <v>118</v>
      </c>
      <c r="K2013" s="156" t="s">
        <v>214</v>
      </c>
      <c r="L2013" s="156">
        <v>4512</v>
      </c>
      <c r="M2013" s="156" t="s">
        <v>186</v>
      </c>
      <c r="N2013" s="156">
        <v>1</v>
      </c>
      <c r="O2013" s="156">
        <v>55.03</v>
      </c>
      <c r="P2013" s="156">
        <v>455</v>
      </c>
      <c r="Q2013" t="str">
        <f t="shared" si="31"/>
        <v>3-Small C&amp;I</v>
      </c>
      <c r="R2013" s="158"/>
      <c r="U2013" s="158"/>
    </row>
    <row r="2014" spans="1:21" x14ac:dyDescent="0.3">
      <c r="A2014" s="156">
        <v>4</v>
      </c>
      <c r="B2014" s="156" t="s">
        <v>187</v>
      </c>
      <c r="C2014" s="153">
        <v>2020</v>
      </c>
      <c r="D2014" s="156">
        <v>1</v>
      </c>
      <c r="E2014" s="156" t="s">
        <v>253</v>
      </c>
      <c r="F2014" s="157">
        <v>1</v>
      </c>
      <c r="G2014" s="156" t="s">
        <v>183</v>
      </c>
      <c r="H2014" s="156">
        <v>950</v>
      </c>
      <c r="I2014" s="156" t="s">
        <v>184</v>
      </c>
      <c r="J2014" s="156" t="s">
        <v>115</v>
      </c>
      <c r="K2014" s="156" t="s">
        <v>185</v>
      </c>
      <c r="L2014" s="156">
        <v>4512</v>
      </c>
      <c r="M2014" s="156" t="s">
        <v>186</v>
      </c>
      <c r="N2014" s="156">
        <v>28</v>
      </c>
      <c r="O2014" s="156">
        <v>1801.6</v>
      </c>
      <c r="P2014" s="156">
        <v>15208</v>
      </c>
      <c r="Q2014" t="str">
        <f t="shared" si="31"/>
        <v>3-Small C&amp;I</v>
      </c>
      <c r="R2014" s="158"/>
      <c r="U2014" s="158"/>
    </row>
    <row r="2015" spans="1:21" x14ac:dyDescent="0.3">
      <c r="A2015" s="156">
        <v>5</v>
      </c>
      <c r="B2015" s="156" t="s">
        <v>181</v>
      </c>
      <c r="C2015" s="153">
        <v>2020</v>
      </c>
      <c r="D2015" s="156">
        <v>1</v>
      </c>
      <c r="E2015" s="156" t="s">
        <v>253</v>
      </c>
      <c r="F2015" s="157">
        <v>10</v>
      </c>
      <c r="G2015" s="156" t="s">
        <v>238</v>
      </c>
      <c r="H2015" s="156">
        <v>950</v>
      </c>
      <c r="I2015" s="156" t="s">
        <v>184</v>
      </c>
      <c r="J2015" s="156" t="s">
        <v>115</v>
      </c>
      <c r="K2015" s="156" t="s">
        <v>185</v>
      </c>
      <c r="L2015" s="156">
        <v>4513</v>
      </c>
      <c r="M2015" s="156" t="s">
        <v>240</v>
      </c>
      <c r="N2015" s="156">
        <v>17</v>
      </c>
      <c r="O2015" s="156">
        <v>2891.1</v>
      </c>
      <c r="P2015" s="156">
        <v>30330</v>
      </c>
      <c r="Q2015" t="str">
        <f t="shared" si="31"/>
        <v>3-Small C&amp;I</v>
      </c>
      <c r="R2015" s="158"/>
      <c r="U2015" s="158"/>
    </row>
    <row r="2016" spans="1:21" x14ac:dyDescent="0.3">
      <c r="A2016" s="156">
        <v>5</v>
      </c>
      <c r="B2016" s="156" t="s">
        <v>181</v>
      </c>
      <c r="C2016" s="153">
        <v>2020</v>
      </c>
      <c r="D2016" s="156">
        <v>1</v>
      </c>
      <c r="E2016" s="156" t="s">
        <v>253</v>
      </c>
      <c r="F2016" s="157">
        <v>6</v>
      </c>
      <c r="G2016" s="156" t="s">
        <v>192</v>
      </c>
      <c r="H2016" s="156">
        <v>626</v>
      </c>
      <c r="I2016" s="156" t="s">
        <v>268</v>
      </c>
      <c r="J2016" s="156" t="s">
        <v>132</v>
      </c>
      <c r="K2016" s="156" t="s">
        <v>212</v>
      </c>
      <c r="L2016" s="156">
        <v>700</v>
      </c>
      <c r="M2016" s="156" t="s">
        <v>193</v>
      </c>
      <c r="N2016" s="156">
        <v>3</v>
      </c>
      <c r="O2016" s="156">
        <v>2178.7800000000002</v>
      </c>
      <c r="P2016" s="156">
        <v>773</v>
      </c>
      <c r="Q2016" t="str">
        <f t="shared" si="31"/>
        <v>Street</v>
      </c>
      <c r="R2016" s="158"/>
      <c r="U2016" s="158"/>
    </row>
    <row r="2017" spans="1:21" x14ac:dyDescent="0.3">
      <c r="A2017" s="156">
        <v>4</v>
      </c>
      <c r="B2017" s="156" t="s">
        <v>187</v>
      </c>
      <c r="C2017" s="153">
        <v>2020</v>
      </c>
      <c r="D2017" s="156">
        <v>1</v>
      </c>
      <c r="E2017" s="156" t="s">
        <v>253</v>
      </c>
      <c r="F2017" s="157">
        <v>3</v>
      </c>
      <c r="G2017" s="156" t="s">
        <v>189</v>
      </c>
      <c r="H2017" s="156">
        <v>951</v>
      </c>
      <c r="I2017" s="156" t="s">
        <v>250</v>
      </c>
      <c r="J2017" s="156" t="s">
        <v>126</v>
      </c>
      <c r="K2017" s="156" t="s">
        <v>249</v>
      </c>
      <c r="L2017" s="156">
        <v>4532</v>
      </c>
      <c r="M2017" s="156" t="s">
        <v>200</v>
      </c>
      <c r="N2017" s="156">
        <v>6</v>
      </c>
      <c r="O2017" s="156">
        <v>177.62</v>
      </c>
      <c r="P2017" s="156">
        <v>1366</v>
      </c>
      <c r="Q2017" t="str">
        <f t="shared" si="31"/>
        <v>3-Small C&amp;I</v>
      </c>
      <c r="R2017" s="158"/>
      <c r="U2017" s="158"/>
    </row>
    <row r="2018" spans="1:21" x14ac:dyDescent="0.3">
      <c r="A2018" s="156">
        <v>4</v>
      </c>
      <c r="B2018" s="156" t="s">
        <v>187</v>
      </c>
      <c r="C2018" s="153">
        <v>2020</v>
      </c>
      <c r="D2018" s="156">
        <v>1</v>
      </c>
      <c r="E2018" s="156" t="s">
        <v>253</v>
      </c>
      <c r="F2018" s="157">
        <v>3</v>
      </c>
      <c r="G2018" s="156" t="s">
        <v>189</v>
      </c>
      <c r="H2018" s="156">
        <v>955</v>
      </c>
      <c r="I2018" s="156" t="s">
        <v>282</v>
      </c>
      <c r="J2018" s="156" t="s">
        <v>127</v>
      </c>
      <c r="K2018" s="156" t="s">
        <v>263</v>
      </c>
      <c r="L2018" s="156">
        <v>4532</v>
      </c>
      <c r="M2018" s="156" t="s">
        <v>200</v>
      </c>
      <c r="N2018" s="156">
        <v>1</v>
      </c>
      <c r="O2018" s="156">
        <v>-209.62</v>
      </c>
      <c r="P2018" s="156">
        <v>-118</v>
      </c>
      <c r="Q2018" t="str">
        <f t="shared" si="31"/>
        <v>4-Medium C&amp;I</v>
      </c>
      <c r="R2018" s="158"/>
      <c r="U2018" s="158"/>
    </row>
    <row r="2019" spans="1:21" x14ac:dyDescent="0.3">
      <c r="A2019" s="156">
        <v>5</v>
      </c>
      <c r="B2019" s="156" t="s">
        <v>181</v>
      </c>
      <c r="C2019" s="153">
        <v>2020</v>
      </c>
      <c r="D2019" s="156">
        <v>1</v>
      </c>
      <c r="E2019" s="156" t="s">
        <v>253</v>
      </c>
      <c r="F2019" s="157">
        <v>6</v>
      </c>
      <c r="G2019" s="156" t="s">
        <v>192</v>
      </c>
      <c r="H2019" s="156">
        <v>612</v>
      </c>
      <c r="I2019" s="156" t="s">
        <v>223</v>
      </c>
      <c r="J2019" s="156" t="s">
        <v>116</v>
      </c>
      <c r="K2019" s="156" t="s">
        <v>224</v>
      </c>
      <c r="L2019" s="156">
        <v>700</v>
      </c>
      <c r="M2019" s="156" t="s">
        <v>193</v>
      </c>
      <c r="N2019" s="156">
        <v>3</v>
      </c>
      <c r="O2019" s="156">
        <v>97.73</v>
      </c>
      <c r="P2019" s="156">
        <v>355</v>
      </c>
      <c r="Q2019" t="str">
        <f t="shared" si="31"/>
        <v>3-Small C&amp;I</v>
      </c>
      <c r="R2019" s="158"/>
      <c r="U2019" s="158"/>
    </row>
    <row r="2020" spans="1:21" x14ac:dyDescent="0.3">
      <c r="A2020" s="156">
        <v>4</v>
      </c>
      <c r="B2020" s="156" t="s">
        <v>187</v>
      </c>
      <c r="C2020" s="153">
        <v>2020</v>
      </c>
      <c r="D2020" s="156">
        <v>1</v>
      </c>
      <c r="E2020" s="156" t="s">
        <v>253</v>
      </c>
      <c r="F2020" s="157">
        <v>3</v>
      </c>
      <c r="G2020" s="156" t="s">
        <v>189</v>
      </c>
      <c r="H2020" s="156">
        <v>621</v>
      </c>
      <c r="I2020" s="156" t="s">
        <v>259</v>
      </c>
      <c r="J2020" s="156" t="s">
        <v>116</v>
      </c>
      <c r="K2020" s="156" t="s">
        <v>224</v>
      </c>
      <c r="L2020" s="156">
        <v>4532</v>
      </c>
      <c r="M2020" s="156" t="s">
        <v>200</v>
      </c>
      <c r="N2020" s="156">
        <v>8</v>
      </c>
      <c r="O2020" s="156">
        <v>212.09</v>
      </c>
      <c r="P2020" s="156">
        <v>1564</v>
      </c>
      <c r="Q2020" t="str">
        <f t="shared" si="31"/>
        <v>3-Small C&amp;I</v>
      </c>
      <c r="R2020" s="158"/>
      <c r="U2020" s="158"/>
    </row>
    <row r="2021" spans="1:21" x14ac:dyDescent="0.3">
      <c r="A2021" s="156">
        <v>5</v>
      </c>
      <c r="B2021" s="156" t="s">
        <v>181</v>
      </c>
      <c r="C2021" s="153">
        <v>2020</v>
      </c>
      <c r="D2021" s="156">
        <v>1</v>
      </c>
      <c r="E2021" s="156" t="s">
        <v>253</v>
      </c>
      <c r="F2021" s="157">
        <v>6</v>
      </c>
      <c r="G2021" s="156" t="s">
        <v>192</v>
      </c>
      <c r="H2021" s="156">
        <v>607</v>
      </c>
      <c r="I2021" s="156" t="s">
        <v>293</v>
      </c>
      <c r="J2021" s="156" t="s">
        <v>130</v>
      </c>
      <c r="K2021" s="156" t="s">
        <v>280</v>
      </c>
      <c r="L2021" s="156">
        <v>700</v>
      </c>
      <c r="M2021" s="156" t="s">
        <v>193</v>
      </c>
      <c r="N2021" s="156">
        <v>3</v>
      </c>
      <c r="O2021" s="156">
        <v>22061.22</v>
      </c>
      <c r="P2021" s="156">
        <v>57613</v>
      </c>
      <c r="Q2021" t="str">
        <f t="shared" si="31"/>
        <v>Street</v>
      </c>
      <c r="R2021" s="158"/>
      <c r="U2021" s="158"/>
    </row>
    <row r="2022" spans="1:21" x14ac:dyDescent="0.3">
      <c r="A2022" s="156">
        <v>4</v>
      </c>
      <c r="B2022" s="156" t="s">
        <v>187</v>
      </c>
      <c r="C2022" s="153">
        <v>2020</v>
      </c>
      <c r="D2022" s="156">
        <v>1</v>
      </c>
      <c r="E2022" s="156" t="s">
        <v>253</v>
      </c>
      <c r="F2022" s="157">
        <v>60</v>
      </c>
      <c r="G2022" s="156" t="s">
        <v>212</v>
      </c>
      <c r="H2022" s="156">
        <v>624</v>
      </c>
      <c r="I2022" s="156" t="s">
        <v>226</v>
      </c>
      <c r="J2022" s="156" t="s">
        <v>124</v>
      </c>
      <c r="K2022" s="156" t="s">
        <v>227</v>
      </c>
      <c r="L2022" s="156">
        <v>4563</v>
      </c>
      <c r="M2022" s="156" t="s">
        <v>228</v>
      </c>
      <c r="N2022" s="156">
        <v>2</v>
      </c>
      <c r="O2022" s="156">
        <v>28.78</v>
      </c>
      <c r="P2022" s="156">
        <v>174</v>
      </c>
      <c r="Q2022" t="str">
        <f t="shared" si="31"/>
        <v>Street</v>
      </c>
      <c r="R2022" s="158"/>
      <c r="U2022" s="158"/>
    </row>
    <row r="2023" spans="1:21" x14ac:dyDescent="0.3">
      <c r="A2023" s="156">
        <v>4</v>
      </c>
      <c r="B2023" s="156" t="s">
        <v>187</v>
      </c>
      <c r="C2023" s="153">
        <v>2020</v>
      </c>
      <c r="D2023" s="156">
        <v>1</v>
      </c>
      <c r="E2023" s="156" t="s">
        <v>253</v>
      </c>
      <c r="F2023" s="157">
        <v>1</v>
      </c>
      <c r="G2023" s="156" t="s">
        <v>183</v>
      </c>
      <c r="H2023" s="156">
        <v>905</v>
      </c>
      <c r="I2023" s="156" t="s">
        <v>272</v>
      </c>
      <c r="J2023" s="156" t="s">
        <v>122</v>
      </c>
      <c r="K2023" s="156" t="s">
        <v>242</v>
      </c>
      <c r="L2023" s="156">
        <v>4512</v>
      </c>
      <c r="M2023" s="156" t="s">
        <v>186</v>
      </c>
      <c r="N2023" s="156">
        <v>106</v>
      </c>
      <c r="O2023" s="156">
        <v>5185.6099999999997</v>
      </c>
      <c r="P2023" s="156">
        <v>109698</v>
      </c>
      <c r="Q2023" t="str">
        <f t="shared" si="31"/>
        <v>2-Low Income Residential</v>
      </c>
      <c r="R2023" s="158"/>
      <c r="U2023" s="158"/>
    </row>
    <row r="2024" spans="1:21" x14ac:dyDescent="0.3">
      <c r="A2024" s="156">
        <v>5</v>
      </c>
      <c r="B2024" s="156" t="s">
        <v>181</v>
      </c>
      <c r="C2024" s="153">
        <v>2020</v>
      </c>
      <c r="D2024" s="156">
        <v>1</v>
      </c>
      <c r="E2024" s="156" t="s">
        <v>253</v>
      </c>
      <c r="F2024" s="157">
        <v>5</v>
      </c>
      <c r="G2024" s="156" t="s">
        <v>195</v>
      </c>
      <c r="H2024" s="156">
        <v>616</v>
      </c>
      <c r="I2024" s="156" t="s">
        <v>199</v>
      </c>
      <c r="J2024" s="156" t="s">
        <v>125</v>
      </c>
      <c r="K2024" s="156" t="s">
        <v>197</v>
      </c>
      <c r="L2024" s="156">
        <v>4552</v>
      </c>
      <c r="M2024" s="156" t="s">
        <v>276</v>
      </c>
      <c r="N2024" s="156">
        <v>103</v>
      </c>
      <c r="O2024" s="156">
        <v>14957.21</v>
      </c>
      <c r="P2024" s="156">
        <v>77818</v>
      </c>
      <c r="Q2024" t="str">
        <f t="shared" si="31"/>
        <v>Street</v>
      </c>
      <c r="R2024" s="158"/>
      <c r="U2024" s="158"/>
    </row>
    <row r="2025" spans="1:21" x14ac:dyDescent="0.3">
      <c r="A2025" s="156">
        <v>5</v>
      </c>
      <c r="B2025" s="156" t="s">
        <v>181</v>
      </c>
      <c r="C2025" s="153">
        <v>2020</v>
      </c>
      <c r="D2025" s="156">
        <v>1</v>
      </c>
      <c r="E2025" s="156" t="s">
        <v>253</v>
      </c>
      <c r="F2025" s="157">
        <v>1</v>
      </c>
      <c r="G2025" s="156" t="s">
        <v>183</v>
      </c>
      <c r="H2025" s="156">
        <v>1</v>
      </c>
      <c r="I2025" s="156" t="s">
        <v>229</v>
      </c>
      <c r="J2025" s="156" t="s">
        <v>121</v>
      </c>
      <c r="K2025" s="156" t="s">
        <v>230</v>
      </c>
      <c r="L2025" s="156">
        <v>200</v>
      </c>
      <c r="M2025" s="156" t="s">
        <v>210</v>
      </c>
      <c r="N2025" s="156">
        <v>542411</v>
      </c>
      <c r="O2025" s="156">
        <v>89307421.129999995</v>
      </c>
      <c r="P2025" s="156">
        <v>332638957</v>
      </c>
      <c r="Q2025" t="str">
        <f t="shared" si="31"/>
        <v>1-Residential</v>
      </c>
      <c r="R2025" s="158"/>
      <c r="U2025" s="158"/>
    </row>
    <row r="2026" spans="1:21" x14ac:dyDescent="0.3">
      <c r="A2026" s="156">
        <v>5</v>
      </c>
      <c r="B2026" s="156" t="s">
        <v>181</v>
      </c>
      <c r="C2026" s="153">
        <v>2020</v>
      </c>
      <c r="D2026" s="156">
        <v>1</v>
      </c>
      <c r="E2026" s="156" t="s">
        <v>253</v>
      </c>
      <c r="F2026" s="157">
        <v>3</v>
      </c>
      <c r="G2026" s="156" t="s">
        <v>189</v>
      </c>
      <c r="H2026" s="156">
        <v>11</v>
      </c>
      <c r="I2026" s="156" t="s">
        <v>283</v>
      </c>
      <c r="J2026" s="156" t="s">
        <v>115</v>
      </c>
      <c r="K2026" s="156" t="s">
        <v>185</v>
      </c>
      <c r="L2026" s="156">
        <v>300</v>
      </c>
      <c r="M2026" s="156" t="s">
        <v>191</v>
      </c>
      <c r="N2026" s="156">
        <v>232</v>
      </c>
      <c r="O2026" s="156">
        <v>74625.740000000005</v>
      </c>
      <c r="P2026" s="156">
        <v>326059</v>
      </c>
      <c r="Q2026" t="str">
        <f t="shared" si="31"/>
        <v>3-Small C&amp;I</v>
      </c>
      <c r="R2026" s="158"/>
      <c r="U2026" s="158"/>
    </row>
    <row r="2027" spans="1:21" x14ac:dyDescent="0.3">
      <c r="A2027" s="156">
        <v>5</v>
      </c>
      <c r="B2027" s="156" t="s">
        <v>181</v>
      </c>
      <c r="C2027" s="153">
        <v>2020</v>
      </c>
      <c r="D2027" s="156">
        <v>1</v>
      </c>
      <c r="E2027" s="156" t="s">
        <v>253</v>
      </c>
      <c r="F2027" s="157">
        <v>3</v>
      </c>
      <c r="G2027" s="156" t="s">
        <v>189</v>
      </c>
      <c r="H2027" s="156">
        <v>5</v>
      </c>
      <c r="I2027" s="156" t="s">
        <v>190</v>
      </c>
      <c r="J2027" s="156" t="s">
        <v>115</v>
      </c>
      <c r="K2027" s="156" t="s">
        <v>185</v>
      </c>
      <c r="L2027" s="156">
        <v>300</v>
      </c>
      <c r="M2027" s="156" t="s">
        <v>191</v>
      </c>
      <c r="N2027" s="156">
        <v>46523</v>
      </c>
      <c r="O2027" s="156">
        <v>9583032.5399999991</v>
      </c>
      <c r="P2027" s="156">
        <v>62040825</v>
      </c>
      <c r="Q2027" t="str">
        <f t="shared" si="31"/>
        <v>3-Small C&amp;I</v>
      </c>
      <c r="R2027" s="158"/>
      <c r="U2027" s="158"/>
    </row>
    <row r="2028" spans="1:21" x14ac:dyDescent="0.3">
      <c r="A2028" s="156">
        <v>4</v>
      </c>
      <c r="B2028" s="156" t="s">
        <v>187</v>
      </c>
      <c r="C2028" s="153">
        <v>2020</v>
      </c>
      <c r="D2028" s="156">
        <v>1</v>
      </c>
      <c r="E2028" s="156" t="s">
        <v>253</v>
      </c>
      <c r="F2028" s="157">
        <v>3</v>
      </c>
      <c r="G2028" s="156" t="s">
        <v>189</v>
      </c>
      <c r="H2028" s="156">
        <v>10</v>
      </c>
      <c r="I2028" s="156" t="s">
        <v>251</v>
      </c>
      <c r="J2028" s="156" t="s">
        <v>118</v>
      </c>
      <c r="K2028" s="156" t="s">
        <v>214</v>
      </c>
      <c r="L2028" s="156">
        <v>300</v>
      </c>
      <c r="M2028" s="156" t="s">
        <v>191</v>
      </c>
      <c r="N2028" s="156">
        <v>13</v>
      </c>
      <c r="O2028" s="156">
        <v>1539.12</v>
      </c>
      <c r="P2028" s="156">
        <v>6380</v>
      </c>
      <c r="Q2028" t="str">
        <f t="shared" si="31"/>
        <v>3-Small C&amp;I</v>
      </c>
      <c r="R2028" s="158"/>
      <c r="U2028" s="158"/>
    </row>
    <row r="2029" spans="1:21" x14ac:dyDescent="0.3">
      <c r="A2029" s="156">
        <v>5</v>
      </c>
      <c r="B2029" s="156" t="s">
        <v>181</v>
      </c>
      <c r="C2029" s="153">
        <v>2020</v>
      </c>
      <c r="D2029" s="156">
        <v>1</v>
      </c>
      <c r="E2029" s="156" t="s">
        <v>253</v>
      </c>
      <c r="F2029" s="157">
        <v>75</v>
      </c>
      <c r="G2029" s="156" t="s">
        <v>212</v>
      </c>
      <c r="H2029" s="156">
        <v>950</v>
      </c>
      <c r="I2029" s="156" t="s">
        <v>184</v>
      </c>
      <c r="J2029" s="156" t="s">
        <v>115</v>
      </c>
      <c r="K2029" s="156" t="s">
        <v>185</v>
      </c>
      <c r="L2029" s="156">
        <v>4575</v>
      </c>
      <c r="M2029" s="156" t="s">
        <v>212</v>
      </c>
      <c r="N2029" s="156">
        <v>2</v>
      </c>
      <c r="O2029" s="156">
        <v>1280.6199999999999</v>
      </c>
      <c r="P2029" s="156">
        <v>14000</v>
      </c>
      <c r="Q2029" t="str">
        <f t="shared" si="31"/>
        <v>3-Small C&amp;I</v>
      </c>
      <c r="R2029" s="158"/>
      <c r="U2029" s="158"/>
    </row>
    <row r="2030" spans="1:21" x14ac:dyDescent="0.3">
      <c r="A2030" s="156">
        <v>5</v>
      </c>
      <c r="B2030" s="156" t="s">
        <v>181</v>
      </c>
      <c r="C2030" s="153">
        <v>2020</v>
      </c>
      <c r="D2030" s="156">
        <v>1</v>
      </c>
      <c r="E2030" s="156" t="s">
        <v>253</v>
      </c>
      <c r="F2030" s="157">
        <v>3</v>
      </c>
      <c r="G2030" s="156" t="s">
        <v>189</v>
      </c>
      <c r="H2030" s="156">
        <v>8</v>
      </c>
      <c r="I2030" s="156" t="s">
        <v>248</v>
      </c>
      <c r="J2030" s="156" t="s">
        <v>126</v>
      </c>
      <c r="K2030" s="156" t="s">
        <v>249</v>
      </c>
      <c r="L2030" s="156">
        <v>300</v>
      </c>
      <c r="M2030" s="156" t="s">
        <v>191</v>
      </c>
      <c r="N2030" s="156">
        <v>417</v>
      </c>
      <c r="O2030" s="156">
        <v>25673.75</v>
      </c>
      <c r="P2030" s="156">
        <v>106926</v>
      </c>
      <c r="Q2030" t="str">
        <f t="shared" si="31"/>
        <v>3-Small C&amp;I</v>
      </c>
      <c r="R2030" s="158"/>
      <c r="U2030" s="158"/>
    </row>
    <row r="2031" spans="1:21" x14ac:dyDescent="0.3">
      <c r="A2031" s="156">
        <v>5</v>
      </c>
      <c r="B2031" s="156" t="s">
        <v>181</v>
      </c>
      <c r="C2031" s="153">
        <v>2020</v>
      </c>
      <c r="D2031" s="156">
        <v>1</v>
      </c>
      <c r="E2031" s="156" t="s">
        <v>253</v>
      </c>
      <c r="F2031" s="157">
        <v>1</v>
      </c>
      <c r="G2031" s="156" t="s">
        <v>183</v>
      </c>
      <c r="H2031" s="156">
        <v>903</v>
      </c>
      <c r="I2031" s="156" t="s">
        <v>239</v>
      </c>
      <c r="J2031" s="156" t="s">
        <v>121</v>
      </c>
      <c r="K2031" s="156" t="s">
        <v>230</v>
      </c>
      <c r="L2031" s="156">
        <v>4512</v>
      </c>
      <c r="M2031" s="156" t="s">
        <v>186</v>
      </c>
      <c r="N2031" s="156">
        <v>417981</v>
      </c>
      <c r="O2031" s="156">
        <v>36088362.670000002</v>
      </c>
      <c r="P2031" s="156">
        <v>280495718</v>
      </c>
      <c r="Q2031" t="str">
        <f t="shared" si="31"/>
        <v>1-Residential</v>
      </c>
      <c r="R2031" s="158"/>
      <c r="U2031" s="158"/>
    </row>
    <row r="2032" spans="1:21" x14ac:dyDescent="0.3">
      <c r="A2032" s="156">
        <v>5</v>
      </c>
      <c r="B2032" s="156" t="s">
        <v>181</v>
      </c>
      <c r="C2032" s="153">
        <v>2020</v>
      </c>
      <c r="D2032" s="156">
        <v>1</v>
      </c>
      <c r="E2032" s="156" t="s">
        <v>253</v>
      </c>
      <c r="F2032" s="157">
        <v>1</v>
      </c>
      <c r="G2032" s="156" t="s">
        <v>183</v>
      </c>
      <c r="H2032" s="156">
        <v>950</v>
      </c>
      <c r="I2032" s="156" t="s">
        <v>184</v>
      </c>
      <c r="J2032" s="156" t="s">
        <v>115</v>
      </c>
      <c r="K2032" s="156" t="s">
        <v>185</v>
      </c>
      <c r="L2032" s="156">
        <v>4512</v>
      </c>
      <c r="M2032" s="156" t="s">
        <v>186</v>
      </c>
      <c r="N2032" s="156">
        <v>675</v>
      </c>
      <c r="O2032" s="156">
        <v>45441.05</v>
      </c>
      <c r="P2032" s="156">
        <v>428936</v>
      </c>
      <c r="Q2032" t="str">
        <f t="shared" si="31"/>
        <v>3-Small C&amp;I</v>
      </c>
      <c r="R2032" s="158"/>
      <c r="U2032" s="158"/>
    </row>
    <row r="2033" spans="1:21" x14ac:dyDescent="0.3">
      <c r="A2033" s="156">
        <v>5</v>
      </c>
      <c r="B2033" s="156" t="s">
        <v>181</v>
      </c>
      <c r="C2033" s="153">
        <v>2020</v>
      </c>
      <c r="D2033" s="156">
        <v>1</v>
      </c>
      <c r="E2033" s="156" t="s">
        <v>253</v>
      </c>
      <c r="F2033" s="157">
        <v>75</v>
      </c>
      <c r="G2033" s="156" t="s">
        <v>212</v>
      </c>
      <c r="H2033" s="156">
        <v>5</v>
      </c>
      <c r="I2033" s="156" t="s">
        <v>190</v>
      </c>
      <c r="J2033" s="156" t="s">
        <v>115</v>
      </c>
      <c r="K2033" s="156" t="s">
        <v>185</v>
      </c>
      <c r="L2033" s="156">
        <v>1575</v>
      </c>
      <c r="M2033" s="156" t="s">
        <v>218</v>
      </c>
      <c r="N2033" s="156">
        <v>5</v>
      </c>
      <c r="O2033" s="156">
        <v>2833.9</v>
      </c>
      <c r="P2033" s="156">
        <v>13090</v>
      </c>
      <c r="Q2033" t="str">
        <f t="shared" si="31"/>
        <v>3-Small C&amp;I</v>
      </c>
      <c r="R2033" s="158"/>
      <c r="U2033" s="158"/>
    </row>
    <row r="2034" spans="1:21" x14ac:dyDescent="0.3">
      <c r="A2034" s="156">
        <v>5</v>
      </c>
      <c r="B2034" s="156" t="s">
        <v>181</v>
      </c>
      <c r="C2034" s="153">
        <v>2020</v>
      </c>
      <c r="D2034" s="156">
        <v>1</v>
      </c>
      <c r="E2034" s="156" t="s">
        <v>253</v>
      </c>
      <c r="F2034" s="157">
        <v>6</v>
      </c>
      <c r="G2034" s="156" t="s">
        <v>192</v>
      </c>
      <c r="H2034" s="156">
        <v>602</v>
      </c>
      <c r="I2034" s="156" t="s">
        <v>246</v>
      </c>
      <c r="J2034" s="156" t="s">
        <v>125</v>
      </c>
      <c r="K2034" s="156" t="s">
        <v>197</v>
      </c>
      <c r="L2034" s="156">
        <v>700</v>
      </c>
      <c r="M2034" s="156" t="s">
        <v>193</v>
      </c>
      <c r="N2034" s="156">
        <v>348</v>
      </c>
      <c r="O2034" s="156">
        <v>37979.5</v>
      </c>
      <c r="P2034" s="156">
        <v>120332</v>
      </c>
      <c r="Q2034" t="str">
        <f t="shared" si="31"/>
        <v>Street</v>
      </c>
      <c r="R2034" s="158"/>
      <c r="U2034" s="158"/>
    </row>
    <row r="2035" spans="1:21" x14ac:dyDescent="0.3">
      <c r="A2035" s="156">
        <v>4</v>
      </c>
      <c r="B2035" s="156" t="s">
        <v>187</v>
      </c>
      <c r="C2035" s="153">
        <v>2020</v>
      </c>
      <c r="D2035" s="156">
        <v>1</v>
      </c>
      <c r="E2035" s="156" t="s">
        <v>253</v>
      </c>
      <c r="F2035" s="157">
        <v>3</v>
      </c>
      <c r="G2035" s="156" t="s">
        <v>189</v>
      </c>
      <c r="H2035" s="156">
        <v>710</v>
      </c>
      <c r="I2035" s="156" t="s">
        <v>220</v>
      </c>
      <c r="J2035" s="156" t="s">
        <v>207</v>
      </c>
      <c r="K2035" s="156" t="s">
        <v>208</v>
      </c>
      <c r="L2035" s="156">
        <v>4532</v>
      </c>
      <c r="M2035" s="156" t="s">
        <v>200</v>
      </c>
      <c r="N2035" s="156">
        <v>10</v>
      </c>
      <c r="O2035" s="156">
        <v>39729.550000000003</v>
      </c>
      <c r="P2035" s="156">
        <v>248567</v>
      </c>
      <c r="Q2035" t="str">
        <f t="shared" si="31"/>
        <v>5-Large C&amp;I</v>
      </c>
      <c r="R2035" s="158"/>
      <c r="U2035" s="158"/>
    </row>
    <row r="2036" spans="1:21" x14ac:dyDescent="0.3">
      <c r="A2036" s="156">
        <v>5</v>
      </c>
      <c r="B2036" s="156" t="s">
        <v>181</v>
      </c>
      <c r="C2036" s="153">
        <v>2020</v>
      </c>
      <c r="D2036" s="156">
        <v>1</v>
      </c>
      <c r="E2036" s="156" t="s">
        <v>253</v>
      </c>
      <c r="F2036" s="157">
        <v>3</v>
      </c>
      <c r="G2036" s="156" t="s">
        <v>189</v>
      </c>
      <c r="H2036" s="156">
        <v>17</v>
      </c>
      <c r="I2036" s="156" t="s">
        <v>204</v>
      </c>
      <c r="J2036" s="156" t="s">
        <v>128</v>
      </c>
      <c r="K2036" s="156" t="s">
        <v>205</v>
      </c>
      <c r="L2036" s="156">
        <v>300</v>
      </c>
      <c r="M2036" s="156" t="s">
        <v>191</v>
      </c>
      <c r="N2036" s="156">
        <v>2</v>
      </c>
      <c r="O2036" s="156">
        <v>2824.03</v>
      </c>
      <c r="P2036" s="156">
        <v>13600</v>
      </c>
      <c r="Q2036" t="str">
        <f t="shared" si="31"/>
        <v>4-Medium C&amp;I</v>
      </c>
      <c r="R2036" s="158"/>
      <c r="U2036" s="158"/>
    </row>
    <row r="2037" spans="1:21" x14ac:dyDescent="0.3">
      <c r="A2037" s="156">
        <v>5</v>
      </c>
      <c r="B2037" s="156" t="s">
        <v>181</v>
      </c>
      <c r="C2037" s="153">
        <v>2020</v>
      </c>
      <c r="D2037" s="156">
        <v>1</v>
      </c>
      <c r="E2037" s="156" t="s">
        <v>253</v>
      </c>
      <c r="F2037" s="157">
        <v>3</v>
      </c>
      <c r="G2037" s="156" t="s">
        <v>189</v>
      </c>
      <c r="H2037" s="156">
        <v>602</v>
      </c>
      <c r="I2037" s="156" t="s">
        <v>246</v>
      </c>
      <c r="J2037" s="156" t="s">
        <v>125</v>
      </c>
      <c r="K2037" s="156" t="s">
        <v>197</v>
      </c>
      <c r="L2037" s="156">
        <v>300</v>
      </c>
      <c r="M2037" s="156" t="s">
        <v>191</v>
      </c>
      <c r="N2037" s="156">
        <v>1000</v>
      </c>
      <c r="O2037" s="156">
        <v>128493.72</v>
      </c>
      <c r="P2037" s="156">
        <v>401186</v>
      </c>
      <c r="Q2037" t="str">
        <f t="shared" si="31"/>
        <v>Street</v>
      </c>
      <c r="R2037" s="158"/>
      <c r="U2037" s="158"/>
    </row>
    <row r="2038" spans="1:21" x14ac:dyDescent="0.3">
      <c r="A2038" s="156">
        <v>5</v>
      </c>
      <c r="B2038" s="156" t="s">
        <v>181</v>
      </c>
      <c r="C2038" s="153">
        <v>2020</v>
      </c>
      <c r="D2038" s="156">
        <v>1</v>
      </c>
      <c r="E2038" s="156" t="s">
        <v>253</v>
      </c>
      <c r="F2038" s="157">
        <v>3</v>
      </c>
      <c r="G2038" s="156" t="s">
        <v>189</v>
      </c>
      <c r="H2038" s="156">
        <v>603</v>
      </c>
      <c r="I2038" s="156" t="s">
        <v>196</v>
      </c>
      <c r="J2038" s="156" t="s">
        <v>125</v>
      </c>
      <c r="K2038" s="156" t="s">
        <v>197</v>
      </c>
      <c r="L2038" s="156">
        <v>300</v>
      </c>
      <c r="M2038" s="156" t="s">
        <v>191</v>
      </c>
      <c r="N2038" s="156">
        <v>2004</v>
      </c>
      <c r="O2038" s="156">
        <v>237739.6</v>
      </c>
      <c r="P2038" s="156">
        <v>713741</v>
      </c>
      <c r="Q2038" t="str">
        <f t="shared" si="31"/>
        <v>Street</v>
      </c>
      <c r="R2038" s="158"/>
      <c r="U2038" s="158"/>
    </row>
    <row r="2039" spans="1:21" x14ac:dyDescent="0.3">
      <c r="A2039" s="156">
        <v>5</v>
      </c>
      <c r="B2039" s="156" t="s">
        <v>181</v>
      </c>
      <c r="C2039" s="153">
        <v>2020</v>
      </c>
      <c r="D2039" s="156">
        <v>1</v>
      </c>
      <c r="E2039" s="156" t="s">
        <v>253</v>
      </c>
      <c r="F2039" s="157">
        <v>60</v>
      </c>
      <c r="G2039" s="156" t="s">
        <v>212</v>
      </c>
      <c r="H2039" s="156">
        <v>624</v>
      </c>
      <c r="I2039" s="156" t="s">
        <v>226</v>
      </c>
      <c r="J2039" s="156" t="s">
        <v>124</v>
      </c>
      <c r="K2039" s="156" t="s">
        <v>227</v>
      </c>
      <c r="L2039" s="156">
        <v>4563</v>
      </c>
      <c r="M2039" s="156" t="s">
        <v>228</v>
      </c>
      <c r="N2039" s="156">
        <v>2</v>
      </c>
      <c r="O2039" s="156">
        <v>42.17</v>
      </c>
      <c r="P2039" s="156">
        <v>335</v>
      </c>
      <c r="Q2039" t="str">
        <f t="shared" si="31"/>
        <v>Street</v>
      </c>
      <c r="R2039" s="158"/>
      <c r="U2039" s="158"/>
    </row>
    <row r="2040" spans="1:21" x14ac:dyDescent="0.3">
      <c r="A2040" s="156">
        <v>5</v>
      </c>
      <c r="B2040" s="156" t="s">
        <v>181</v>
      </c>
      <c r="C2040" s="153">
        <v>2020</v>
      </c>
      <c r="D2040" s="156">
        <v>1</v>
      </c>
      <c r="E2040" s="156" t="s">
        <v>253</v>
      </c>
      <c r="F2040" s="157">
        <v>1</v>
      </c>
      <c r="G2040" s="156" t="s">
        <v>183</v>
      </c>
      <c r="H2040" s="156">
        <v>7</v>
      </c>
      <c r="I2040" s="156" t="s">
        <v>241</v>
      </c>
      <c r="J2040" s="156" t="s">
        <v>122</v>
      </c>
      <c r="K2040" s="156" t="s">
        <v>242</v>
      </c>
      <c r="L2040" s="156">
        <v>200</v>
      </c>
      <c r="M2040" s="156" t="s">
        <v>210</v>
      </c>
      <c r="N2040" s="156">
        <v>69</v>
      </c>
      <c r="O2040" s="156">
        <v>8750.76</v>
      </c>
      <c r="P2040" s="156">
        <v>49376</v>
      </c>
      <c r="Q2040" t="str">
        <f t="shared" si="31"/>
        <v>2-Low Income Residential</v>
      </c>
      <c r="R2040" s="158"/>
      <c r="U2040" s="158"/>
    </row>
    <row r="2041" spans="1:21" x14ac:dyDescent="0.3">
      <c r="A2041" s="156">
        <v>5</v>
      </c>
      <c r="B2041" s="156" t="s">
        <v>181</v>
      </c>
      <c r="C2041" s="156">
        <v>2020</v>
      </c>
      <c r="D2041" s="156">
        <v>1</v>
      </c>
      <c r="E2041" s="156" t="s">
        <v>253</v>
      </c>
      <c r="F2041" s="157">
        <v>1</v>
      </c>
      <c r="G2041" s="156" t="s">
        <v>183</v>
      </c>
      <c r="H2041" s="156">
        <v>616</v>
      </c>
      <c r="I2041" s="156" t="s">
        <v>199</v>
      </c>
      <c r="J2041" s="156" t="s">
        <v>125</v>
      </c>
      <c r="K2041" s="156" t="s">
        <v>197</v>
      </c>
      <c r="L2041" s="156">
        <v>4512</v>
      </c>
      <c r="M2041" s="156" t="s">
        <v>186</v>
      </c>
      <c r="N2041" s="156">
        <v>589</v>
      </c>
      <c r="O2041" s="156">
        <v>21604.19</v>
      </c>
      <c r="P2041" s="156">
        <v>86332</v>
      </c>
      <c r="Q2041" t="str">
        <f t="shared" si="31"/>
        <v>Street</v>
      </c>
      <c r="R2041" s="158"/>
      <c r="U2041" s="158"/>
    </row>
    <row r="2042" spans="1:21" x14ac:dyDescent="0.3">
      <c r="A2042" s="156">
        <v>4</v>
      </c>
      <c r="B2042" s="156" t="s">
        <v>187</v>
      </c>
      <c r="C2042" s="156">
        <v>2020</v>
      </c>
      <c r="D2042" s="156">
        <v>1</v>
      </c>
      <c r="E2042" s="156" t="s">
        <v>253</v>
      </c>
      <c r="F2042" s="157">
        <v>1</v>
      </c>
      <c r="G2042" s="156" t="s">
        <v>183</v>
      </c>
      <c r="H2042" s="156">
        <v>1</v>
      </c>
      <c r="I2042" s="156" t="s">
        <v>229</v>
      </c>
      <c r="J2042" s="156" t="s">
        <v>121</v>
      </c>
      <c r="K2042" s="156" t="s">
        <v>230</v>
      </c>
      <c r="L2042" s="156">
        <v>200</v>
      </c>
      <c r="M2042" s="156" t="s">
        <v>210</v>
      </c>
      <c r="N2042" s="156">
        <v>1400</v>
      </c>
      <c r="O2042" s="156">
        <v>325295.2</v>
      </c>
      <c r="P2042" s="156">
        <v>1218902</v>
      </c>
      <c r="Q2042" t="str">
        <f t="shared" si="31"/>
        <v>1-Residential</v>
      </c>
      <c r="R2042" s="158"/>
      <c r="U2042" s="158"/>
    </row>
    <row r="2043" spans="1:21" x14ac:dyDescent="0.3">
      <c r="A2043" s="156">
        <v>4</v>
      </c>
      <c r="B2043" s="156" t="s">
        <v>187</v>
      </c>
      <c r="C2043" s="156">
        <v>2020</v>
      </c>
      <c r="D2043" s="156">
        <v>1</v>
      </c>
      <c r="E2043" s="156" t="s">
        <v>253</v>
      </c>
      <c r="F2043" s="157">
        <v>5</v>
      </c>
      <c r="G2043" s="156" t="s">
        <v>195</v>
      </c>
      <c r="H2043" s="156">
        <v>950</v>
      </c>
      <c r="I2043" s="156" t="s">
        <v>184</v>
      </c>
      <c r="J2043" s="156" t="s">
        <v>115</v>
      </c>
      <c r="K2043" s="156" t="s">
        <v>185</v>
      </c>
      <c r="L2043" s="156">
        <v>4552</v>
      </c>
      <c r="M2043" s="156" t="s">
        <v>276</v>
      </c>
      <c r="N2043" s="156">
        <v>2</v>
      </c>
      <c r="O2043" s="156">
        <v>30.04</v>
      </c>
      <c r="P2043" s="156">
        <v>106</v>
      </c>
      <c r="Q2043" t="str">
        <f t="shared" si="31"/>
        <v>3-Small C&amp;I</v>
      </c>
      <c r="R2043" s="158"/>
      <c r="U2043" s="158"/>
    </row>
    <row r="2044" spans="1:21" x14ac:dyDescent="0.3">
      <c r="A2044" s="156">
        <v>5</v>
      </c>
      <c r="B2044" s="156" t="s">
        <v>181</v>
      </c>
      <c r="C2044" s="156">
        <v>2020</v>
      </c>
      <c r="D2044" s="156">
        <v>1</v>
      </c>
      <c r="E2044" s="156" t="s">
        <v>253</v>
      </c>
      <c r="F2044" s="157">
        <v>77</v>
      </c>
      <c r="G2044" s="156" t="s">
        <v>212</v>
      </c>
      <c r="H2044" s="156">
        <v>950</v>
      </c>
      <c r="I2044" s="156" t="s">
        <v>184</v>
      </c>
      <c r="J2044" s="156" t="s">
        <v>115</v>
      </c>
      <c r="K2044" s="156" t="s">
        <v>185</v>
      </c>
      <c r="L2044" s="156">
        <v>4577</v>
      </c>
      <c r="M2044" s="156" t="s">
        <v>212</v>
      </c>
      <c r="N2044" s="156">
        <v>1</v>
      </c>
      <c r="O2044" s="156">
        <v>258.07</v>
      </c>
      <c r="P2044" s="156">
        <v>2782</v>
      </c>
      <c r="Q2044" t="str">
        <f t="shared" si="31"/>
        <v>3-Small C&amp;I</v>
      </c>
      <c r="R2044" s="158"/>
      <c r="U2044" s="158"/>
    </row>
    <row r="2045" spans="1:21" x14ac:dyDescent="0.3">
      <c r="A2045" s="156">
        <v>5</v>
      </c>
      <c r="B2045" s="156" t="s">
        <v>181</v>
      </c>
      <c r="C2045" s="156">
        <v>2020</v>
      </c>
      <c r="D2045" s="156">
        <v>1</v>
      </c>
      <c r="E2045" s="156" t="s">
        <v>253</v>
      </c>
      <c r="F2045" s="157">
        <v>72</v>
      </c>
      <c r="G2045" s="156" t="s">
        <v>212</v>
      </c>
      <c r="H2045" s="156">
        <v>1</v>
      </c>
      <c r="I2045" s="156" t="s">
        <v>229</v>
      </c>
      <c r="J2045" s="156" t="s">
        <v>121</v>
      </c>
      <c r="K2045" s="156" t="s">
        <v>230</v>
      </c>
      <c r="L2045" s="156">
        <v>1572</v>
      </c>
      <c r="M2045" s="156" t="s">
        <v>231</v>
      </c>
      <c r="N2045" s="156">
        <v>1</v>
      </c>
      <c r="O2045" s="156">
        <v>122.89</v>
      </c>
      <c r="P2045" s="156">
        <v>451</v>
      </c>
      <c r="Q2045" t="str">
        <f t="shared" si="31"/>
        <v>1-Residential</v>
      </c>
      <c r="R2045" s="158"/>
      <c r="U2045" s="158"/>
    </row>
    <row r="2046" spans="1:21" x14ac:dyDescent="0.3">
      <c r="A2046" s="156">
        <v>5</v>
      </c>
      <c r="B2046" s="156" t="s">
        <v>181</v>
      </c>
      <c r="C2046" s="156">
        <v>2020</v>
      </c>
      <c r="D2046" s="156">
        <v>1</v>
      </c>
      <c r="E2046" s="156" t="s">
        <v>253</v>
      </c>
      <c r="F2046" s="157">
        <v>3</v>
      </c>
      <c r="G2046" s="156" t="s">
        <v>189</v>
      </c>
      <c r="H2046" s="156">
        <v>18</v>
      </c>
      <c r="I2046" s="156" t="s">
        <v>215</v>
      </c>
      <c r="J2046" s="156" t="s">
        <v>119</v>
      </c>
      <c r="K2046" s="156" t="s">
        <v>216</v>
      </c>
      <c r="L2046" s="156">
        <v>300</v>
      </c>
      <c r="M2046" s="156" t="s">
        <v>191</v>
      </c>
      <c r="N2046" s="156">
        <v>2366</v>
      </c>
      <c r="O2046" s="156">
        <v>7280976.9900000002</v>
      </c>
      <c r="P2046" s="156">
        <v>36070156</v>
      </c>
      <c r="Q2046" t="str">
        <f t="shared" si="31"/>
        <v>4-Medium C&amp;I</v>
      </c>
      <c r="R2046" s="158"/>
      <c r="U2046" s="158"/>
    </row>
    <row r="2047" spans="1:21" x14ac:dyDescent="0.3">
      <c r="A2047" s="156">
        <v>5</v>
      </c>
      <c r="B2047" s="156" t="s">
        <v>181</v>
      </c>
      <c r="C2047" s="156">
        <v>2020</v>
      </c>
      <c r="D2047" s="156">
        <v>1</v>
      </c>
      <c r="E2047" s="156" t="s">
        <v>253</v>
      </c>
      <c r="F2047" s="157">
        <v>3</v>
      </c>
      <c r="G2047" s="156" t="s">
        <v>189</v>
      </c>
      <c r="H2047" s="156">
        <v>953</v>
      </c>
      <c r="I2047" s="156" t="s">
        <v>213</v>
      </c>
      <c r="J2047" s="156" t="s">
        <v>118</v>
      </c>
      <c r="K2047" s="156" t="s">
        <v>214</v>
      </c>
      <c r="L2047" s="156">
        <v>4532</v>
      </c>
      <c r="M2047" s="156" t="s">
        <v>200</v>
      </c>
      <c r="N2047" s="156">
        <v>15225</v>
      </c>
      <c r="O2047" s="156">
        <v>760753.66</v>
      </c>
      <c r="P2047" s="156">
        <v>10341426</v>
      </c>
      <c r="Q2047" t="str">
        <f t="shared" si="31"/>
        <v>3-Small C&amp;I</v>
      </c>
      <c r="R2047" s="158"/>
      <c r="U2047" s="158"/>
    </row>
    <row r="2048" spans="1:21" x14ac:dyDescent="0.3">
      <c r="A2048" s="156">
        <v>5</v>
      </c>
      <c r="B2048" s="156" t="s">
        <v>181</v>
      </c>
      <c r="C2048" s="156">
        <v>2020</v>
      </c>
      <c r="D2048" s="156">
        <v>1</v>
      </c>
      <c r="E2048" s="156" t="s">
        <v>253</v>
      </c>
      <c r="F2048" s="157">
        <v>3</v>
      </c>
      <c r="G2048" s="156" t="s">
        <v>189</v>
      </c>
      <c r="H2048" s="156">
        <v>956</v>
      </c>
      <c r="I2048" s="156" t="s">
        <v>285</v>
      </c>
      <c r="J2048" s="156" t="s">
        <v>119</v>
      </c>
      <c r="K2048" s="156" t="s">
        <v>216</v>
      </c>
      <c r="L2048" s="156">
        <v>4532</v>
      </c>
      <c r="M2048" s="156" t="s">
        <v>200</v>
      </c>
      <c r="N2048" s="156">
        <v>224</v>
      </c>
      <c r="O2048" s="156">
        <v>359030.41</v>
      </c>
      <c r="P2048" s="156">
        <v>5069927</v>
      </c>
      <c r="Q2048" t="str">
        <f t="shared" si="31"/>
        <v>4-Medium C&amp;I</v>
      </c>
      <c r="R2048" s="158"/>
      <c r="U2048" s="158"/>
    </row>
    <row r="2049" spans="1:21" x14ac:dyDescent="0.3">
      <c r="A2049" s="156">
        <v>5</v>
      </c>
      <c r="B2049" s="156" t="s">
        <v>181</v>
      </c>
      <c r="C2049" s="156">
        <v>2020</v>
      </c>
      <c r="D2049" s="156">
        <v>1</v>
      </c>
      <c r="E2049" s="156" t="s">
        <v>253</v>
      </c>
      <c r="F2049" s="157">
        <v>77</v>
      </c>
      <c r="G2049" s="156" t="s">
        <v>212</v>
      </c>
      <c r="H2049" s="156">
        <v>5</v>
      </c>
      <c r="I2049" s="156" t="s">
        <v>190</v>
      </c>
      <c r="J2049" s="156" t="s">
        <v>115</v>
      </c>
      <c r="K2049" s="156" t="s">
        <v>185</v>
      </c>
      <c r="L2049" s="156">
        <v>1577</v>
      </c>
      <c r="M2049" s="156" t="s">
        <v>233</v>
      </c>
      <c r="N2049" s="156">
        <v>2</v>
      </c>
      <c r="O2049" s="156">
        <v>1654.32</v>
      </c>
      <c r="P2049" s="156">
        <v>7754</v>
      </c>
      <c r="Q2049" t="str">
        <f t="shared" si="31"/>
        <v>3-Small C&amp;I</v>
      </c>
      <c r="R2049" s="158"/>
      <c r="U2049" s="158"/>
    </row>
    <row r="2050" spans="1:21" x14ac:dyDescent="0.3">
      <c r="A2050" s="156">
        <v>5</v>
      </c>
      <c r="B2050" s="156" t="s">
        <v>181</v>
      </c>
      <c r="C2050" s="156">
        <v>2020</v>
      </c>
      <c r="D2050" s="156">
        <v>1</v>
      </c>
      <c r="E2050" s="156" t="s">
        <v>253</v>
      </c>
      <c r="F2050" s="157">
        <v>10</v>
      </c>
      <c r="G2050" s="156" t="s">
        <v>238</v>
      </c>
      <c r="H2050" s="156">
        <v>903</v>
      </c>
      <c r="I2050" s="156" t="s">
        <v>239</v>
      </c>
      <c r="J2050" s="156" t="s">
        <v>121</v>
      </c>
      <c r="K2050" s="156" t="s">
        <v>230</v>
      </c>
      <c r="L2050" s="156">
        <v>4513</v>
      </c>
      <c r="M2050" s="156" t="s">
        <v>240</v>
      </c>
      <c r="N2050" s="156">
        <v>30572</v>
      </c>
      <c r="O2050" s="156">
        <v>4934740.8</v>
      </c>
      <c r="P2050" s="156">
        <v>39925534</v>
      </c>
      <c r="Q2050" t="str">
        <f t="shared" ref="Q2050:Q2113" si="32">VLOOKUP(J2050,S:T,2,FALSE)</f>
        <v>1-Residential</v>
      </c>
      <c r="R2050" s="158"/>
      <c r="U2050" s="158"/>
    </row>
    <row r="2051" spans="1:21" x14ac:dyDescent="0.3">
      <c r="A2051" s="156">
        <v>5</v>
      </c>
      <c r="B2051" s="156" t="s">
        <v>181</v>
      </c>
      <c r="C2051" s="156">
        <v>2020</v>
      </c>
      <c r="D2051" s="156">
        <v>1</v>
      </c>
      <c r="E2051" s="156" t="s">
        <v>253</v>
      </c>
      <c r="F2051" s="157">
        <v>3</v>
      </c>
      <c r="G2051" s="156" t="s">
        <v>189</v>
      </c>
      <c r="H2051" s="156">
        <v>16</v>
      </c>
      <c r="I2051" s="156" t="s">
        <v>281</v>
      </c>
      <c r="J2051" s="156" t="s">
        <v>127</v>
      </c>
      <c r="K2051" s="156" t="s">
        <v>263</v>
      </c>
      <c r="L2051" s="156">
        <v>300</v>
      </c>
      <c r="M2051" s="156" t="s">
        <v>191</v>
      </c>
      <c r="N2051" s="156">
        <v>1</v>
      </c>
      <c r="O2051" s="156">
        <v>2297.79</v>
      </c>
      <c r="P2051" s="156">
        <v>11240</v>
      </c>
      <c r="Q2051" t="str">
        <f t="shared" si="32"/>
        <v>4-Medium C&amp;I</v>
      </c>
      <c r="R2051" s="158"/>
      <c r="U2051" s="158"/>
    </row>
    <row r="2052" spans="1:21" x14ac:dyDescent="0.3">
      <c r="A2052" s="156">
        <v>5</v>
      </c>
      <c r="B2052" s="156" t="s">
        <v>181</v>
      </c>
      <c r="C2052" s="156">
        <v>2020</v>
      </c>
      <c r="D2052" s="156">
        <v>1</v>
      </c>
      <c r="E2052" s="156" t="s">
        <v>253</v>
      </c>
      <c r="F2052" s="157">
        <v>75</v>
      </c>
      <c r="G2052" s="156" t="s">
        <v>212</v>
      </c>
      <c r="H2052" s="156">
        <v>701</v>
      </c>
      <c r="I2052" s="156" t="s">
        <v>206</v>
      </c>
      <c r="J2052" s="156" t="s">
        <v>207</v>
      </c>
      <c r="K2052" s="156" t="s">
        <v>208</v>
      </c>
      <c r="L2052" s="156">
        <v>1575</v>
      </c>
      <c r="M2052" s="156" t="s">
        <v>218</v>
      </c>
      <c r="N2052" s="156">
        <v>1</v>
      </c>
      <c r="O2052" s="156">
        <v>38806.44</v>
      </c>
      <c r="P2052" s="156">
        <v>210000</v>
      </c>
      <c r="Q2052" t="str">
        <f t="shared" si="32"/>
        <v>5-Large C&amp;I</v>
      </c>
      <c r="R2052" s="158"/>
      <c r="U2052" s="158"/>
    </row>
    <row r="2053" spans="1:21" x14ac:dyDescent="0.3">
      <c r="A2053" s="156">
        <v>5</v>
      </c>
      <c r="B2053" s="156" t="s">
        <v>181</v>
      </c>
      <c r="C2053" s="156">
        <v>2020</v>
      </c>
      <c r="D2053" s="156">
        <v>1</v>
      </c>
      <c r="E2053" s="156" t="s">
        <v>253</v>
      </c>
      <c r="F2053" s="157">
        <v>5</v>
      </c>
      <c r="G2053" s="156" t="s">
        <v>195</v>
      </c>
      <c r="H2053" s="156">
        <v>602</v>
      </c>
      <c r="I2053" s="156" t="s">
        <v>246</v>
      </c>
      <c r="J2053" s="156" t="s">
        <v>125</v>
      </c>
      <c r="K2053" s="156" t="s">
        <v>197</v>
      </c>
      <c r="L2053" s="156">
        <v>460</v>
      </c>
      <c r="M2053" s="156" t="s">
        <v>198</v>
      </c>
      <c r="N2053" s="156">
        <v>30</v>
      </c>
      <c r="O2053" s="156">
        <v>5161.2</v>
      </c>
      <c r="P2053" s="156">
        <v>16616</v>
      </c>
      <c r="Q2053" t="str">
        <f t="shared" si="32"/>
        <v>Street</v>
      </c>
      <c r="R2053" s="158"/>
      <c r="U2053" s="158"/>
    </row>
    <row r="2054" spans="1:21" x14ac:dyDescent="0.3">
      <c r="A2054" s="156">
        <v>5</v>
      </c>
      <c r="B2054" s="156" t="s">
        <v>181</v>
      </c>
      <c r="C2054" s="156">
        <v>2020</v>
      </c>
      <c r="D2054" s="156">
        <v>1</v>
      </c>
      <c r="E2054" s="156" t="s">
        <v>253</v>
      </c>
      <c r="F2054" s="157">
        <v>6</v>
      </c>
      <c r="G2054" s="156" t="s">
        <v>192</v>
      </c>
      <c r="H2054" s="156">
        <v>600</v>
      </c>
      <c r="I2054" s="156" t="s">
        <v>266</v>
      </c>
      <c r="J2054" s="156" t="s">
        <v>123</v>
      </c>
      <c r="K2054" s="156" t="s">
        <v>261</v>
      </c>
      <c r="L2054" s="156">
        <v>700</v>
      </c>
      <c r="M2054" s="156" t="s">
        <v>193</v>
      </c>
      <c r="N2054" s="156">
        <v>77</v>
      </c>
      <c r="O2054" s="156">
        <v>50907.48</v>
      </c>
      <c r="P2054" s="156">
        <v>84134</v>
      </c>
      <c r="Q2054" t="str">
        <f t="shared" si="32"/>
        <v>Street</v>
      </c>
      <c r="R2054" s="158"/>
      <c r="U2054" s="158"/>
    </row>
    <row r="2055" spans="1:21" x14ac:dyDescent="0.3">
      <c r="A2055" s="156">
        <v>5</v>
      </c>
      <c r="B2055" s="156" t="s">
        <v>181</v>
      </c>
      <c r="C2055" s="156">
        <v>2020</v>
      </c>
      <c r="D2055" s="156">
        <v>1</v>
      </c>
      <c r="E2055" s="156" t="s">
        <v>253</v>
      </c>
      <c r="F2055" s="157">
        <v>6</v>
      </c>
      <c r="G2055" s="156" t="s">
        <v>192</v>
      </c>
      <c r="H2055" s="156">
        <v>617</v>
      </c>
      <c r="I2055" s="156" t="s">
        <v>287</v>
      </c>
      <c r="J2055" s="156" t="s">
        <v>288</v>
      </c>
      <c r="K2055" s="156" t="s">
        <v>289</v>
      </c>
      <c r="L2055" s="156">
        <v>4562</v>
      </c>
      <c r="M2055" s="156" t="s">
        <v>211</v>
      </c>
      <c r="N2055" s="156">
        <v>11</v>
      </c>
      <c r="O2055" s="156">
        <v>17315.87</v>
      </c>
      <c r="P2055" s="156">
        <v>105125</v>
      </c>
      <c r="Q2055" t="str">
        <f t="shared" si="32"/>
        <v>Street</v>
      </c>
      <c r="R2055" s="158"/>
      <c r="U2055" s="158"/>
    </row>
    <row r="2056" spans="1:21" x14ac:dyDescent="0.3">
      <c r="A2056" s="156">
        <v>4</v>
      </c>
      <c r="B2056" s="156" t="s">
        <v>187</v>
      </c>
      <c r="C2056" s="156">
        <v>2020</v>
      </c>
      <c r="D2056" s="156">
        <v>1</v>
      </c>
      <c r="E2056" s="156" t="s">
        <v>253</v>
      </c>
      <c r="F2056" s="157">
        <v>6</v>
      </c>
      <c r="G2056" s="156" t="s">
        <v>192</v>
      </c>
      <c r="H2056" s="156">
        <v>624</v>
      </c>
      <c r="I2056" s="156" t="s">
        <v>226</v>
      </c>
      <c r="J2056" s="156" t="s">
        <v>124</v>
      </c>
      <c r="K2056" s="156" t="s">
        <v>227</v>
      </c>
      <c r="L2056" s="156">
        <v>4562</v>
      </c>
      <c r="M2056" s="156" t="s">
        <v>211</v>
      </c>
      <c r="N2056" s="156">
        <v>2</v>
      </c>
      <c r="O2056" s="156">
        <v>1307.1300000000001</v>
      </c>
      <c r="P2056" s="156">
        <v>8524</v>
      </c>
      <c r="Q2056" t="str">
        <f t="shared" si="32"/>
        <v>Street</v>
      </c>
      <c r="R2056" s="158"/>
      <c r="U2056" s="158"/>
    </row>
    <row r="2057" spans="1:21" x14ac:dyDescent="0.3">
      <c r="A2057" s="156">
        <v>5</v>
      </c>
      <c r="B2057" s="156" t="s">
        <v>181</v>
      </c>
      <c r="C2057" s="156">
        <v>2020</v>
      </c>
      <c r="D2057" s="156">
        <v>1</v>
      </c>
      <c r="E2057" s="156" t="s">
        <v>253</v>
      </c>
      <c r="F2057" s="157">
        <v>3</v>
      </c>
      <c r="G2057" s="156" t="s">
        <v>189</v>
      </c>
      <c r="H2057" s="156">
        <v>616</v>
      </c>
      <c r="I2057" s="156" t="s">
        <v>199</v>
      </c>
      <c r="J2057" s="156" t="s">
        <v>125</v>
      </c>
      <c r="K2057" s="156" t="s">
        <v>197</v>
      </c>
      <c r="L2057" s="156">
        <v>4532</v>
      </c>
      <c r="M2057" s="156" t="s">
        <v>200</v>
      </c>
      <c r="N2057" s="156">
        <v>3196</v>
      </c>
      <c r="O2057" s="156">
        <v>277678.67</v>
      </c>
      <c r="P2057" s="156">
        <v>1398830</v>
      </c>
      <c r="Q2057" t="str">
        <f t="shared" si="32"/>
        <v>Street</v>
      </c>
      <c r="R2057" s="158"/>
      <c r="U2057" s="158"/>
    </row>
    <row r="2058" spans="1:21" x14ac:dyDescent="0.3">
      <c r="A2058" s="156">
        <v>4</v>
      </c>
      <c r="B2058" s="156" t="s">
        <v>187</v>
      </c>
      <c r="C2058" s="156">
        <v>2020</v>
      </c>
      <c r="D2058" s="156">
        <v>1</v>
      </c>
      <c r="E2058" s="156" t="s">
        <v>253</v>
      </c>
      <c r="F2058" s="157">
        <v>3</v>
      </c>
      <c r="G2058" s="156" t="s">
        <v>189</v>
      </c>
      <c r="H2058" s="156">
        <v>616</v>
      </c>
      <c r="I2058" s="156" t="s">
        <v>199</v>
      </c>
      <c r="J2058" s="156" t="s">
        <v>125</v>
      </c>
      <c r="K2058" s="156" t="s">
        <v>197</v>
      </c>
      <c r="L2058" s="156">
        <v>4532</v>
      </c>
      <c r="M2058" s="156" t="s">
        <v>200</v>
      </c>
      <c r="N2058" s="156">
        <v>1</v>
      </c>
      <c r="O2058" s="156">
        <v>9.1300000000000008</v>
      </c>
      <c r="P2058" s="156">
        <v>27</v>
      </c>
      <c r="Q2058" t="str">
        <f t="shared" si="32"/>
        <v>Street</v>
      </c>
      <c r="R2058" s="158"/>
      <c r="U2058" s="158"/>
    </row>
    <row r="2059" spans="1:21" x14ac:dyDescent="0.3">
      <c r="A2059" s="156">
        <v>5</v>
      </c>
      <c r="B2059" s="156" t="s">
        <v>181</v>
      </c>
      <c r="C2059" s="156">
        <v>2020</v>
      </c>
      <c r="D2059" s="156">
        <v>1</v>
      </c>
      <c r="E2059" s="156" t="s">
        <v>253</v>
      </c>
      <c r="F2059" s="157">
        <v>75</v>
      </c>
      <c r="G2059" s="156" t="s">
        <v>212</v>
      </c>
      <c r="H2059" s="156">
        <v>13</v>
      </c>
      <c r="I2059" s="156" t="s">
        <v>296</v>
      </c>
      <c r="J2059" s="156" t="s">
        <v>119</v>
      </c>
      <c r="K2059" s="156" t="s">
        <v>216</v>
      </c>
      <c r="L2059" s="156">
        <v>1575</v>
      </c>
      <c r="M2059" s="156" t="s">
        <v>218</v>
      </c>
      <c r="N2059" s="156">
        <v>1</v>
      </c>
      <c r="O2059" s="156">
        <v>1216.74</v>
      </c>
      <c r="P2059" s="156">
        <v>6020</v>
      </c>
      <c r="Q2059" t="str">
        <f t="shared" si="32"/>
        <v>4-Medium C&amp;I</v>
      </c>
      <c r="R2059" s="158"/>
      <c r="U2059" s="158"/>
    </row>
    <row r="2060" spans="1:21" x14ac:dyDescent="0.3">
      <c r="A2060" s="156">
        <v>5</v>
      </c>
      <c r="B2060" s="156" t="s">
        <v>181</v>
      </c>
      <c r="C2060" s="156">
        <v>2020</v>
      </c>
      <c r="D2060" s="156">
        <v>1</v>
      </c>
      <c r="E2060" s="156" t="s">
        <v>253</v>
      </c>
      <c r="F2060" s="157">
        <v>10</v>
      </c>
      <c r="G2060" s="156" t="s">
        <v>238</v>
      </c>
      <c r="H2060" s="156">
        <v>2</v>
      </c>
      <c r="I2060" s="156" t="s">
        <v>264</v>
      </c>
      <c r="J2060" s="156" t="s">
        <v>121</v>
      </c>
      <c r="K2060" s="156" t="s">
        <v>230</v>
      </c>
      <c r="L2060" s="156">
        <v>207</v>
      </c>
      <c r="M2060" s="156" t="s">
        <v>243</v>
      </c>
      <c r="N2060" s="156">
        <v>29</v>
      </c>
      <c r="O2060" s="156">
        <v>13316.02</v>
      </c>
      <c r="P2060" s="156">
        <v>49480</v>
      </c>
      <c r="Q2060" t="str">
        <f t="shared" si="32"/>
        <v>1-Residential</v>
      </c>
      <c r="R2060" s="158"/>
      <c r="U2060" s="158"/>
    </row>
    <row r="2061" spans="1:21" x14ac:dyDescent="0.3">
      <c r="A2061" s="156">
        <v>5</v>
      </c>
      <c r="B2061" s="156" t="s">
        <v>181</v>
      </c>
      <c r="C2061" s="156">
        <v>2020</v>
      </c>
      <c r="D2061" s="156">
        <v>1</v>
      </c>
      <c r="E2061" s="156" t="s">
        <v>253</v>
      </c>
      <c r="F2061" s="157">
        <v>79</v>
      </c>
      <c r="G2061" s="156" t="s">
        <v>212</v>
      </c>
      <c r="H2061" s="156">
        <v>153</v>
      </c>
      <c r="I2061" s="156" t="s">
        <v>269</v>
      </c>
      <c r="J2061" s="156" t="s">
        <v>270</v>
      </c>
      <c r="K2061" s="156" t="s">
        <v>270</v>
      </c>
      <c r="L2061" s="156">
        <v>1579</v>
      </c>
      <c r="M2061" s="156" t="s">
        <v>271</v>
      </c>
      <c r="N2061" s="156">
        <v>18</v>
      </c>
      <c r="O2061" s="156">
        <v>0</v>
      </c>
      <c r="P2061" s="156">
        <v>5365984</v>
      </c>
      <c r="Q2061" t="str">
        <f t="shared" si="32"/>
        <v>OTHER</v>
      </c>
      <c r="R2061" s="158"/>
      <c r="U2061" s="158"/>
    </row>
    <row r="2062" spans="1:21" x14ac:dyDescent="0.3">
      <c r="A2062" s="156">
        <v>4</v>
      </c>
      <c r="B2062" s="156" t="s">
        <v>187</v>
      </c>
      <c r="C2062" s="156">
        <v>2020</v>
      </c>
      <c r="D2062" s="156">
        <v>1</v>
      </c>
      <c r="E2062" s="156" t="s">
        <v>253</v>
      </c>
      <c r="F2062" s="157">
        <v>3</v>
      </c>
      <c r="G2062" s="156" t="s">
        <v>189</v>
      </c>
      <c r="H2062" s="156">
        <v>952</v>
      </c>
      <c r="I2062" s="156" t="s">
        <v>235</v>
      </c>
      <c r="J2062" s="156" t="s">
        <v>117</v>
      </c>
      <c r="K2062" s="156" t="s">
        <v>236</v>
      </c>
      <c r="L2062" s="156">
        <v>4532</v>
      </c>
      <c r="M2062" s="156" t="s">
        <v>200</v>
      </c>
      <c r="N2062" s="156">
        <v>12</v>
      </c>
      <c r="O2062" s="156">
        <v>662.96</v>
      </c>
      <c r="P2062" s="156">
        <v>5194</v>
      </c>
      <c r="Q2062" t="str">
        <f t="shared" si="32"/>
        <v>3-Small C&amp;I</v>
      </c>
      <c r="R2062" s="158"/>
      <c r="U2062" s="158"/>
    </row>
    <row r="2063" spans="1:21" x14ac:dyDescent="0.3">
      <c r="A2063" s="156">
        <v>5</v>
      </c>
      <c r="B2063" s="156" t="s">
        <v>181</v>
      </c>
      <c r="C2063" s="156">
        <v>2020</v>
      </c>
      <c r="D2063" s="156">
        <v>1</v>
      </c>
      <c r="E2063" s="156" t="s">
        <v>253</v>
      </c>
      <c r="F2063" s="157">
        <v>3</v>
      </c>
      <c r="G2063" s="156" t="s">
        <v>189</v>
      </c>
      <c r="H2063" s="156">
        <v>15</v>
      </c>
      <c r="I2063" s="156" t="s">
        <v>252</v>
      </c>
      <c r="J2063" s="156" t="s">
        <v>118</v>
      </c>
      <c r="K2063" s="156" t="s">
        <v>214</v>
      </c>
      <c r="L2063" s="156">
        <v>300</v>
      </c>
      <c r="M2063" s="156" t="s">
        <v>191</v>
      </c>
      <c r="N2063" s="156">
        <v>105</v>
      </c>
      <c r="O2063" s="156">
        <v>7496.34</v>
      </c>
      <c r="P2063" s="156">
        <v>30452</v>
      </c>
      <c r="Q2063" t="str">
        <f t="shared" si="32"/>
        <v>3-Small C&amp;I</v>
      </c>
      <c r="R2063" s="158"/>
      <c r="U2063" s="158"/>
    </row>
    <row r="2064" spans="1:21" x14ac:dyDescent="0.3">
      <c r="A2064" s="156">
        <v>4</v>
      </c>
      <c r="B2064" s="156" t="s">
        <v>187</v>
      </c>
      <c r="C2064" s="156">
        <v>2020</v>
      </c>
      <c r="D2064" s="156">
        <v>1</v>
      </c>
      <c r="E2064" s="156" t="s">
        <v>253</v>
      </c>
      <c r="F2064" s="157">
        <v>3</v>
      </c>
      <c r="G2064" s="156" t="s">
        <v>189</v>
      </c>
      <c r="H2064" s="156">
        <v>15</v>
      </c>
      <c r="I2064" s="156" t="s">
        <v>252</v>
      </c>
      <c r="J2064" s="156" t="s">
        <v>118</v>
      </c>
      <c r="K2064" s="156" t="s">
        <v>214</v>
      </c>
      <c r="L2064" s="156">
        <v>300</v>
      </c>
      <c r="M2064" s="156" t="s">
        <v>191</v>
      </c>
      <c r="N2064" s="156">
        <v>1</v>
      </c>
      <c r="O2064" s="156">
        <v>12.36</v>
      </c>
      <c r="P2064" s="156">
        <v>10</v>
      </c>
      <c r="Q2064" t="str">
        <f t="shared" si="32"/>
        <v>3-Small C&amp;I</v>
      </c>
      <c r="R2064" s="158"/>
      <c r="U2064" s="158"/>
    </row>
    <row r="2065" spans="1:21" x14ac:dyDescent="0.3">
      <c r="A2065" s="156">
        <v>5</v>
      </c>
      <c r="B2065" s="156" t="s">
        <v>181</v>
      </c>
      <c r="C2065" s="156">
        <v>2020</v>
      </c>
      <c r="D2065" s="156">
        <v>1</v>
      </c>
      <c r="E2065" s="156" t="s">
        <v>253</v>
      </c>
      <c r="F2065" s="157">
        <v>1</v>
      </c>
      <c r="G2065" s="156" t="s">
        <v>183</v>
      </c>
      <c r="H2065" s="156">
        <v>953</v>
      </c>
      <c r="I2065" s="156" t="s">
        <v>213</v>
      </c>
      <c r="J2065" s="156" t="s">
        <v>118</v>
      </c>
      <c r="K2065" s="156" t="s">
        <v>214</v>
      </c>
      <c r="L2065" s="156">
        <v>4512</v>
      </c>
      <c r="M2065" s="156" t="s">
        <v>186</v>
      </c>
      <c r="N2065" s="156">
        <v>609</v>
      </c>
      <c r="O2065" s="156">
        <v>29945.29</v>
      </c>
      <c r="P2065" s="156">
        <v>265132</v>
      </c>
      <c r="Q2065" t="str">
        <f t="shared" si="32"/>
        <v>3-Small C&amp;I</v>
      </c>
      <c r="R2065" s="158"/>
      <c r="U2065" s="158"/>
    </row>
    <row r="2066" spans="1:21" x14ac:dyDescent="0.3">
      <c r="A2066" s="156">
        <v>5</v>
      </c>
      <c r="B2066" s="156" t="s">
        <v>181</v>
      </c>
      <c r="C2066" s="156">
        <v>2020</v>
      </c>
      <c r="D2066" s="156">
        <v>1</v>
      </c>
      <c r="E2066" s="156" t="s">
        <v>253</v>
      </c>
      <c r="F2066" s="157">
        <v>79</v>
      </c>
      <c r="G2066" s="156" t="s">
        <v>212</v>
      </c>
      <c r="H2066" s="156">
        <v>950</v>
      </c>
      <c r="I2066" s="156" t="s">
        <v>184</v>
      </c>
      <c r="J2066" s="156" t="s">
        <v>115</v>
      </c>
      <c r="K2066" s="156" t="s">
        <v>185</v>
      </c>
      <c r="L2066" s="156">
        <v>4579</v>
      </c>
      <c r="M2066" s="156" t="s">
        <v>221</v>
      </c>
      <c r="N2066" s="156">
        <v>84</v>
      </c>
      <c r="O2066" s="156">
        <v>17600.28</v>
      </c>
      <c r="P2066" s="156">
        <v>186607</v>
      </c>
      <c r="Q2066" t="str">
        <f t="shared" si="32"/>
        <v>3-Small C&amp;I</v>
      </c>
      <c r="R2066" s="158"/>
      <c r="U2066" s="158"/>
    </row>
    <row r="2067" spans="1:21" x14ac:dyDescent="0.3">
      <c r="A2067" s="156">
        <v>5</v>
      </c>
      <c r="B2067" s="156" t="s">
        <v>181</v>
      </c>
      <c r="C2067" s="156">
        <v>2020</v>
      </c>
      <c r="D2067" s="156">
        <v>1</v>
      </c>
      <c r="E2067" s="156" t="s">
        <v>253</v>
      </c>
      <c r="F2067" s="157">
        <v>5</v>
      </c>
      <c r="G2067" s="156" t="s">
        <v>195</v>
      </c>
      <c r="H2067" s="156">
        <v>8</v>
      </c>
      <c r="I2067" s="156" t="s">
        <v>248</v>
      </c>
      <c r="J2067" s="156" t="s">
        <v>126</v>
      </c>
      <c r="K2067" s="156" t="s">
        <v>249</v>
      </c>
      <c r="L2067" s="156">
        <v>460</v>
      </c>
      <c r="M2067" s="156" t="s">
        <v>198</v>
      </c>
      <c r="N2067" s="156">
        <v>1</v>
      </c>
      <c r="O2067" s="156">
        <v>69.150000000000006</v>
      </c>
      <c r="P2067" s="156">
        <v>292</v>
      </c>
      <c r="Q2067" t="str">
        <f t="shared" si="32"/>
        <v>3-Small C&amp;I</v>
      </c>
      <c r="R2067" s="158"/>
      <c r="U2067" s="158"/>
    </row>
    <row r="2068" spans="1:21" x14ac:dyDescent="0.3">
      <c r="A2068" s="156">
        <v>5</v>
      </c>
      <c r="B2068" s="156" t="s">
        <v>181</v>
      </c>
      <c r="C2068" s="156">
        <v>2020</v>
      </c>
      <c r="D2068" s="156">
        <v>1</v>
      </c>
      <c r="E2068" s="156" t="s">
        <v>253</v>
      </c>
      <c r="F2068" s="157">
        <v>5</v>
      </c>
      <c r="G2068" s="156" t="s">
        <v>195</v>
      </c>
      <c r="H2068" s="156">
        <v>954</v>
      </c>
      <c r="I2068" s="156" t="s">
        <v>237</v>
      </c>
      <c r="J2068" s="156" t="s">
        <v>119</v>
      </c>
      <c r="K2068" s="156" t="s">
        <v>216</v>
      </c>
      <c r="L2068" s="156">
        <v>4552</v>
      </c>
      <c r="M2068" s="156" t="s">
        <v>276</v>
      </c>
      <c r="N2068" s="156">
        <v>520</v>
      </c>
      <c r="O2068" s="156">
        <v>1079338.4099999999</v>
      </c>
      <c r="P2068" s="156">
        <v>12784650</v>
      </c>
      <c r="Q2068" t="str">
        <f t="shared" si="32"/>
        <v>4-Medium C&amp;I</v>
      </c>
      <c r="R2068" s="158"/>
      <c r="U2068" s="158"/>
    </row>
    <row r="2069" spans="1:21" x14ac:dyDescent="0.3">
      <c r="A2069" s="156">
        <v>5</v>
      </c>
      <c r="B2069" s="156" t="s">
        <v>181</v>
      </c>
      <c r="C2069" s="156">
        <v>2020</v>
      </c>
      <c r="D2069" s="156">
        <v>1</v>
      </c>
      <c r="E2069" s="156" t="s">
        <v>253</v>
      </c>
      <c r="F2069" s="157">
        <v>6</v>
      </c>
      <c r="G2069" s="156" t="s">
        <v>192</v>
      </c>
      <c r="H2069" s="156">
        <v>608</v>
      </c>
      <c r="I2069" s="156" t="s">
        <v>290</v>
      </c>
      <c r="J2069" s="156" t="s">
        <v>278</v>
      </c>
      <c r="K2069" s="156" t="s">
        <v>212</v>
      </c>
      <c r="L2069" s="156">
        <v>700</v>
      </c>
      <c r="M2069" s="156" t="s">
        <v>193</v>
      </c>
      <c r="N2069" s="156">
        <v>65</v>
      </c>
      <c r="O2069" s="156">
        <v>82259.210000000006</v>
      </c>
      <c r="P2069" s="156">
        <v>375341</v>
      </c>
      <c r="Q2069" t="str">
        <f t="shared" si="32"/>
        <v>Street</v>
      </c>
      <c r="R2069" s="158"/>
      <c r="U2069" s="158"/>
    </row>
    <row r="2070" spans="1:21" x14ac:dyDescent="0.3">
      <c r="A2070" s="156">
        <v>5</v>
      </c>
      <c r="B2070" s="156" t="s">
        <v>181</v>
      </c>
      <c r="C2070" s="156">
        <v>2020</v>
      </c>
      <c r="D2070" s="156">
        <v>1</v>
      </c>
      <c r="E2070" s="156" t="s">
        <v>253</v>
      </c>
      <c r="F2070" s="157">
        <v>6</v>
      </c>
      <c r="G2070" s="156" t="s">
        <v>192</v>
      </c>
      <c r="H2070" s="156">
        <v>625</v>
      </c>
      <c r="I2070" s="156" t="s">
        <v>286</v>
      </c>
      <c r="J2070" s="156" t="s">
        <v>132</v>
      </c>
      <c r="K2070" s="156" t="s">
        <v>212</v>
      </c>
      <c r="L2070" s="156">
        <v>700</v>
      </c>
      <c r="M2070" s="156" t="s">
        <v>193</v>
      </c>
      <c r="N2070" s="156">
        <v>1</v>
      </c>
      <c r="O2070" s="156">
        <v>21.33</v>
      </c>
      <c r="P2070" s="156">
        <v>28</v>
      </c>
      <c r="Q2070" t="str">
        <f t="shared" si="32"/>
        <v>Street</v>
      </c>
      <c r="R2070" s="158"/>
      <c r="U2070" s="158"/>
    </row>
    <row r="2071" spans="1:21" x14ac:dyDescent="0.3">
      <c r="A2071" s="156">
        <v>5</v>
      </c>
      <c r="B2071" s="156" t="s">
        <v>181</v>
      </c>
      <c r="C2071" s="156">
        <v>2020</v>
      </c>
      <c r="D2071" s="156">
        <v>1</v>
      </c>
      <c r="E2071" s="156" t="s">
        <v>253</v>
      </c>
      <c r="F2071" s="157">
        <v>3</v>
      </c>
      <c r="G2071" s="156" t="s">
        <v>189</v>
      </c>
      <c r="H2071" s="156">
        <v>700</v>
      </c>
      <c r="I2071" s="156" t="s">
        <v>273</v>
      </c>
      <c r="J2071" s="156" t="s">
        <v>207</v>
      </c>
      <c r="K2071" s="156" t="s">
        <v>208</v>
      </c>
      <c r="L2071" s="156">
        <v>300</v>
      </c>
      <c r="M2071" s="156" t="s">
        <v>191</v>
      </c>
      <c r="N2071" s="156">
        <v>4</v>
      </c>
      <c r="O2071" s="156">
        <v>29542.87</v>
      </c>
      <c r="P2071" s="156">
        <v>156960</v>
      </c>
      <c r="Q2071" t="str">
        <f t="shared" si="32"/>
        <v>5-Large C&amp;I</v>
      </c>
      <c r="R2071" s="158"/>
      <c r="U2071" s="158"/>
    </row>
    <row r="2072" spans="1:21" x14ac:dyDescent="0.3">
      <c r="A2072" s="156">
        <v>5</v>
      </c>
      <c r="B2072" s="156" t="s">
        <v>181</v>
      </c>
      <c r="C2072" s="156">
        <v>2020</v>
      </c>
      <c r="D2072" s="156">
        <v>1</v>
      </c>
      <c r="E2072" s="156" t="s">
        <v>253</v>
      </c>
      <c r="F2072" s="157">
        <v>60</v>
      </c>
      <c r="G2072" s="156" t="s">
        <v>212</v>
      </c>
      <c r="H2072" s="156">
        <v>612</v>
      </c>
      <c r="I2072" s="156" t="s">
        <v>223</v>
      </c>
      <c r="J2072" s="156" t="s">
        <v>116</v>
      </c>
      <c r="K2072" s="156" t="s">
        <v>224</v>
      </c>
      <c r="L2072" s="156">
        <v>360</v>
      </c>
      <c r="M2072" s="156" t="s">
        <v>225</v>
      </c>
      <c r="N2072" s="156">
        <v>1</v>
      </c>
      <c r="O2072" s="156">
        <v>9.4600000000000009</v>
      </c>
      <c r="P2072" s="156">
        <v>11</v>
      </c>
      <c r="Q2072" t="str">
        <f t="shared" si="32"/>
        <v>3-Small C&amp;I</v>
      </c>
      <c r="R2072" s="158"/>
      <c r="U2072" s="158"/>
    </row>
    <row r="2073" spans="1:21" x14ac:dyDescent="0.3">
      <c r="A2073" s="156">
        <v>4</v>
      </c>
      <c r="B2073" s="156" t="s">
        <v>187</v>
      </c>
      <c r="C2073" s="156">
        <v>2020</v>
      </c>
      <c r="D2073" s="156">
        <v>1</v>
      </c>
      <c r="E2073" s="156" t="s">
        <v>253</v>
      </c>
      <c r="F2073" s="157">
        <v>3</v>
      </c>
      <c r="G2073" s="156" t="s">
        <v>189</v>
      </c>
      <c r="H2073" s="156">
        <v>953</v>
      </c>
      <c r="I2073" s="156" t="s">
        <v>213</v>
      </c>
      <c r="J2073" s="156" t="s">
        <v>118</v>
      </c>
      <c r="K2073" s="156" t="s">
        <v>214</v>
      </c>
      <c r="L2073" s="156">
        <v>4532</v>
      </c>
      <c r="M2073" s="156" t="s">
        <v>200</v>
      </c>
      <c r="N2073" s="156">
        <v>48</v>
      </c>
      <c r="O2073" s="156">
        <v>4473.8999999999996</v>
      </c>
      <c r="P2073" s="156">
        <v>39627</v>
      </c>
      <c r="Q2073" t="str">
        <f t="shared" si="32"/>
        <v>3-Small C&amp;I</v>
      </c>
      <c r="R2073" s="158"/>
      <c r="U2073" s="158"/>
    </row>
    <row r="2074" spans="1:21" x14ac:dyDescent="0.3">
      <c r="A2074" s="156">
        <v>5</v>
      </c>
      <c r="B2074" s="156" t="s">
        <v>181</v>
      </c>
      <c r="C2074" s="156">
        <v>2020</v>
      </c>
      <c r="D2074" s="156">
        <v>1</v>
      </c>
      <c r="E2074" s="156" t="s">
        <v>253</v>
      </c>
      <c r="F2074" s="157">
        <v>60</v>
      </c>
      <c r="G2074" s="156" t="s">
        <v>212</v>
      </c>
      <c r="H2074" s="156">
        <v>601</v>
      </c>
      <c r="I2074" s="156" t="s">
        <v>260</v>
      </c>
      <c r="J2074" s="156" t="s">
        <v>123</v>
      </c>
      <c r="K2074" s="156" t="s">
        <v>261</v>
      </c>
      <c r="L2074" s="156">
        <v>360</v>
      </c>
      <c r="M2074" s="156" t="s">
        <v>225</v>
      </c>
      <c r="N2074" s="156">
        <v>49</v>
      </c>
      <c r="O2074" s="156">
        <v>1812.56</v>
      </c>
      <c r="P2074" s="156">
        <v>3440</v>
      </c>
      <c r="Q2074" t="str">
        <f t="shared" si="32"/>
        <v>Street</v>
      </c>
      <c r="R2074" s="158"/>
      <c r="U2074" s="158"/>
    </row>
    <row r="2075" spans="1:21" x14ac:dyDescent="0.3">
      <c r="A2075" s="156">
        <v>4</v>
      </c>
      <c r="B2075" s="156" t="s">
        <v>187</v>
      </c>
      <c r="C2075" s="156">
        <v>2020</v>
      </c>
      <c r="D2075" s="156">
        <v>1</v>
      </c>
      <c r="E2075" s="156" t="s">
        <v>253</v>
      </c>
      <c r="F2075" s="157">
        <v>6</v>
      </c>
      <c r="G2075" s="156" t="s">
        <v>192</v>
      </c>
      <c r="H2075" s="156">
        <v>615</v>
      </c>
      <c r="I2075" s="156" t="s">
        <v>292</v>
      </c>
      <c r="J2075" s="156" t="s">
        <v>123</v>
      </c>
      <c r="K2075" s="156" t="s">
        <v>261</v>
      </c>
      <c r="L2075" s="156">
        <v>4562</v>
      </c>
      <c r="M2075" s="156" t="s">
        <v>211</v>
      </c>
      <c r="N2075" s="156">
        <v>1</v>
      </c>
      <c r="O2075" s="156">
        <v>6136.58</v>
      </c>
      <c r="P2075" s="156">
        <v>20279</v>
      </c>
      <c r="Q2075" t="str">
        <f t="shared" si="32"/>
        <v>Street</v>
      </c>
      <c r="R2075" s="158"/>
      <c r="U2075" s="158"/>
    </row>
    <row r="2076" spans="1:21" x14ac:dyDescent="0.3">
      <c r="A2076" s="156">
        <v>5</v>
      </c>
      <c r="B2076" s="156" t="s">
        <v>181</v>
      </c>
      <c r="C2076" s="156">
        <v>2020</v>
      </c>
      <c r="D2076" s="156">
        <v>1</v>
      </c>
      <c r="E2076" s="156" t="s">
        <v>253</v>
      </c>
      <c r="F2076" s="157">
        <v>6</v>
      </c>
      <c r="G2076" s="156" t="s">
        <v>192</v>
      </c>
      <c r="H2076" s="156">
        <v>624</v>
      </c>
      <c r="I2076" s="156" t="s">
        <v>226</v>
      </c>
      <c r="J2076" s="156" t="s">
        <v>124</v>
      </c>
      <c r="K2076" s="156" t="s">
        <v>227</v>
      </c>
      <c r="L2076" s="156">
        <v>4562</v>
      </c>
      <c r="M2076" s="156" t="s">
        <v>211</v>
      </c>
      <c r="N2076" s="156">
        <v>15</v>
      </c>
      <c r="O2076" s="156">
        <v>-326.19</v>
      </c>
      <c r="P2076" s="156">
        <v>3375</v>
      </c>
      <c r="Q2076" t="str">
        <f t="shared" si="32"/>
        <v>Street</v>
      </c>
      <c r="R2076" s="158"/>
      <c r="U2076" s="158"/>
    </row>
    <row r="2077" spans="1:21" x14ac:dyDescent="0.3">
      <c r="A2077" s="156">
        <v>5</v>
      </c>
      <c r="B2077" s="156" t="s">
        <v>181</v>
      </c>
      <c r="C2077" s="156">
        <v>2020</v>
      </c>
      <c r="D2077" s="156">
        <v>1</v>
      </c>
      <c r="E2077" s="156" t="s">
        <v>253</v>
      </c>
      <c r="F2077" s="157">
        <v>1</v>
      </c>
      <c r="G2077" s="156" t="s">
        <v>183</v>
      </c>
      <c r="H2077" s="156">
        <v>905</v>
      </c>
      <c r="I2077" s="156" t="s">
        <v>272</v>
      </c>
      <c r="J2077" s="156" t="s">
        <v>122</v>
      </c>
      <c r="K2077" s="156" t="s">
        <v>242</v>
      </c>
      <c r="L2077" s="156">
        <v>4512</v>
      </c>
      <c r="M2077" s="156" t="s">
        <v>186</v>
      </c>
      <c r="N2077" s="156">
        <v>57049</v>
      </c>
      <c r="O2077" s="156">
        <v>1299544.23</v>
      </c>
      <c r="P2077" s="156">
        <v>35995275</v>
      </c>
      <c r="Q2077" t="str">
        <f t="shared" si="32"/>
        <v>2-Low Income Residential</v>
      </c>
      <c r="R2077" s="158"/>
      <c r="U2077" s="158"/>
    </row>
    <row r="2078" spans="1:21" x14ac:dyDescent="0.3">
      <c r="A2078" s="156">
        <v>4</v>
      </c>
      <c r="B2078" s="156" t="s">
        <v>187</v>
      </c>
      <c r="C2078" s="156">
        <v>2020</v>
      </c>
      <c r="D2078" s="156">
        <v>1</v>
      </c>
      <c r="E2078" s="156" t="s">
        <v>253</v>
      </c>
      <c r="F2078" s="157">
        <v>3</v>
      </c>
      <c r="G2078" s="156" t="s">
        <v>189</v>
      </c>
      <c r="H2078" s="156">
        <v>903</v>
      </c>
      <c r="I2078" s="156" t="s">
        <v>239</v>
      </c>
      <c r="J2078" s="156" t="s">
        <v>121</v>
      </c>
      <c r="K2078" s="156" t="s">
        <v>230</v>
      </c>
      <c r="L2078" s="156">
        <v>4532</v>
      </c>
      <c r="M2078" s="156" t="s">
        <v>200</v>
      </c>
      <c r="N2078" s="156">
        <v>20</v>
      </c>
      <c r="O2078" s="156">
        <v>2953.69</v>
      </c>
      <c r="P2078" s="156">
        <v>22567</v>
      </c>
      <c r="Q2078" t="str">
        <f t="shared" si="32"/>
        <v>1-Residential</v>
      </c>
      <c r="R2078" s="158"/>
      <c r="U2078" s="158"/>
    </row>
    <row r="2079" spans="1:21" x14ac:dyDescent="0.3">
      <c r="A2079" s="156">
        <v>5</v>
      </c>
      <c r="B2079" s="156" t="s">
        <v>181</v>
      </c>
      <c r="C2079" s="156">
        <v>2020</v>
      </c>
      <c r="D2079" s="156">
        <v>1</v>
      </c>
      <c r="E2079" s="156" t="s">
        <v>253</v>
      </c>
      <c r="F2079" s="157">
        <v>6</v>
      </c>
      <c r="G2079" s="156" t="s">
        <v>192</v>
      </c>
      <c r="H2079" s="156">
        <v>603</v>
      </c>
      <c r="I2079" s="156" t="s">
        <v>196</v>
      </c>
      <c r="J2079" s="156" t="s">
        <v>125</v>
      </c>
      <c r="K2079" s="156" t="s">
        <v>197</v>
      </c>
      <c r="L2079" s="156">
        <v>700</v>
      </c>
      <c r="M2079" s="156" t="s">
        <v>193</v>
      </c>
      <c r="N2079" s="156">
        <v>690</v>
      </c>
      <c r="O2079" s="156">
        <v>68088.960000000006</v>
      </c>
      <c r="P2079" s="156">
        <v>195911</v>
      </c>
      <c r="Q2079" t="str">
        <f t="shared" si="32"/>
        <v>Street</v>
      </c>
      <c r="R2079" s="158"/>
      <c r="U2079" s="158"/>
    </row>
    <row r="2080" spans="1:21" x14ac:dyDescent="0.3">
      <c r="A2080" s="156">
        <v>5</v>
      </c>
      <c r="B2080" s="156" t="s">
        <v>181</v>
      </c>
      <c r="C2080" s="156">
        <v>2020</v>
      </c>
      <c r="D2080" s="156">
        <v>1</v>
      </c>
      <c r="E2080" s="156" t="s">
        <v>253</v>
      </c>
      <c r="F2080" s="157">
        <v>77</v>
      </c>
      <c r="G2080" s="156" t="s">
        <v>212</v>
      </c>
      <c r="H2080" s="156">
        <v>18</v>
      </c>
      <c r="I2080" s="156" t="s">
        <v>215</v>
      </c>
      <c r="J2080" s="156" t="s">
        <v>119</v>
      </c>
      <c r="K2080" s="156" t="s">
        <v>216</v>
      </c>
      <c r="L2080" s="156">
        <v>1577</v>
      </c>
      <c r="M2080" s="156" t="s">
        <v>233</v>
      </c>
      <c r="N2080" s="156">
        <v>1</v>
      </c>
      <c r="O2080" s="156">
        <v>2765.71</v>
      </c>
      <c r="P2080" s="156">
        <v>13600</v>
      </c>
      <c r="Q2080" t="str">
        <f t="shared" si="32"/>
        <v>4-Medium C&amp;I</v>
      </c>
      <c r="R2080" s="158"/>
      <c r="U2080" s="158"/>
    </row>
    <row r="2081" spans="1:21" x14ac:dyDescent="0.3">
      <c r="A2081" s="156">
        <v>5</v>
      </c>
      <c r="B2081" s="156" t="s">
        <v>181</v>
      </c>
      <c r="C2081" s="156">
        <v>2020</v>
      </c>
      <c r="D2081" s="156">
        <v>1</v>
      </c>
      <c r="E2081" s="156" t="s">
        <v>253</v>
      </c>
      <c r="F2081" s="157">
        <v>79</v>
      </c>
      <c r="G2081" s="156" t="s">
        <v>212</v>
      </c>
      <c r="H2081" s="156">
        <v>18</v>
      </c>
      <c r="I2081" s="156" t="s">
        <v>215</v>
      </c>
      <c r="J2081" s="156" t="s">
        <v>119</v>
      </c>
      <c r="K2081" s="156" t="s">
        <v>216</v>
      </c>
      <c r="L2081" s="156">
        <v>1579</v>
      </c>
      <c r="M2081" s="156" t="s">
        <v>271</v>
      </c>
      <c r="N2081" s="156">
        <v>1</v>
      </c>
      <c r="O2081" s="156">
        <v>13257.89</v>
      </c>
      <c r="P2081" s="156">
        <v>71000</v>
      </c>
      <c r="Q2081" t="str">
        <f t="shared" si="32"/>
        <v>4-Medium C&amp;I</v>
      </c>
      <c r="R2081" s="158"/>
      <c r="U2081" s="158"/>
    </row>
    <row r="2082" spans="1:21" x14ac:dyDescent="0.3">
      <c r="A2082" s="156">
        <v>4</v>
      </c>
      <c r="B2082" s="156" t="s">
        <v>187</v>
      </c>
      <c r="C2082" s="156">
        <v>2020</v>
      </c>
      <c r="D2082" s="156">
        <v>1</v>
      </c>
      <c r="E2082" s="156" t="s">
        <v>253</v>
      </c>
      <c r="F2082" s="157">
        <v>5</v>
      </c>
      <c r="G2082" s="156" t="s">
        <v>195</v>
      </c>
      <c r="H2082" s="156">
        <v>710</v>
      </c>
      <c r="I2082" s="156" t="s">
        <v>220</v>
      </c>
      <c r="J2082" s="156" t="s">
        <v>207</v>
      </c>
      <c r="K2082" s="156" t="s">
        <v>208</v>
      </c>
      <c r="L2082" s="156">
        <v>4552</v>
      </c>
      <c r="M2082" s="156" t="s">
        <v>276</v>
      </c>
      <c r="N2082" s="156">
        <v>1</v>
      </c>
      <c r="O2082" s="156">
        <v>4893.25</v>
      </c>
      <c r="P2082" s="156">
        <v>68985</v>
      </c>
      <c r="Q2082" t="str">
        <f t="shared" si="32"/>
        <v>5-Large C&amp;I</v>
      </c>
      <c r="R2082" s="158"/>
      <c r="U2082" s="158"/>
    </row>
    <row r="2083" spans="1:21" x14ac:dyDescent="0.3">
      <c r="A2083" s="156">
        <v>4</v>
      </c>
      <c r="B2083" s="156" t="s">
        <v>187</v>
      </c>
      <c r="C2083" s="156">
        <v>2020</v>
      </c>
      <c r="D2083" s="156">
        <v>1</v>
      </c>
      <c r="E2083" s="156" t="s">
        <v>253</v>
      </c>
      <c r="F2083" s="157">
        <v>3</v>
      </c>
      <c r="G2083" s="156" t="s">
        <v>189</v>
      </c>
      <c r="H2083" s="156">
        <v>5</v>
      </c>
      <c r="I2083" s="156" t="s">
        <v>190</v>
      </c>
      <c r="J2083" s="156" t="s">
        <v>115</v>
      </c>
      <c r="K2083" s="156" t="s">
        <v>185</v>
      </c>
      <c r="L2083" s="156">
        <v>300</v>
      </c>
      <c r="M2083" s="156" t="s">
        <v>191</v>
      </c>
      <c r="N2083" s="156">
        <v>168</v>
      </c>
      <c r="O2083" s="156">
        <v>50701.79</v>
      </c>
      <c r="P2083" s="156">
        <v>227648</v>
      </c>
      <c r="Q2083" t="str">
        <f t="shared" si="32"/>
        <v>3-Small C&amp;I</v>
      </c>
      <c r="R2083" s="158"/>
      <c r="U2083" s="158"/>
    </row>
    <row r="2084" spans="1:21" x14ac:dyDescent="0.3">
      <c r="A2084" s="156">
        <v>5</v>
      </c>
      <c r="B2084" s="156" t="s">
        <v>181</v>
      </c>
      <c r="C2084" s="156">
        <v>2020</v>
      </c>
      <c r="D2084" s="156">
        <v>1</v>
      </c>
      <c r="E2084" s="156" t="s">
        <v>253</v>
      </c>
      <c r="F2084" s="157">
        <v>3</v>
      </c>
      <c r="G2084" s="156" t="s">
        <v>189</v>
      </c>
      <c r="H2084" s="156">
        <v>2</v>
      </c>
      <c r="I2084" s="156" t="s">
        <v>264</v>
      </c>
      <c r="J2084" s="156" t="s">
        <v>121</v>
      </c>
      <c r="K2084" s="156" t="s">
        <v>230</v>
      </c>
      <c r="L2084" s="156">
        <v>300</v>
      </c>
      <c r="M2084" s="156" t="s">
        <v>191</v>
      </c>
      <c r="N2084" s="156">
        <v>3</v>
      </c>
      <c r="O2084" s="156">
        <v>146.77000000000001</v>
      </c>
      <c r="P2084" s="156">
        <v>482</v>
      </c>
      <c r="Q2084" t="str">
        <f t="shared" si="32"/>
        <v>1-Residential</v>
      </c>
      <c r="R2084" s="158"/>
      <c r="U2084" s="158"/>
    </row>
    <row r="2085" spans="1:21" x14ac:dyDescent="0.3">
      <c r="A2085" s="156">
        <v>5</v>
      </c>
      <c r="B2085" s="156" t="s">
        <v>181</v>
      </c>
      <c r="C2085" s="156">
        <v>2020</v>
      </c>
      <c r="D2085" s="156">
        <v>1</v>
      </c>
      <c r="E2085" s="156" t="s">
        <v>253</v>
      </c>
      <c r="F2085" s="157">
        <v>6</v>
      </c>
      <c r="G2085" s="156" t="s">
        <v>192</v>
      </c>
      <c r="H2085" s="156">
        <v>5</v>
      </c>
      <c r="I2085" s="156" t="s">
        <v>190</v>
      </c>
      <c r="J2085" s="156" t="s">
        <v>115</v>
      </c>
      <c r="K2085" s="156" t="s">
        <v>185</v>
      </c>
      <c r="L2085" s="156">
        <v>700</v>
      </c>
      <c r="M2085" s="156" t="s">
        <v>193</v>
      </c>
      <c r="N2085" s="156">
        <v>6</v>
      </c>
      <c r="O2085" s="156">
        <v>563.07000000000005</v>
      </c>
      <c r="P2085" s="156">
        <v>2382</v>
      </c>
      <c r="Q2085" t="str">
        <f t="shared" si="32"/>
        <v>3-Small C&amp;I</v>
      </c>
      <c r="R2085" s="158"/>
      <c r="U2085" s="158"/>
    </row>
    <row r="2086" spans="1:21" x14ac:dyDescent="0.3">
      <c r="A2086" s="156">
        <v>5</v>
      </c>
      <c r="B2086" s="156" t="s">
        <v>181</v>
      </c>
      <c r="C2086" s="156">
        <v>2020</v>
      </c>
      <c r="D2086" s="156">
        <v>1</v>
      </c>
      <c r="E2086" s="156" t="s">
        <v>253</v>
      </c>
      <c r="F2086" s="157">
        <v>72</v>
      </c>
      <c r="G2086" s="156" t="s">
        <v>212</v>
      </c>
      <c r="H2086" s="156">
        <v>5</v>
      </c>
      <c r="I2086" s="156" t="s">
        <v>190</v>
      </c>
      <c r="J2086" s="156" t="s">
        <v>115</v>
      </c>
      <c r="K2086" s="156" t="s">
        <v>185</v>
      </c>
      <c r="L2086" s="156">
        <v>1572</v>
      </c>
      <c r="M2086" s="156" t="s">
        <v>231</v>
      </c>
      <c r="N2086" s="156">
        <v>1</v>
      </c>
      <c r="O2086" s="156">
        <v>3796.93</v>
      </c>
      <c r="P2086" s="156">
        <v>17967</v>
      </c>
      <c r="Q2086" t="str">
        <f t="shared" si="32"/>
        <v>3-Small C&amp;I</v>
      </c>
      <c r="R2086" s="158"/>
      <c r="U2086" s="158"/>
    </row>
    <row r="2087" spans="1:21" x14ac:dyDescent="0.3">
      <c r="A2087" s="156">
        <v>5</v>
      </c>
      <c r="B2087" s="156" t="s">
        <v>181</v>
      </c>
      <c r="C2087" s="156">
        <v>2020</v>
      </c>
      <c r="D2087" s="156">
        <v>1</v>
      </c>
      <c r="E2087" s="156" t="s">
        <v>253</v>
      </c>
      <c r="F2087" s="157">
        <v>6</v>
      </c>
      <c r="G2087" s="156" t="s">
        <v>192</v>
      </c>
      <c r="H2087" s="156">
        <v>619</v>
      </c>
      <c r="I2087" s="156" t="s">
        <v>277</v>
      </c>
      <c r="J2087" s="156" t="s">
        <v>278</v>
      </c>
      <c r="K2087" s="156" t="s">
        <v>212</v>
      </c>
      <c r="L2087" s="156">
        <v>4562</v>
      </c>
      <c r="M2087" s="156" t="s">
        <v>211</v>
      </c>
      <c r="N2087" s="156">
        <v>311</v>
      </c>
      <c r="O2087" s="156">
        <v>446947.23</v>
      </c>
      <c r="P2087" s="156">
        <v>4431820</v>
      </c>
      <c r="Q2087" t="str">
        <f t="shared" si="32"/>
        <v>Street</v>
      </c>
      <c r="R2087" s="158"/>
      <c r="U2087" s="158"/>
    </row>
    <row r="2088" spans="1:21" x14ac:dyDescent="0.3">
      <c r="A2088" s="156">
        <v>5</v>
      </c>
      <c r="B2088" s="156" t="s">
        <v>181</v>
      </c>
      <c r="C2088" s="156">
        <v>2020</v>
      </c>
      <c r="D2088" s="156">
        <v>1</v>
      </c>
      <c r="E2088" s="156" t="s">
        <v>253</v>
      </c>
      <c r="F2088" s="157">
        <v>1</v>
      </c>
      <c r="G2088" s="156" t="s">
        <v>183</v>
      </c>
      <c r="H2088" s="156">
        <v>10</v>
      </c>
      <c r="I2088" s="156" t="s">
        <v>251</v>
      </c>
      <c r="J2088" s="156" t="s">
        <v>117</v>
      </c>
      <c r="K2088" s="156" t="s">
        <v>236</v>
      </c>
      <c r="L2088" s="156">
        <v>200</v>
      </c>
      <c r="M2088" s="156" t="s">
        <v>210</v>
      </c>
      <c r="N2088" s="156">
        <v>1143</v>
      </c>
      <c r="O2088" s="156">
        <v>100060.57</v>
      </c>
      <c r="P2088" s="156">
        <v>422765</v>
      </c>
      <c r="Q2088" t="str">
        <f t="shared" si="32"/>
        <v>3-Small C&amp;I</v>
      </c>
      <c r="R2088" s="158"/>
      <c r="U2088" s="158"/>
    </row>
    <row r="2089" spans="1:21" x14ac:dyDescent="0.3">
      <c r="A2089" s="156">
        <v>5</v>
      </c>
      <c r="B2089" s="156" t="s">
        <v>181</v>
      </c>
      <c r="C2089" s="156">
        <v>2020</v>
      </c>
      <c r="D2089" s="156">
        <v>1</v>
      </c>
      <c r="E2089" s="156" t="s">
        <v>253</v>
      </c>
      <c r="F2089" s="157">
        <v>3</v>
      </c>
      <c r="G2089" s="156" t="s">
        <v>189</v>
      </c>
      <c r="H2089" s="156">
        <v>9</v>
      </c>
      <c r="I2089" s="156" t="s">
        <v>275</v>
      </c>
      <c r="J2089" s="156" t="s">
        <v>117</v>
      </c>
      <c r="K2089" s="156" t="s">
        <v>236</v>
      </c>
      <c r="L2089" s="156">
        <v>300</v>
      </c>
      <c r="M2089" s="156" t="s">
        <v>191</v>
      </c>
      <c r="N2089" s="156">
        <v>320</v>
      </c>
      <c r="O2089" s="156">
        <v>-5755.62</v>
      </c>
      <c r="P2089" s="156">
        <v>674898</v>
      </c>
      <c r="Q2089" t="str">
        <f t="shared" si="32"/>
        <v>3-Small C&amp;I</v>
      </c>
      <c r="R2089" s="158"/>
      <c r="U2089" s="158"/>
    </row>
    <row r="2090" spans="1:21" x14ac:dyDescent="0.3">
      <c r="A2090" s="156">
        <v>5</v>
      </c>
      <c r="B2090" s="156" t="s">
        <v>181</v>
      </c>
      <c r="C2090" s="156">
        <v>2020</v>
      </c>
      <c r="D2090" s="156">
        <v>1</v>
      </c>
      <c r="E2090" s="156" t="s">
        <v>253</v>
      </c>
      <c r="F2090" s="157">
        <v>5</v>
      </c>
      <c r="G2090" s="156" t="s">
        <v>195</v>
      </c>
      <c r="H2090" s="156">
        <v>951</v>
      </c>
      <c r="I2090" s="156" t="s">
        <v>250</v>
      </c>
      <c r="J2090" s="156" t="s">
        <v>126</v>
      </c>
      <c r="K2090" s="156" t="s">
        <v>249</v>
      </c>
      <c r="L2090" s="156">
        <v>4552</v>
      </c>
      <c r="M2090" s="156" t="s">
        <v>276</v>
      </c>
      <c r="N2090" s="156">
        <v>1</v>
      </c>
      <c r="O2090" s="156">
        <v>34.619999999999997</v>
      </c>
      <c r="P2090" s="156">
        <v>300</v>
      </c>
      <c r="Q2090" t="str">
        <f t="shared" si="32"/>
        <v>3-Small C&amp;I</v>
      </c>
      <c r="R2090" s="158"/>
      <c r="U2090" s="158"/>
    </row>
    <row r="2091" spans="1:21" x14ac:dyDescent="0.3">
      <c r="A2091" s="156">
        <v>5</v>
      </c>
      <c r="B2091" s="156" t="s">
        <v>181</v>
      </c>
      <c r="C2091" s="156">
        <v>2020</v>
      </c>
      <c r="D2091" s="156">
        <v>1</v>
      </c>
      <c r="E2091" s="156" t="s">
        <v>253</v>
      </c>
      <c r="F2091" s="157">
        <v>3</v>
      </c>
      <c r="G2091" s="156" t="s">
        <v>189</v>
      </c>
      <c r="H2091" s="156">
        <v>14</v>
      </c>
      <c r="I2091" s="156" t="s">
        <v>299</v>
      </c>
      <c r="J2091" s="156" t="s">
        <v>117</v>
      </c>
      <c r="K2091" s="156" t="s">
        <v>236</v>
      </c>
      <c r="L2091" s="156">
        <v>300</v>
      </c>
      <c r="M2091" s="156" t="s">
        <v>191</v>
      </c>
      <c r="N2091" s="156">
        <v>1</v>
      </c>
      <c r="O2091" s="156">
        <v>84.16</v>
      </c>
      <c r="P2091" s="156">
        <v>329</v>
      </c>
      <c r="Q2091" t="str">
        <f t="shared" si="32"/>
        <v>3-Small C&amp;I</v>
      </c>
      <c r="R2091" s="158"/>
      <c r="U2091" s="158"/>
    </row>
    <row r="2092" spans="1:21" x14ac:dyDescent="0.3">
      <c r="A2092" s="156">
        <v>4</v>
      </c>
      <c r="B2092" s="156" t="s">
        <v>187</v>
      </c>
      <c r="C2092" s="156">
        <v>2020</v>
      </c>
      <c r="D2092" s="156">
        <v>1</v>
      </c>
      <c r="E2092" s="156" t="s">
        <v>253</v>
      </c>
      <c r="F2092" s="157">
        <v>1</v>
      </c>
      <c r="G2092" s="156" t="s">
        <v>183</v>
      </c>
      <c r="H2092" s="156">
        <v>903</v>
      </c>
      <c r="I2092" s="156" t="s">
        <v>239</v>
      </c>
      <c r="J2092" s="156" t="s">
        <v>121</v>
      </c>
      <c r="K2092" s="156" t="s">
        <v>230</v>
      </c>
      <c r="L2092" s="156">
        <v>4512</v>
      </c>
      <c r="M2092" s="156" t="s">
        <v>186</v>
      </c>
      <c r="N2092" s="156">
        <v>10360</v>
      </c>
      <c r="O2092" s="156">
        <v>1177558.28</v>
      </c>
      <c r="P2092" s="156">
        <v>8888155</v>
      </c>
      <c r="Q2092" t="str">
        <f t="shared" si="32"/>
        <v>1-Residential</v>
      </c>
      <c r="R2092" s="158"/>
      <c r="U2092" s="158"/>
    </row>
    <row r="2093" spans="1:21" x14ac:dyDescent="0.3">
      <c r="A2093" s="156">
        <v>5</v>
      </c>
      <c r="B2093" s="156" t="s">
        <v>181</v>
      </c>
      <c r="C2093" s="156">
        <v>2020</v>
      </c>
      <c r="D2093" s="156">
        <v>1</v>
      </c>
      <c r="E2093" s="156" t="s">
        <v>253</v>
      </c>
      <c r="F2093" s="157">
        <v>3</v>
      </c>
      <c r="G2093" s="156" t="s">
        <v>189</v>
      </c>
      <c r="H2093" s="156">
        <v>701</v>
      </c>
      <c r="I2093" s="156" t="s">
        <v>206</v>
      </c>
      <c r="J2093" s="156" t="s">
        <v>207</v>
      </c>
      <c r="K2093" s="156" t="s">
        <v>208</v>
      </c>
      <c r="L2093" s="156">
        <v>300</v>
      </c>
      <c r="M2093" s="156" t="s">
        <v>191</v>
      </c>
      <c r="N2093" s="156">
        <v>193</v>
      </c>
      <c r="O2093" s="156">
        <v>3163972.78</v>
      </c>
      <c r="P2093" s="156">
        <v>17407361</v>
      </c>
      <c r="Q2093" t="str">
        <f t="shared" si="32"/>
        <v>5-Large C&amp;I</v>
      </c>
      <c r="R2093" s="158"/>
      <c r="U2093" s="158"/>
    </row>
    <row r="2094" spans="1:21" x14ac:dyDescent="0.3">
      <c r="A2094" s="156">
        <v>5</v>
      </c>
      <c r="B2094" s="156" t="s">
        <v>181</v>
      </c>
      <c r="C2094" s="156">
        <v>2020</v>
      </c>
      <c r="D2094" s="156">
        <v>1</v>
      </c>
      <c r="E2094" s="156" t="s">
        <v>253</v>
      </c>
      <c r="F2094" s="157">
        <v>3</v>
      </c>
      <c r="G2094" s="156" t="s">
        <v>189</v>
      </c>
      <c r="H2094" s="156">
        <v>621</v>
      </c>
      <c r="I2094" s="156" t="s">
        <v>259</v>
      </c>
      <c r="J2094" s="156" t="s">
        <v>116</v>
      </c>
      <c r="K2094" s="156" t="s">
        <v>224</v>
      </c>
      <c r="L2094" s="156">
        <v>4532</v>
      </c>
      <c r="M2094" s="156" t="s">
        <v>200</v>
      </c>
      <c r="N2094" s="156">
        <v>6</v>
      </c>
      <c r="O2094" s="156">
        <v>624.41</v>
      </c>
      <c r="P2094" s="156">
        <v>6493</v>
      </c>
      <c r="Q2094" t="str">
        <f t="shared" si="32"/>
        <v>3-Small C&amp;I</v>
      </c>
      <c r="R2094" s="158"/>
      <c r="U2094" s="158"/>
    </row>
    <row r="2095" spans="1:21" x14ac:dyDescent="0.3">
      <c r="A2095" s="156">
        <v>5</v>
      </c>
      <c r="B2095" s="156" t="s">
        <v>181</v>
      </c>
      <c r="C2095" s="156">
        <v>2020</v>
      </c>
      <c r="D2095" s="156">
        <v>1</v>
      </c>
      <c r="E2095" s="156" t="s">
        <v>253</v>
      </c>
      <c r="F2095" s="157">
        <v>6</v>
      </c>
      <c r="G2095" s="156" t="s">
        <v>192</v>
      </c>
      <c r="H2095" s="156">
        <v>601</v>
      </c>
      <c r="I2095" s="156" t="s">
        <v>260</v>
      </c>
      <c r="J2095" s="156" t="s">
        <v>123</v>
      </c>
      <c r="K2095" s="156" t="s">
        <v>261</v>
      </c>
      <c r="L2095" s="156">
        <v>700</v>
      </c>
      <c r="M2095" s="156" t="s">
        <v>193</v>
      </c>
      <c r="N2095" s="156">
        <v>118</v>
      </c>
      <c r="O2095" s="156">
        <v>64834.1</v>
      </c>
      <c r="P2095" s="156">
        <v>122721</v>
      </c>
      <c r="Q2095" t="str">
        <f t="shared" si="32"/>
        <v>Street</v>
      </c>
      <c r="R2095" s="158"/>
      <c r="U2095" s="158"/>
    </row>
    <row r="2096" spans="1:21" x14ac:dyDescent="0.3">
      <c r="A2096" s="156">
        <v>5</v>
      </c>
      <c r="B2096" s="156" t="s">
        <v>181</v>
      </c>
      <c r="C2096" s="156">
        <v>2020</v>
      </c>
      <c r="D2096" s="156">
        <v>1</v>
      </c>
      <c r="E2096" s="156" t="s">
        <v>253</v>
      </c>
      <c r="F2096" s="157">
        <v>10</v>
      </c>
      <c r="G2096" s="156" t="s">
        <v>238</v>
      </c>
      <c r="H2096" s="156">
        <v>7</v>
      </c>
      <c r="I2096" s="156" t="s">
        <v>241</v>
      </c>
      <c r="J2096" s="156" t="s">
        <v>122</v>
      </c>
      <c r="K2096" s="156" t="s">
        <v>242</v>
      </c>
      <c r="L2096" s="156">
        <v>207</v>
      </c>
      <c r="M2096" s="156" t="s">
        <v>243</v>
      </c>
      <c r="N2096" s="156">
        <v>6</v>
      </c>
      <c r="O2096" s="156">
        <v>1293.6600000000001</v>
      </c>
      <c r="P2096" s="156">
        <v>7377</v>
      </c>
      <c r="Q2096" t="str">
        <f t="shared" si="32"/>
        <v>2-Low Income Residential</v>
      </c>
      <c r="R2096" s="158"/>
      <c r="U2096" s="158"/>
    </row>
    <row r="2097" spans="1:21" x14ac:dyDescent="0.3">
      <c r="A2097" s="156">
        <v>5</v>
      </c>
      <c r="B2097" s="156" t="s">
        <v>181</v>
      </c>
      <c r="C2097" s="156">
        <v>2020</v>
      </c>
      <c r="D2097" s="156">
        <v>1</v>
      </c>
      <c r="E2097" s="156" t="s">
        <v>253</v>
      </c>
      <c r="F2097" s="157">
        <v>10</v>
      </c>
      <c r="G2097" s="156" t="s">
        <v>238</v>
      </c>
      <c r="H2097" s="156">
        <v>905</v>
      </c>
      <c r="I2097" s="156" t="s">
        <v>272</v>
      </c>
      <c r="J2097" s="156" t="s">
        <v>122</v>
      </c>
      <c r="K2097" s="156" t="s">
        <v>242</v>
      </c>
      <c r="L2097" s="156">
        <v>4513</v>
      </c>
      <c r="M2097" s="156" t="s">
        <v>240</v>
      </c>
      <c r="N2097" s="156">
        <v>4440</v>
      </c>
      <c r="O2097" s="156">
        <v>181047.64</v>
      </c>
      <c r="P2097" s="156">
        <v>5483284</v>
      </c>
      <c r="Q2097" t="str">
        <f t="shared" si="32"/>
        <v>2-Low Income Residential</v>
      </c>
      <c r="R2097" s="158"/>
      <c r="U2097" s="158"/>
    </row>
    <row r="2098" spans="1:21" x14ac:dyDescent="0.3">
      <c r="A2098" s="156">
        <v>4</v>
      </c>
      <c r="B2098" s="156" t="s">
        <v>187</v>
      </c>
      <c r="C2098" s="156">
        <v>2020</v>
      </c>
      <c r="D2098" s="156">
        <v>1</v>
      </c>
      <c r="E2098" s="156" t="s">
        <v>253</v>
      </c>
      <c r="F2098" s="157">
        <v>10</v>
      </c>
      <c r="G2098" s="156" t="s">
        <v>238</v>
      </c>
      <c r="H2098" s="156">
        <v>905</v>
      </c>
      <c r="I2098" s="156" t="s">
        <v>272</v>
      </c>
      <c r="J2098" s="156" t="s">
        <v>122</v>
      </c>
      <c r="K2098" s="156" t="s">
        <v>242</v>
      </c>
      <c r="L2098" s="156">
        <v>4513</v>
      </c>
      <c r="M2098" s="156" t="s">
        <v>240</v>
      </c>
      <c r="N2098" s="156">
        <v>4</v>
      </c>
      <c r="O2098" s="156">
        <v>231.35</v>
      </c>
      <c r="P2098" s="156">
        <v>4724</v>
      </c>
      <c r="Q2098" t="str">
        <f t="shared" si="32"/>
        <v>2-Low Income Residential</v>
      </c>
      <c r="R2098" s="158"/>
      <c r="U2098" s="158"/>
    </row>
    <row r="2099" spans="1:21" x14ac:dyDescent="0.3">
      <c r="A2099" s="156">
        <v>5</v>
      </c>
      <c r="B2099" s="156" t="s">
        <v>181</v>
      </c>
      <c r="C2099" s="156">
        <v>2020</v>
      </c>
      <c r="D2099" s="156">
        <v>1</v>
      </c>
      <c r="E2099" s="156" t="s">
        <v>253</v>
      </c>
      <c r="F2099" s="157">
        <v>6</v>
      </c>
      <c r="G2099" s="156" t="s">
        <v>192</v>
      </c>
      <c r="H2099" s="156">
        <v>616</v>
      </c>
      <c r="I2099" s="156" t="s">
        <v>199</v>
      </c>
      <c r="J2099" s="156" t="s">
        <v>125</v>
      </c>
      <c r="K2099" s="156" t="s">
        <v>197</v>
      </c>
      <c r="L2099" s="156">
        <v>4562</v>
      </c>
      <c r="M2099" s="156" t="s">
        <v>211</v>
      </c>
      <c r="N2099" s="156">
        <v>860</v>
      </c>
      <c r="O2099" s="156">
        <v>61249.06</v>
      </c>
      <c r="P2099" s="156">
        <v>296595</v>
      </c>
      <c r="Q2099" t="str">
        <f t="shared" si="32"/>
        <v>Street</v>
      </c>
      <c r="R2099" s="158"/>
      <c r="U2099" s="158"/>
    </row>
    <row r="2100" spans="1:21" x14ac:dyDescent="0.3">
      <c r="A2100" s="156">
        <v>5</v>
      </c>
      <c r="B2100" s="156" t="s">
        <v>181</v>
      </c>
      <c r="C2100" s="156">
        <v>2020</v>
      </c>
      <c r="D2100" s="156">
        <v>1</v>
      </c>
      <c r="E2100" s="156" t="s">
        <v>253</v>
      </c>
      <c r="F2100" s="157">
        <v>5</v>
      </c>
      <c r="G2100" s="156" t="s">
        <v>195</v>
      </c>
      <c r="H2100" s="156">
        <v>710</v>
      </c>
      <c r="I2100" s="156" t="s">
        <v>220</v>
      </c>
      <c r="J2100" s="156" t="s">
        <v>207</v>
      </c>
      <c r="K2100" s="156" t="s">
        <v>208</v>
      </c>
      <c r="L2100" s="156">
        <v>4552</v>
      </c>
      <c r="M2100" s="156" t="s">
        <v>276</v>
      </c>
      <c r="N2100" s="156">
        <v>669</v>
      </c>
      <c r="O2100" s="156">
        <v>10784350.050000001</v>
      </c>
      <c r="P2100" s="156">
        <v>191904314</v>
      </c>
      <c r="Q2100" t="str">
        <f t="shared" si="32"/>
        <v>5-Large C&amp;I</v>
      </c>
      <c r="R2100" s="158"/>
      <c r="U2100" s="158"/>
    </row>
    <row r="2101" spans="1:21" x14ac:dyDescent="0.3">
      <c r="A2101" s="156">
        <v>4</v>
      </c>
      <c r="B2101" s="156" t="s">
        <v>187</v>
      </c>
      <c r="C2101" s="156">
        <v>2020</v>
      </c>
      <c r="D2101" s="156">
        <v>1</v>
      </c>
      <c r="E2101" s="156" t="s">
        <v>253</v>
      </c>
      <c r="F2101" s="157">
        <v>1</v>
      </c>
      <c r="G2101" s="156" t="s">
        <v>183</v>
      </c>
      <c r="H2101" s="156">
        <v>2</v>
      </c>
      <c r="I2101" s="156" t="s">
        <v>264</v>
      </c>
      <c r="J2101" s="156" t="s">
        <v>121</v>
      </c>
      <c r="K2101" s="156" t="s">
        <v>230</v>
      </c>
      <c r="L2101" s="156">
        <v>200</v>
      </c>
      <c r="M2101" s="156" t="s">
        <v>210</v>
      </c>
      <c r="N2101" s="156">
        <v>1</v>
      </c>
      <c r="O2101" s="156">
        <v>2172.66</v>
      </c>
      <c r="P2101" s="156">
        <v>7807</v>
      </c>
      <c r="Q2101" t="str">
        <f t="shared" si="32"/>
        <v>1-Residential</v>
      </c>
      <c r="R2101" s="158"/>
      <c r="U2101" s="158"/>
    </row>
    <row r="2102" spans="1:21" x14ac:dyDescent="0.3">
      <c r="A2102" s="156">
        <v>4</v>
      </c>
      <c r="B2102" s="156" t="s">
        <v>187</v>
      </c>
      <c r="C2102" s="156">
        <v>2020</v>
      </c>
      <c r="D2102" s="156">
        <v>1</v>
      </c>
      <c r="E2102" s="156" t="s">
        <v>253</v>
      </c>
      <c r="F2102" s="157">
        <v>1</v>
      </c>
      <c r="G2102" s="156" t="s">
        <v>183</v>
      </c>
      <c r="H2102" s="156">
        <v>10</v>
      </c>
      <c r="I2102" s="156" t="s">
        <v>251</v>
      </c>
      <c r="J2102" s="156" t="s">
        <v>118</v>
      </c>
      <c r="K2102" s="156" t="s">
        <v>214</v>
      </c>
      <c r="L2102" s="156">
        <v>200</v>
      </c>
      <c r="M2102" s="156" t="s">
        <v>210</v>
      </c>
      <c r="N2102" s="156">
        <v>3</v>
      </c>
      <c r="O2102" s="156">
        <v>436.61</v>
      </c>
      <c r="P2102" s="156">
        <v>1881</v>
      </c>
      <c r="Q2102" t="str">
        <f t="shared" si="32"/>
        <v>3-Small C&amp;I</v>
      </c>
      <c r="R2102" s="158"/>
      <c r="U2102" s="158"/>
    </row>
    <row r="2103" spans="1:21" x14ac:dyDescent="0.3">
      <c r="A2103" s="156">
        <v>5</v>
      </c>
      <c r="B2103" s="156" t="s">
        <v>181</v>
      </c>
      <c r="C2103" s="156">
        <v>2020</v>
      </c>
      <c r="D2103" s="156">
        <v>1</v>
      </c>
      <c r="E2103" s="156" t="s">
        <v>253</v>
      </c>
      <c r="F2103" s="157">
        <v>5</v>
      </c>
      <c r="G2103" s="156" t="s">
        <v>195</v>
      </c>
      <c r="H2103" s="156">
        <v>13</v>
      </c>
      <c r="I2103" s="156" t="s">
        <v>296</v>
      </c>
      <c r="J2103" s="156" t="s">
        <v>119</v>
      </c>
      <c r="K2103" s="156" t="s">
        <v>216</v>
      </c>
      <c r="L2103" s="156">
        <v>460</v>
      </c>
      <c r="M2103" s="156" t="s">
        <v>198</v>
      </c>
      <c r="N2103" s="156">
        <v>7</v>
      </c>
      <c r="O2103" s="156">
        <v>17038.080000000002</v>
      </c>
      <c r="P2103" s="156">
        <v>83560</v>
      </c>
      <c r="Q2103" t="str">
        <f t="shared" si="32"/>
        <v>4-Medium C&amp;I</v>
      </c>
      <c r="R2103" s="158"/>
      <c r="U2103" s="158"/>
    </row>
    <row r="2104" spans="1:21" x14ac:dyDescent="0.3">
      <c r="A2104" s="156">
        <v>4</v>
      </c>
      <c r="B2104" s="156" t="s">
        <v>187</v>
      </c>
      <c r="C2104" s="156">
        <v>2020</v>
      </c>
      <c r="D2104" s="156">
        <v>1</v>
      </c>
      <c r="E2104" s="156" t="s">
        <v>253</v>
      </c>
      <c r="F2104" s="157">
        <v>10</v>
      </c>
      <c r="G2104" s="156" t="s">
        <v>238</v>
      </c>
      <c r="H2104" s="156">
        <v>903</v>
      </c>
      <c r="I2104" s="156" t="s">
        <v>239</v>
      </c>
      <c r="J2104" s="156" t="s">
        <v>121</v>
      </c>
      <c r="K2104" s="156" t="s">
        <v>230</v>
      </c>
      <c r="L2104" s="156">
        <v>4513</v>
      </c>
      <c r="M2104" s="156" t="s">
        <v>240</v>
      </c>
      <c r="N2104" s="156">
        <v>156</v>
      </c>
      <c r="O2104" s="156">
        <v>22475.73</v>
      </c>
      <c r="P2104" s="156">
        <v>171493</v>
      </c>
      <c r="Q2104" t="str">
        <f t="shared" si="32"/>
        <v>1-Residential</v>
      </c>
      <c r="R2104" s="158"/>
      <c r="U2104" s="158"/>
    </row>
    <row r="2105" spans="1:21" x14ac:dyDescent="0.3">
      <c r="A2105" s="156">
        <v>5</v>
      </c>
      <c r="B2105" s="156" t="s">
        <v>181</v>
      </c>
      <c r="C2105" s="156">
        <v>2020</v>
      </c>
      <c r="D2105" s="156">
        <v>1</v>
      </c>
      <c r="E2105" s="156" t="s">
        <v>253</v>
      </c>
      <c r="F2105" s="157">
        <v>3</v>
      </c>
      <c r="G2105" s="156" t="s">
        <v>189</v>
      </c>
      <c r="H2105" s="156">
        <v>710</v>
      </c>
      <c r="I2105" s="156" t="s">
        <v>220</v>
      </c>
      <c r="J2105" s="156" t="s">
        <v>207</v>
      </c>
      <c r="K2105" s="156" t="s">
        <v>208</v>
      </c>
      <c r="L2105" s="156">
        <v>4532</v>
      </c>
      <c r="M2105" s="156" t="s">
        <v>200</v>
      </c>
      <c r="N2105" s="156">
        <v>2049</v>
      </c>
      <c r="O2105" s="156">
        <v>19857150.52</v>
      </c>
      <c r="P2105" s="156">
        <v>348287425</v>
      </c>
      <c r="Q2105" t="str">
        <f t="shared" si="32"/>
        <v>5-Large C&amp;I</v>
      </c>
      <c r="R2105" s="158"/>
      <c r="U2105" s="158"/>
    </row>
    <row r="2106" spans="1:21" x14ac:dyDescent="0.3">
      <c r="A2106" s="156">
        <v>5</v>
      </c>
      <c r="B2106" s="156" t="s">
        <v>181</v>
      </c>
      <c r="C2106" s="156">
        <v>2020</v>
      </c>
      <c r="D2106" s="156">
        <v>1</v>
      </c>
      <c r="E2106" s="156" t="s">
        <v>253</v>
      </c>
      <c r="F2106" s="157">
        <v>79</v>
      </c>
      <c r="G2106" s="156" t="s">
        <v>212</v>
      </c>
      <c r="H2106" s="156">
        <v>951</v>
      </c>
      <c r="I2106" s="156" t="s">
        <v>250</v>
      </c>
      <c r="J2106" s="156" t="s">
        <v>126</v>
      </c>
      <c r="K2106" s="156" t="s">
        <v>249</v>
      </c>
      <c r="L2106" s="156">
        <v>4579</v>
      </c>
      <c r="M2106" s="156" t="s">
        <v>221</v>
      </c>
      <c r="N2106" s="156">
        <v>7</v>
      </c>
      <c r="O2106" s="156">
        <v>306.68</v>
      </c>
      <c r="P2106" s="156">
        <v>2844</v>
      </c>
      <c r="Q2106" t="str">
        <f t="shared" si="32"/>
        <v>3-Small C&amp;I</v>
      </c>
      <c r="R2106" s="158"/>
      <c r="U2106" s="158"/>
    </row>
    <row r="2107" spans="1:21" x14ac:dyDescent="0.3">
      <c r="A2107" s="156">
        <v>5</v>
      </c>
      <c r="B2107" s="156" t="s">
        <v>181</v>
      </c>
      <c r="C2107" s="156">
        <v>2020</v>
      </c>
      <c r="D2107" s="156">
        <v>1</v>
      </c>
      <c r="E2107" s="156" t="s">
        <v>253</v>
      </c>
      <c r="F2107" s="157">
        <v>79</v>
      </c>
      <c r="G2107" s="156" t="s">
        <v>212</v>
      </c>
      <c r="H2107" s="156">
        <v>954</v>
      </c>
      <c r="I2107" s="156" t="s">
        <v>237</v>
      </c>
      <c r="J2107" s="156" t="s">
        <v>119</v>
      </c>
      <c r="K2107" s="156" t="s">
        <v>216</v>
      </c>
      <c r="L2107" s="156">
        <v>4579</v>
      </c>
      <c r="M2107" s="156" t="s">
        <v>221</v>
      </c>
      <c r="N2107" s="156">
        <v>5</v>
      </c>
      <c r="O2107" s="156">
        <v>7665.66</v>
      </c>
      <c r="P2107" s="156">
        <v>97060</v>
      </c>
      <c r="Q2107" t="str">
        <f t="shared" si="32"/>
        <v>4-Medium C&amp;I</v>
      </c>
      <c r="R2107" s="158"/>
      <c r="U2107" s="158"/>
    </row>
    <row r="2108" spans="1:21" x14ac:dyDescent="0.3">
      <c r="A2108" s="156">
        <v>5</v>
      </c>
      <c r="B2108" s="156" t="s">
        <v>181</v>
      </c>
      <c r="C2108" s="156">
        <v>2020</v>
      </c>
      <c r="D2108" s="156">
        <v>1</v>
      </c>
      <c r="E2108" s="156" t="s">
        <v>253</v>
      </c>
      <c r="F2108" s="157">
        <v>6</v>
      </c>
      <c r="G2108" s="156" t="s">
        <v>192</v>
      </c>
      <c r="H2108" s="156">
        <v>615</v>
      </c>
      <c r="I2108" s="156" t="s">
        <v>292</v>
      </c>
      <c r="J2108" s="156" t="s">
        <v>123</v>
      </c>
      <c r="K2108" s="156" t="s">
        <v>261</v>
      </c>
      <c r="L2108" s="156">
        <v>4562</v>
      </c>
      <c r="M2108" s="156" t="s">
        <v>211</v>
      </c>
      <c r="N2108" s="156">
        <v>569</v>
      </c>
      <c r="O2108" s="156">
        <v>582535.31999999995</v>
      </c>
      <c r="P2108" s="156">
        <v>1865998</v>
      </c>
      <c r="Q2108" t="str">
        <f t="shared" si="32"/>
        <v>Street</v>
      </c>
      <c r="R2108" s="158"/>
      <c r="U2108" s="158"/>
    </row>
    <row r="2109" spans="1:21" x14ac:dyDescent="0.3">
      <c r="A2109" s="156">
        <v>5</v>
      </c>
      <c r="B2109" s="156" t="s">
        <v>181</v>
      </c>
      <c r="C2109" s="156">
        <v>2020</v>
      </c>
      <c r="D2109" s="156">
        <v>1</v>
      </c>
      <c r="E2109" s="156" t="s">
        <v>253</v>
      </c>
      <c r="F2109" s="157">
        <v>60</v>
      </c>
      <c r="G2109" s="156" t="s">
        <v>212</v>
      </c>
      <c r="H2109" s="156">
        <v>615</v>
      </c>
      <c r="I2109" s="156" t="s">
        <v>292</v>
      </c>
      <c r="J2109" s="156" t="s">
        <v>123</v>
      </c>
      <c r="K2109" s="156" t="s">
        <v>261</v>
      </c>
      <c r="L2109" s="156">
        <v>4563</v>
      </c>
      <c r="M2109" s="156" t="s">
        <v>228</v>
      </c>
      <c r="N2109" s="156">
        <v>37</v>
      </c>
      <c r="O2109" s="156">
        <v>4514.66</v>
      </c>
      <c r="P2109" s="156">
        <v>13224</v>
      </c>
      <c r="Q2109" t="str">
        <f t="shared" si="32"/>
        <v>Street</v>
      </c>
      <c r="R2109" s="158"/>
      <c r="U2109" s="158"/>
    </row>
    <row r="2110" spans="1:21" x14ac:dyDescent="0.3">
      <c r="A2110" s="156">
        <v>4</v>
      </c>
      <c r="B2110" s="156" t="s">
        <v>187</v>
      </c>
      <c r="C2110" s="156">
        <v>2020</v>
      </c>
      <c r="D2110" s="156">
        <v>1</v>
      </c>
      <c r="E2110" s="156" t="s">
        <v>253</v>
      </c>
      <c r="F2110" s="157">
        <v>60</v>
      </c>
      <c r="G2110" s="156" t="s">
        <v>212</v>
      </c>
      <c r="H2110" s="156">
        <v>615</v>
      </c>
      <c r="I2110" s="156" t="s">
        <v>292</v>
      </c>
      <c r="J2110" s="156" t="s">
        <v>123</v>
      </c>
      <c r="K2110" s="156" t="s">
        <v>261</v>
      </c>
      <c r="L2110" s="156">
        <v>4563</v>
      </c>
      <c r="M2110" s="156" t="s">
        <v>228</v>
      </c>
      <c r="N2110" s="156">
        <v>1</v>
      </c>
      <c r="O2110" s="156">
        <v>11.54</v>
      </c>
      <c r="P2110" s="156">
        <v>38</v>
      </c>
      <c r="Q2110" t="str">
        <f t="shared" si="32"/>
        <v>Street</v>
      </c>
      <c r="R2110" s="158"/>
      <c r="U2110" s="158"/>
    </row>
    <row r="2111" spans="1:21" x14ac:dyDescent="0.3">
      <c r="A2111" s="156">
        <v>5</v>
      </c>
      <c r="B2111" s="156" t="s">
        <v>181</v>
      </c>
      <c r="C2111" s="156">
        <v>2020</v>
      </c>
      <c r="D2111" s="156">
        <v>1</v>
      </c>
      <c r="E2111" s="156" t="s">
        <v>253</v>
      </c>
      <c r="F2111" s="157">
        <v>6</v>
      </c>
      <c r="G2111" s="156" t="s">
        <v>192</v>
      </c>
      <c r="H2111" s="156">
        <v>606</v>
      </c>
      <c r="I2111" s="156" t="s">
        <v>279</v>
      </c>
      <c r="J2111" s="156" t="s">
        <v>130</v>
      </c>
      <c r="K2111" s="156" t="s">
        <v>280</v>
      </c>
      <c r="L2111" s="156">
        <v>700</v>
      </c>
      <c r="M2111" s="156" t="s">
        <v>193</v>
      </c>
      <c r="N2111" s="156">
        <v>2</v>
      </c>
      <c r="O2111" s="156">
        <v>822.69</v>
      </c>
      <c r="P2111" s="156">
        <v>1776</v>
      </c>
      <c r="Q2111" t="str">
        <f t="shared" si="32"/>
        <v>Street</v>
      </c>
      <c r="R2111" s="158"/>
      <c r="U2111" s="158"/>
    </row>
    <row r="2112" spans="1:21" x14ac:dyDescent="0.3">
      <c r="A2112" s="156">
        <v>5</v>
      </c>
      <c r="B2112" s="156" t="s">
        <v>181</v>
      </c>
      <c r="C2112" s="156">
        <v>2020</v>
      </c>
      <c r="D2112" s="156">
        <v>1</v>
      </c>
      <c r="E2112" s="156" t="s">
        <v>253</v>
      </c>
      <c r="F2112" s="157">
        <v>10</v>
      </c>
      <c r="G2112" s="156" t="s">
        <v>238</v>
      </c>
      <c r="H2112" s="156">
        <v>6</v>
      </c>
      <c r="I2112" s="156" t="s">
        <v>256</v>
      </c>
      <c r="J2112" s="156" t="s">
        <v>122</v>
      </c>
      <c r="K2112" s="156" t="s">
        <v>242</v>
      </c>
      <c r="L2112" s="156">
        <v>207</v>
      </c>
      <c r="M2112" s="156" t="s">
        <v>243</v>
      </c>
      <c r="N2112" s="156">
        <v>5487</v>
      </c>
      <c r="O2112" s="156">
        <v>1135995.51</v>
      </c>
      <c r="P2112" s="156">
        <v>6674554</v>
      </c>
      <c r="Q2112" t="str">
        <f t="shared" si="32"/>
        <v>2-Low Income Residential</v>
      </c>
      <c r="R2112" s="158"/>
      <c r="U2112" s="158"/>
    </row>
    <row r="2113" spans="1:21" x14ac:dyDescent="0.3">
      <c r="A2113" s="156">
        <v>5</v>
      </c>
      <c r="B2113" s="156" t="s">
        <v>181</v>
      </c>
      <c r="C2113" s="156">
        <v>2020</v>
      </c>
      <c r="D2113" s="156">
        <v>1</v>
      </c>
      <c r="E2113" s="156" t="s">
        <v>253</v>
      </c>
      <c r="F2113" s="157">
        <v>1</v>
      </c>
      <c r="G2113" s="156" t="s">
        <v>183</v>
      </c>
      <c r="H2113" s="156">
        <v>6</v>
      </c>
      <c r="I2113" s="156" t="s">
        <v>256</v>
      </c>
      <c r="J2113" s="156" t="s">
        <v>122</v>
      </c>
      <c r="K2113" s="156" t="s">
        <v>242</v>
      </c>
      <c r="L2113" s="156">
        <v>200</v>
      </c>
      <c r="M2113" s="156" t="s">
        <v>210</v>
      </c>
      <c r="N2113" s="156">
        <v>58492</v>
      </c>
      <c r="O2113" s="156">
        <v>6640956.2300000004</v>
      </c>
      <c r="P2113" s="156">
        <v>38219009</v>
      </c>
      <c r="Q2113" t="str">
        <f t="shared" si="32"/>
        <v>2-Low Income Residential</v>
      </c>
      <c r="R2113" s="158"/>
      <c r="U2113" s="158"/>
    </row>
    <row r="2114" spans="1:21" x14ac:dyDescent="0.3">
      <c r="A2114" s="156">
        <v>5</v>
      </c>
      <c r="B2114" s="156" t="s">
        <v>181</v>
      </c>
      <c r="C2114" s="156">
        <v>2020</v>
      </c>
      <c r="D2114" s="156">
        <v>1</v>
      </c>
      <c r="E2114" s="156" t="s">
        <v>253</v>
      </c>
      <c r="F2114" s="157">
        <v>5</v>
      </c>
      <c r="G2114" s="156" t="s">
        <v>195</v>
      </c>
      <c r="H2114" s="156">
        <v>18</v>
      </c>
      <c r="I2114" s="156" t="s">
        <v>215</v>
      </c>
      <c r="J2114" s="156" t="s">
        <v>119</v>
      </c>
      <c r="K2114" s="156" t="s">
        <v>216</v>
      </c>
      <c r="L2114" s="156">
        <v>460</v>
      </c>
      <c r="M2114" s="156" t="s">
        <v>198</v>
      </c>
      <c r="N2114" s="156">
        <v>205</v>
      </c>
      <c r="O2114" s="156">
        <v>949005.64</v>
      </c>
      <c r="P2114" s="156">
        <v>4543039</v>
      </c>
      <c r="Q2114" t="str">
        <f t="shared" ref="Q2114:Q2177" si="33">VLOOKUP(J2114,S:T,2,FALSE)</f>
        <v>4-Medium C&amp;I</v>
      </c>
      <c r="R2114" s="158"/>
      <c r="U2114" s="158"/>
    </row>
    <row r="2115" spans="1:21" x14ac:dyDescent="0.3">
      <c r="A2115" s="156">
        <v>5</v>
      </c>
      <c r="B2115" s="156" t="s">
        <v>181</v>
      </c>
      <c r="C2115" s="156">
        <v>2020</v>
      </c>
      <c r="D2115" s="156">
        <v>1</v>
      </c>
      <c r="E2115" s="156" t="s">
        <v>253</v>
      </c>
      <c r="F2115" s="157">
        <v>75</v>
      </c>
      <c r="G2115" s="156" t="s">
        <v>212</v>
      </c>
      <c r="H2115" s="156">
        <v>18</v>
      </c>
      <c r="I2115" s="156" t="s">
        <v>215</v>
      </c>
      <c r="J2115" s="156" t="s">
        <v>119</v>
      </c>
      <c r="K2115" s="156" t="s">
        <v>216</v>
      </c>
      <c r="L2115" s="156">
        <v>1575</v>
      </c>
      <c r="M2115" s="156" t="s">
        <v>218</v>
      </c>
      <c r="N2115" s="156">
        <v>2</v>
      </c>
      <c r="O2115" s="156">
        <v>11900.61</v>
      </c>
      <c r="P2115" s="156">
        <v>58580</v>
      </c>
      <c r="Q2115" t="str">
        <f t="shared" si="33"/>
        <v>4-Medium C&amp;I</v>
      </c>
      <c r="R2115" s="158"/>
      <c r="U2115" s="158"/>
    </row>
    <row r="2116" spans="1:21" x14ac:dyDescent="0.3">
      <c r="A2116" s="156">
        <v>5</v>
      </c>
      <c r="B2116" s="156" t="s">
        <v>181</v>
      </c>
      <c r="C2116" s="156">
        <v>2020</v>
      </c>
      <c r="D2116" s="156">
        <v>1</v>
      </c>
      <c r="E2116" s="156" t="s">
        <v>253</v>
      </c>
      <c r="F2116" s="157">
        <v>3</v>
      </c>
      <c r="G2116" s="156" t="s">
        <v>189</v>
      </c>
      <c r="H2116" s="156">
        <v>955</v>
      </c>
      <c r="I2116" s="156" t="s">
        <v>282</v>
      </c>
      <c r="J2116" s="156" t="s">
        <v>119</v>
      </c>
      <c r="K2116" s="156" t="s">
        <v>216</v>
      </c>
      <c r="L2116" s="156">
        <v>4532</v>
      </c>
      <c r="M2116" s="156" t="s">
        <v>200</v>
      </c>
      <c r="N2116" s="156">
        <v>356</v>
      </c>
      <c r="O2116" s="156">
        <v>703061.51</v>
      </c>
      <c r="P2116" s="156">
        <v>9768954</v>
      </c>
      <c r="Q2116" t="str">
        <f t="shared" si="33"/>
        <v>4-Medium C&amp;I</v>
      </c>
      <c r="R2116" s="158"/>
      <c r="U2116" s="158"/>
    </row>
    <row r="2117" spans="1:21" x14ac:dyDescent="0.3">
      <c r="A2117" s="156">
        <v>5</v>
      </c>
      <c r="B2117" s="156" t="s">
        <v>181</v>
      </c>
      <c r="C2117" s="156">
        <v>2020</v>
      </c>
      <c r="D2117" s="156">
        <v>1</v>
      </c>
      <c r="E2117" s="156" t="s">
        <v>253</v>
      </c>
      <c r="F2117" s="157">
        <v>1</v>
      </c>
      <c r="G2117" s="156" t="s">
        <v>183</v>
      </c>
      <c r="H2117" s="156">
        <v>2</v>
      </c>
      <c r="I2117" s="156" t="s">
        <v>264</v>
      </c>
      <c r="J2117" s="156" t="s">
        <v>121</v>
      </c>
      <c r="K2117" s="156" t="s">
        <v>230</v>
      </c>
      <c r="L2117" s="156">
        <v>200</v>
      </c>
      <c r="M2117" s="156" t="s">
        <v>210</v>
      </c>
      <c r="N2117" s="156">
        <v>258</v>
      </c>
      <c r="O2117" s="156">
        <v>46819.57</v>
      </c>
      <c r="P2117" s="156">
        <v>170337</v>
      </c>
      <c r="Q2117" t="str">
        <f t="shared" si="33"/>
        <v>1-Residential</v>
      </c>
      <c r="R2117" s="158"/>
      <c r="U2117" s="158"/>
    </row>
    <row r="2118" spans="1:21" x14ac:dyDescent="0.3">
      <c r="A2118" s="156">
        <v>4</v>
      </c>
      <c r="B2118" s="156" t="s">
        <v>187</v>
      </c>
      <c r="C2118" s="156">
        <v>2020</v>
      </c>
      <c r="D2118" s="156">
        <v>1</v>
      </c>
      <c r="E2118" s="156" t="s">
        <v>253</v>
      </c>
      <c r="F2118" s="157">
        <v>10</v>
      </c>
      <c r="G2118" s="156" t="s">
        <v>238</v>
      </c>
      <c r="H2118" s="156">
        <v>1</v>
      </c>
      <c r="I2118" s="156" t="s">
        <v>229</v>
      </c>
      <c r="J2118" s="156" t="s">
        <v>121</v>
      </c>
      <c r="K2118" s="156" t="s">
        <v>230</v>
      </c>
      <c r="L2118" s="156">
        <v>207</v>
      </c>
      <c r="M2118" s="156" t="s">
        <v>243</v>
      </c>
      <c r="N2118" s="156">
        <v>17</v>
      </c>
      <c r="O2118" s="156">
        <v>3512.12</v>
      </c>
      <c r="P2118" s="156">
        <v>12773</v>
      </c>
      <c r="Q2118" t="str">
        <f t="shared" si="33"/>
        <v>1-Residential</v>
      </c>
      <c r="R2118" s="158"/>
      <c r="U2118" s="158"/>
    </row>
    <row r="2119" spans="1:21" x14ac:dyDescent="0.3">
      <c r="A2119" s="156">
        <v>5</v>
      </c>
      <c r="B2119" s="156" t="s">
        <v>181</v>
      </c>
      <c r="C2119" s="156">
        <v>2020</v>
      </c>
      <c r="D2119" s="156">
        <v>1</v>
      </c>
      <c r="E2119" s="156" t="s">
        <v>253</v>
      </c>
      <c r="F2119" s="157">
        <v>5</v>
      </c>
      <c r="G2119" s="156" t="s">
        <v>195</v>
      </c>
      <c r="H2119" s="156">
        <v>5</v>
      </c>
      <c r="I2119" s="156" t="s">
        <v>190</v>
      </c>
      <c r="J2119" s="156" t="s">
        <v>115</v>
      </c>
      <c r="K2119" s="156" t="s">
        <v>185</v>
      </c>
      <c r="L2119" s="156">
        <v>460</v>
      </c>
      <c r="M2119" s="156" t="s">
        <v>198</v>
      </c>
      <c r="N2119" s="156">
        <v>1092</v>
      </c>
      <c r="O2119" s="156">
        <v>412835.01</v>
      </c>
      <c r="P2119" s="156">
        <v>2250464</v>
      </c>
      <c r="Q2119" t="str">
        <f t="shared" si="33"/>
        <v>3-Small C&amp;I</v>
      </c>
      <c r="R2119" s="158"/>
      <c r="U2119" s="158"/>
    </row>
    <row r="2120" spans="1:21" x14ac:dyDescent="0.3">
      <c r="A2120" s="156">
        <v>5</v>
      </c>
      <c r="B2120" s="156" t="s">
        <v>181</v>
      </c>
      <c r="C2120" s="156">
        <v>2020</v>
      </c>
      <c r="D2120" s="156">
        <v>1</v>
      </c>
      <c r="E2120" s="156" t="s">
        <v>253</v>
      </c>
      <c r="F2120" s="157">
        <v>1</v>
      </c>
      <c r="G2120" s="156" t="s">
        <v>183</v>
      </c>
      <c r="H2120" s="156">
        <v>15</v>
      </c>
      <c r="I2120" s="156" t="s">
        <v>252</v>
      </c>
      <c r="J2120" s="156" t="s">
        <v>118</v>
      </c>
      <c r="K2120" s="156" t="s">
        <v>214</v>
      </c>
      <c r="L2120" s="156">
        <v>200</v>
      </c>
      <c r="M2120" s="156" t="s">
        <v>210</v>
      </c>
      <c r="N2120" s="156">
        <v>2</v>
      </c>
      <c r="O2120" s="156">
        <v>85.97</v>
      </c>
      <c r="P2120" s="156">
        <v>302</v>
      </c>
      <c r="Q2120" t="str">
        <f t="shared" si="33"/>
        <v>3-Small C&amp;I</v>
      </c>
      <c r="R2120" s="158"/>
      <c r="U2120" s="158"/>
    </row>
    <row r="2121" spans="1:21" x14ac:dyDescent="0.3">
      <c r="A2121" s="156">
        <v>4</v>
      </c>
      <c r="B2121" s="156" t="s">
        <v>187</v>
      </c>
      <c r="C2121" s="156">
        <v>2020</v>
      </c>
      <c r="D2121" s="156">
        <v>1</v>
      </c>
      <c r="E2121" s="156" t="s">
        <v>253</v>
      </c>
      <c r="F2121" s="157">
        <v>3</v>
      </c>
      <c r="G2121" s="156" t="s">
        <v>189</v>
      </c>
      <c r="H2121" s="156">
        <v>1</v>
      </c>
      <c r="I2121" s="156" t="s">
        <v>229</v>
      </c>
      <c r="J2121" s="156" t="s">
        <v>121</v>
      </c>
      <c r="K2121" s="156" t="s">
        <v>230</v>
      </c>
      <c r="L2121" s="156">
        <v>300</v>
      </c>
      <c r="M2121" s="156" t="s">
        <v>191</v>
      </c>
      <c r="N2121" s="156">
        <v>24</v>
      </c>
      <c r="O2121" s="156">
        <v>3078.97</v>
      </c>
      <c r="P2121" s="156">
        <v>10989</v>
      </c>
      <c r="Q2121" t="str">
        <f t="shared" si="33"/>
        <v>1-Residential</v>
      </c>
      <c r="R2121" s="158"/>
      <c r="U2121" s="158"/>
    </row>
    <row r="2122" spans="1:21" x14ac:dyDescent="0.3">
      <c r="A2122" s="156">
        <v>5</v>
      </c>
      <c r="B2122" s="156" t="s">
        <v>181</v>
      </c>
      <c r="C2122" s="156">
        <v>2020</v>
      </c>
      <c r="D2122" s="156">
        <v>1</v>
      </c>
      <c r="E2122" s="156" t="s">
        <v>253</v>
      </c>
      <c r="F2122" s="157">
        <v>71</v>
      </c>
      <c r="G2122" s="156" t="s">
        <v>212</v>
      </c>
      <c r="H2122" s="156">
        <v>1</v>
      </c>
      <c r="I2122" s="156" t="s">
        <v>229</v>
      </c>
      <c r="J2122" s="156" t="s">
        <v>121</v>
      </c>
      <c r="K2122" s="156" t="s">
        <v>230</v>
      </c>
      <c r="L2122" s="156">
        <v>1571</v>
      </c>
      <c r="M2122" s="156" t="s">
        <v>265</v>
      </c>
      <c r="N2122" s="156">
        <v>1</v>
      </c>
      <c r="O2122" s="156">
        <v>7</v>
      </c>
      <c r="P2122" s="156">
        <v>0</v>
      </c>
      <c r="Q2122" t="str">
        <f t="shared" si="33"/>
        <v>1-Residential</v>
      </c>
      <c r="R2122" s="158"/>
      <c r="U2122" s="158"/>
    </row>
    <row r="2123" spans="1:21" x14ac:dyDescent="0.3">
      <c r="A2123" s="156">
        <v>4</v>
      </c>
      <c r="B2123" s="156" t="s">
        <v>187</v>
      </c>
      <c r="C2123" s="156">
        <v>2020</v>
      </c>
      <c r="D2123" s="156">
        <v>1</v>
      </c>
      <c r="E2123" s="156" t="s">
        <v>253</v>
      </c>
      <c r="F2123" s="157">
        <v>3</v>
      </c>
      <c r="G2123" s="156" t="s">
        <v>189</v>
      </c>
      <c r="H2123" s="156">
        <v>950</v>
      </c>
      <c r="I2123" s="156" t="s">
        <v>184</v>
      </c>
      <c r="J2123" s="156" t="s">
        <v>115</v>
      </c>
      <c r="K2123" s="156" t="s">
        <v>185</v>
      </c>
      <c r="L2123" s="156">
        <v>4532</v>
      </c>
      <c r="M2123" s="156" t="s">
        <v>200</v>
      </c>
      <c r="N2123" s="156">
        <v>1271</v>
      </c>
      <c r="O2123" s="156">
        <v>227150.8</v>
      </c>
      <c r="P2123" s="156">
        <v>2167083</v>
      </c>
      <c r="Q2123" t="str">
        <f t="shared" si="33"/>
        <v>3-Small C&amp;I</v>
      </c>
      <c r="R2123" s="158"/>
      <c r="U2123" s="158"/>
    </row>
    <row r="2124" spans="1:21" x14ac:dyDescent="0.3">
      <c r="A2124" s="156">
        <v>5</v>
      </c>
      <c r="B2124" s="156" t="s">
        <v>181</v>
      </c>
      <c r="C2124" s="156">
        <v>2020</v>
      </c>
      <c r="D2124" s="156">
        <v>1</v>
      </c>
      <c r="E2124" s="156" t="s">
        <v>253</v>
      </c>
      <c r="F2124" s="157">
        <v>79</v>
      </c>
      <c r="G2124" s="156" t="s">
        <v>212</v>
      </c>
      <c r="H2124" s="156">
        <v>5</v>
      </c>
      <c r="I2124" s="156" t="s">
        <v>190</v>
      </c>
      <c r="J2124" s="156" t="s">
        <v>115</v>
      </c>
      <c r="K2124" s="156" t="s">
        <v>185</v>
      </c>
      <c r="L2124" s="156">
        <v>1579</v>
      </c>
      <c r="M2124" s="156" t="s">
        <v>271</v>
      </c>
      <c r="N2124" s="156">
        <v>1</v>
      </c>
      <c r="O2124" s="156">
        <v>9.64</v>
      </c>
      <c r="P2124" s="156">
        <v>0</v>
      </c>
      <c r="Q2124" t="str">
        <f t="shared" si="33"/>
        <v>3-Small C&amp;I</v>
      </c>
      <c r="R2124" s="158"/>
      <c r="U2124" s="158"/>
    </row>
    <row r="2125" spans="1:21" x14ac:dyDescent="0.3">
      <c r="A2125" s="156">
        <v>5</v>
      </c>
      <c r="B2125" s="156" t="s">
        <v>181</v>
      </c>
      <c r="C2125" s="156">
        <v>2020</v>
      </c>
      <c r="D2125" s="156">
        <v>1</v>
      </c>
      <c r="E2125" s="156" t="s">
        <v>253</v>
      </c>
      <c r="F2125" s="157">
        <v>6</v>
      </c>
      <c r="G2125" s="156" t="s">
        <v>192</v>
      </c>
      <c r="H2125" s="156">
        <v>627</v>
      </c>
      <c r="I2125" s="156" t="s">
        <v>257</v>
      </c>
      <c r="J2125" s="156" t="s">
        <v>132</v>
      </c>
      <c r="K2125" s="156" t="s">
        <v>212</v>
      </c>
      <c r="L2125" s="156">
        <v>4562</v>
      </c>
      <c r="M2125" s="156" t="s">
        <v>211</v>
      </c>
      <c r="N2125" s="156">
        <v>3</v>
      </c>
      <c r="O2125" s="156">
        <v>1169.32</v>
      </c>
      <c r="P2125" s="156">
        <v>364</v>
      </c>
      <c r="Q2125" t="str">
        <f t="shared" si="33"/>
        <v>Street</v>
      </c>
      <c r="R2125" s="158"/>
      <c r="U2125" s="158"/>
    </row>
    <row r="2126" spans="1:21" x14ac:dyDescent="0.3">
      <c r="A2126" s="156">
        <v>5</v>
      </c>
      <c r="B2126" s="156" t="s">
        <v>181</v>
      </c>
      <c r="C2126" s="156">
        <v>2020</v>
      </c>
      <c r="D2126" s="156">
        <v>1</v>
      </c>
      <c r="E2126" s="156" t="s">
        <v>253</v>
      </c>
      <c r="F2126" s="157">
        <v>3</v>
      </c>
      <c r="G2126" s="156" t="s">
        <v>189</v>
      </c>
      <c r="H2126" s="156">
        <v>20</v>
      </c>
      <c r="I2126" s="156" t="s">
        <v>300</v>
      </c>
      <c r="J2126" s="156" t="s">
        <v>128</v>
      </c>
      <c r="K2126" s="156" t="s">
        <v>205</v>
      </c>
      <c r="L2126" s="156">
        <v>300</v>
      </c>
      <c r="M2126" s="156" t="s">
        <v>191</v>
      </c>
      <c r="N2126" s="156">
        <v>82</v>
      </c>
      <c r="O2126" s="156">
        <v>234098.53</v>
      </c>
      <c r="P2126" s="156">
        <v>1165537</v>
      </c>
      <c r="Q2126" t="str">
        <f t="shared" si="33"/>
        <v>4-Medium C&amp;I</v>
      </c>
      <c r="R2126" s="158"/>
      <c r="U2126" s="158"/>
    </row>
    <row r="2127" spans="1:21" x14ac:dyDescent="0.3">
      <c r="A2127" s="156">
        <v>5</v>
      </c>
      <c r="B2127" s="156" t="s">
        <v>181</v>
      </c>
      <c r="C2127" s="156">
        <v>2020</v>
      </c>
      <c r="D2127" s="156">
        <v>1</v>
      </c>
      <c r="E2127" s="156" t="s">
        <v>253</v>
      </c>
      <c r="F2127" s="157">
        <v>3</v>
      </c>
      <c r="G2127" s="156" t="s">
        <v>189</v>
      </c>
      <c r="H2127" s="156">
        <v>19</v>
      </c>
      <c r="I2127" s="156" t="s">
        <v>262</v>
      </c>
      <c r="J2127" s="156" t="s">
        <v>127</v>
      </c>
      <c r="K2127" s="156" t="s">
        <v>263</v>
      </c>
      <c r="L2127" s="156">
        <v>300</v>
      </c>
      <c r="M2127" s="156" t="s">
        <v>191</v>
      </c>
      <c r="N2127" s="156">
        <v>51</v>
      </c>
      <c r="O2127" s="156">
        <v>221264.42</v>
      </c>
      <c r="P2127" s="156">
        <v>1110094</v>
      </c>
      <c r="Q2127" t="str">
        <f t="shared" si="33"/>
        <v>4-Medium C&amp;I</v>
      </c>
      <c r="R2127" s="158"/>
      <c r="U2127" s="158"/>
    </row>
    <row r="2128" spans="1:21" x14ac:dyDescent="0.3">
      <c r="A2128" s="156">
        <v>5</v>
      </c>
      <c r="B2128" s="156" t="s">
        <v>181</v>
      </c>
      <c r="C2128" s="156">
        <v>2020</v>
      </c>
      <c r="D2128" s="156">
        <v>1</v>
      </c>
      <c r="E2128" s="156" t="s">
        <v>253</v>
      </c>
      <c r="F2128" s="157">
        <v>5</v>
      </c>
      <c r="G2128" s="156" t="s">
        <v>195</v>
      </c>
      <c r="H2128" s="156">
        <v>700</v>
      </c>
      <c r="I2128" s="156" t="s">
        <v>273</v>
      </c>
      <c r="J2128" s="156" t="s">
        <v>207</v>
      </c>
      <c r="K2128" s="156" t="s">
        <v>208</v>
      </c>
      <c r="L2128" s="156">
        <v>460</v>
      </c>
      <c r="M2128" s="156" t="s">
        <v>198</v>
      </c>
      <c r="N2128" s="156">
        <v>4</v>
      </c>
      <c r="O2128" s="156">
        <v>141790.01</v>
      </c>
      <c r="P2128" s="156">
        <v>588450</v>
      </c>
      <c r="Q2128" t="str">
        <f t="shared" si="33"/>
        <v>5-Large C&amp;I</v>
      </c>
      <c r="R2128" s="158"/>
      <c r="U2128" s="158"/>
    </row>
    <row r="2129" spans="1:21" x14ac:dyDescent="0.3">
      <c r="A2129" s="156">
        <v>5</v>
      </c>
      <c r="B2129" s="156" t="s">
        <v>181</v>
      </c>
      <c r="C2129" s="156">
        <v>2020</v>
      </c>
      <c r="D2129" s="156">
        <v>1</v>
      </c>
      <c r="E2129" s="156" t="s">
        <v>253</v>
      </c>
      <c r="F2129" s="157">
        <v>3</v>
      </c>
      <c r="G2129" s="156" t="s">
        <v>189</v>
      </c>
      <c r="H2129" s="156">
        <v>13</v>
      </c>
      <c r="I2129" s="156" t="s">
        <v>296</v>
      </c>
      <c r="J2129" s="156" t="s">
        <v>119</v>
      </c>
      <c r="K2129" s="156" t="s">
        <v>216</v>
      </c>
      <c r="L2129" s="156">
        <v>300</v>
      </c>
      <c r="M2129" s="156" t="s">
        <v>191</v>
      </c>
      <c r="N2129" s="156">
        <v>114</v>
      </c>
      <c r="O2129" s="156">
        <v>295357.88</v>
      </c>
      <c r="P2129" s="156">
        <v>1482854</v>
      </c>
      <c r="Q2129" t="str">
        <f t="shared" si="33"/>
        <v>4-Medium C&amp;I</v>
      </c>
      <c r="R2129" s="158"/>
      <c r="U2129" s="158"/>
    </row>
    <row r="2130" spans="1:21" x14ac:dyDescent="0.3">
      <c r="A2130" s="156">
        <v>5</v>
      </c>
      <c r="B2130" s="156" t="s">
        <v>181</v>
      </c>
      <c r="C2130" s="156">
        <v>2020</v>
      </c>
      <c r="D2130" s="156">
        <v>1</v>
      </c>
      <c r="E2130" s="156" t="s">
        <v>253</v>
      </c>
      <c r="F2130" s="157">
        <v>6</v>
      </c>
      <c r="G2130" s="156" t="s">
        <v>192</v>
      </c>
      <c r="H2130" s="156">
        <v>613</v>
      </c>
      <c r="I2130" s="156" t="s">
        <v>258</v>
      </c>
      <c r="J2130" s="156" t="s">
        <v>116</v>
      </c>
      <c r="K2130" s="156" t="s">
        <v>224</v>
      </c>
      <c r="L2130" s="156">
        <v>700</v>
      </c>
      <c r="M2130" s="156" t="s">
        <v>193</v>
      </c>
      <c r="N2130" s="156">
        <v>6</v>
      </c>
      <c r="O2130" s="156">
        <v>154.1</v>
      </c>
      <c r="P2130" s="156">
        <v>485</v>
      </c>
      <c r="Q2130" t="str">
        <f t="shared" si="33"/>
        <v>3-Small C&amp;I</v>
      </c>
      <c r="R2130" s="158"/>
      <c r="U2130" s="158"/>
    </row>
    <row r="2131" spans="1:21" x14ac:dyDescent="0.3">
      <c r="A2131" s="156">
        <v>5</v>
      </c>
      <c r="B2131" s="156" t="s">
        <v>181</v>
      </c>
      <c r="C2131" s="156">
        <v>2020</v>
      </c>
      <c r="D2131" s="156">
        <v>1</v>
      </c>
      <c r="E2131" s="156" t="s">
        <v>253</v>
      </c>
      <c r="F2131" s="157">
        <v>10</v>
      </c>
      <c r="G2131" s="156" t="s">
        <v>238</v>
      </c>
      <c r="H2131" s="156">
        <v>602</v>
      </c>
      <c r="I2131" s="156" t="s">
        <v>246</v>
      </c>
      <c r="J2131" s="156" t="s">
        <v>125</v>
      </c>
      <c r="K2131" s="156" t="s">
        <v>197</v>
      </c>
      <c r="L2131" s="156">
        <v>207</v>
      </c>
      <c r="M2131" s="156" t="s">
        <v>243</v>
      </c>
      <c r="N2131" s="156">
        <v>2</v>
      </c>
      <c r="O2131" s="156">
        <v>79.72</v>
      </c>
      <c r="P2131" s="156">
        <v>188</v>
      </c>
      <c r="Q2131" t="str">
        <f t="shared" si="33"/>
        <v>Street</v>
      </c>
      <c r="R2131" s="158"/>
      <c r="U2131" s="158"/>
    </row>
    <row r="2132" spans="1:21" x14ac:dyDescent="0.3">
      <c r="A2132" s="156">
        <v>5</v>
      </c>
      <c r="B2132" s="156" t="s">
        <v>181</v>
      </c>
      <c r="C2132" s="156">
        <v>2020</v>
      </c>
      <c r="D2132" s="156">
        <v>1</v>
      </c>
      <c r="E2132" s="156" t="s">
        <v>253</v>
      </c>
      <c r="F2132" s="157">
        <v>60</v>
      </c>
      <c r="G2132" s="156" t="s">
        <v>212</v>
      </c>
      <c r="H2132" s="156">
        <v>600</v>
      </c>
      <c r="I2132" s="156" t="s">
        <v>266</v>
      </c>
      <c r="J2132" s="156" t="s">
        <v>123</v>
      </c>
      <c r="K2132" s="156" t="s">
        <v>261</v>
      </c>
      <c r="L2132" s="156">
        <v>360</v>
      </c>
      <c r="M2132" s="156" t="s">
        <v>225</v>
      </c>
      <c r="N2132" s="156">
        <v>9</v>
      </c>
      <c r="O2132" s="156">
        <v>4543.96</v>
      </c>
      <c r="P2132" s="156">
        <v>6610</v>
      </c>
      <c r="Q2132" t="str">
        <f t="shared" si="33"/>
        <v>Street</v>
      </c>
      <c r="R2132" s="158"/>
      <c r="U2132" s="158"/>
    </row>
    <row r="2133" spans="1:21" x14ac:dyDescent="0.3">
      <c r="A2133" s="156">
        <v>5</v>
      </c>
      <c r="B2133" s="156" t="s">
        <v>181</v>
      </c>
      <c r="C2133" s="156">
        <v>2020</v>
      </c>
      <c r="D2133" s="156">
        <v>1</v>
      </c>
      <c r="E2133" s="156" t="s">
        <v>253</v>
      </c>
      <c r="F2133" s="157">
        <v>60</v>
      </c>
      <c r="G2133" s="156" t="s">
        <v>212</v>
      </c>
      <c r="H2133" s="156">
        <v>623</v>
      </c>
      <c r="I2133" s="156" t="s">
        <v>295</v>
      </c>
      <c r="J2133" s="156" t="s">
        <v>124</v>
      </c>
      <c r="K2133" s="156" t="s">
        <v>227</v>
      </c>
      <c r="L2133" s="156">
        <v>360</v>
      </c>
      <c r="M2133" s="156" t="s">
        <v>225</v>
      </c>
      <c r="N2133" s="156">
        <v>3</v>
      </c>
      <c r="O2133" s="156">
        <v>74.34</v>
      </c>
      <c r="P2133" s="156">
        <v>246</v>
      </c>
      <c r="Q2133" t="str">
        <f t="shared" si="33"/>
        <v>Street</v>
      </c>
      <c r="R2133" s="158"/>
      <c r="U2133" s="158"/>
    </row>
    <row r="2134" spans="1:21" x14ac:dyDescent="0.3">
      <c r="A2134" s="156">
        <v>4</v>
      </c>
      <c r="B2134" s="156" t="s">
        <v>187</v>
      </c>
      <c r="C2134" s="156">
        <v>2020</v>
      </c>
      <c r="D2134" s="156">
        <v>1</v>
      </c>
      <c r="E2134" s="156" t="s">
        <v>253</v>
      </c>
      <c r="F2134" s="157">
        <v>1</v>
      </c>
      <c r="G2134" s="156" t="s">
        <v>183</v>
      </c>
      <c r="H2134" s="156">
        <v>6</v>
      </c>
      <c r="I2134" s="156" t="s">
        <v>256</v>
      </c>
      <c r="J2134" s="156" t="s">
        <v>122</v>
      </c>
      <c r="K2134" s="156" t="s">
        <v>242</v>
      </c>
      <c r="L2134" s="156">
        <v>200</v>
      </c>
      <c r="M2134" s="156" t="s">
        <v>210</v>
      </c>
      <c r="N2134" s="156">
        <v>26</v>
      </c>
      <c r="O2134" s="156">
        <v>4482.1000000000004</v>
      </c>
      <c r="P2134" s="156">
        <v>25748</v>
      </c>
      <c r="Q2134" t="str">
        <f t="shared" si="33"/>
        <v>2-Low Income Residential</v>
      </c>
      <c r="R2134" s="158"/>
      <c r="U2134" s="158"/>
    </row>
    <row r="2135" spans="1:21" x14ac:dyDescent="0.3">
      <c r="A2135" s="156">
        <v>5</v>
      </c>
      <c r="B2135" s="156" t="s">
        <v>181</v>
      </c>
      <c r="C2135" s="156">
        <v>2020</v>
      </c>
      <c r="D2135" s="156">
        <v>1</v>
      </c>
      <c r="E2135" s="156" t="s">
        <v>253</v>
      </c>
      <c r="F2135" s="157">
        <v>1</v>
      </c>
      <c r="G2135" s="156" t="s">
        <v>183</v>
      </c>
      <c r="H2135" s="156">
        <v>602</v>
      </c>
      <c r="I2135" s="156" t="s">
        <v>246</v>
      </c>
      <c r="J2135" s="156" t="s">
        <v>125</v>
      </c>
      <c r="K2135" s="156" t="s">
        <v>197</v>
      </c>
      <c r="L2135" s="156">
        <v>200</v>
      </c>
      <c r="M2135" s="156" t="s">
        <v>210</v>
      </c>
      <c r="N2135" s="156">
        <v>191</v>
      </c>
      <c r="O2135" s="156">
        <v>9280.23</v>
      </c>
      <c r="P2135" s="156">
        <v>24814</v>
      </c>
      <c r="Q2135" t="str">
        <f t="shared" si="33"/>
        <v>Street</v>
      </c>
      <c r="R2135" s="158"/>
      <c r="U2135" s="158"/>
    </row>
    <row r="2136" spans="1:21" x14ac:dyDescent="0.3">
      <c r="A2136" s="156">
        <v>4</v>
      </c>
      <c r="B2136" s="156" t="s">
        <v>187</v>
      </c>
      <c r="C2136" s="156">
        <v>2020</v>
      </c>
      <c r="D2136" s="156">
        <v>1</v>
      </c>
      <c r="E2136" s="156" t="s">
        <v>253</v>
      </c>
      <c r="F2136" s="157">
        <v>5</v>
      </c>
      <c r="G2136" s="156" t="s">
        <v>195</v>
      </c>
      <c r="H2136" s="156">
        <v>18</v>
      </c>
      <c r="I2136" s="156" t="s">
        <v>215</v>
      </c>
      <c r="J2136" s="156" t="s">
        <v>119</v>
      </c>
      <c r="K2136" s="156" t="s">
        <v>216</v>
      </c>
      <c r="L2136" s="156">
        <v>460</v>
      </c>
      <c r="M2136" s="156" t="s">
        <v>198</v>
      </c>
      <c r="N2136" s="156">
        <v>1</v>
      </c>
      <c r="O2136" s="156">
        <v>608.02</v>
      </c>
      <c r="P2136" s="156">
        <v>2400</v>
      </c>
      <c r="Q2136" t="str">
        <f t="shared" si="33"/>
        <v>4-Medium C&amp;I</v>
      </c>
      <c r="R2136" s="158"/>
      <c r="U2136" s="158"/>
    </row>
    <row r="2137" spans="1:21" x14ac:dyDescent="0.3">
      <c r="A2137" s="156">
        <v>4</v>
      </c>
      <c r="B2137" s="156" t="s">
        <v>187</v>
      </c>
      <c r="C2137" s="156">
        <v>2020</v>
      </c>
      <c r="D2137" s="156">
        <v>1</v>
      </c>
      <c r="E2137" s="156" t="s">
        <v>253</v>
      </c>
      <c r="F2137" s="157">
        <v>3</v>
      </c>
      <c r="G2137" s="156" t="s">
        <v>189</v>
      </c>
      <c r="H2137" s="156">
        <v>954</v>
      </c>
      <c r="I2137" s="156" t="s">
        <v>237</v>
      </c>
      <c r="J2137" s="156" t="s">
        <v>119</v>
      </c>
      <c r="K2137" s="156" t="s">
        <v>216</v>
      </c>
      <c r="L2137" s="156">
        <v>4532</v>
      </c>
      <c r="M2137" s="156" t="s">
        <v>200</v>
      </c>
      <c r="N2137" s="156">
        <v>72</v>
      </c>
      <c r="O2137" s="156">
        <v>161892.4</v>
      </c>
      <c r="P2137" s="156">
        <v>1851503</v>
      </c>
      <c r="Q2137" t="str">
        <f t="shared" si="33"/>
        <v>4-Medium C&amp;I</v>
      </c>
      <c r="R2137" s="158"/>
      <c r="U2137" s="158"/>
    </row>
    <row r="2138" spans="1:21" x14ac:dyDescent="0.3">
      <c r="A2138" s="156">
        <v>5</v>
      </c>
      <c r="B2138" s="156" t="s">
        <v>181</v>
      </c>
      <c r="C2138" s="156">
        <v>2020</v>
      </c>
      <c r="D2138" s="156">
        <v>1</v>
      </c>
      <c r="E2138" s="156" t="s">
        <v>253</v>
      </c>
      <c r="F2138" s="157">
        <v>79</v>
      </c>
      <c r="G2138" s="156" t="s">
        <v>212</v>
      </c>
      <c r="H2138" s="156">
        <v>710</v>
      </c>
      <c r="I2138" s="156" t="s">
        <v>220</v>
      </c>
      <c r="J2138" s="156" t="s">
        <v>207</v>
      </c>
      <c r="K2138" s="156" t="s">
        <v>208</v>
      </c>
      <c r="L2138" s="156">
        <v>4579</v>
      </c>
      <c r="M2138" s="156" t="s">
        <v>221</v>
      </c>
      <c r="N2138" s="156">
        <v>1</v>
      </c>
      <c r="O2138" s="156">
        <v>3316.46</v>
      </c>
      <c r="P2138" s="156">
        <v>62030</v>
      </c>
      <c r="Q2138" t="str">
        <f t="shared" si="33"/>
        <v>5-Large C&amp;I</v>
      </c>
      <c r="R2138" s="158"/>
      <c r="U2138" s="158"/>
    </row>
    <row r="2139" spans="1:21" x14ac:dyDescent="0.3">
      <c r="A2139" s="156">
        <v>5</v>
      </c>
      <c r="B2139" s="156" t="s">
        <v>181</v>
      </c>
      <c r="C2139" s="156">
        <v>2020</v>
      </c>
      <c r="D2139" s="156">
        <v>1</v>
      </c>
      <c r="E2139" s="156" t="s">
        <v>253</v>
      </c>
      <c r="F2139" s="157">
        <v>10</v>
      </c>
      <c r="G2139" s="156" t="s">
        <v>238</v>
      </c>
      <c r="H2139" s="156">
        <v>1</v>
      </c>
      <c r="I2139" s="156" t="s">
        <v>229</v>
      </c>
      <c r="J2139" s="156" t="s">
        <v>121</v>
      </c>
      <c r="K2139" s="156" t="s">
        <v>230</v>
      </c>
      <c r="L2139" s="156">
        <v>207</v>
      </c>
      <c r="M2139" s="156" t="s">
        <v>243</v>
      </c>
      <c r="N2139" s="156">
        <v>40299</v>
      </c>
      <c r="O2139" s="156">
        <v>11805293.470000001</v>
      </c>
      <c r="P2139" s="156">
        <v>44733160</v>
      </c>
      <c r="Q2139" t="str">
        <f t="shared" si="33"/>
        <v>1-Residential</v>
      </c>
      <c r="R2139" s="158"/>
      <c r="U2139" s="158"/>
    </row>
    <row r="2140" spans="1:21" x14ac:dyDescent="0.3">
      <c r="A2140" s="156">
        <v>5</v>
      </c>
      <c r="B2140" s="156" t="s">
        <v>181</v>
      </c>
      <c r="C2140" s="156">
        <v>2020</v>
      </c>
      <c r="D2140" s="156">
        <v>1</v>
      </c>
      <c r="E2140" s="156" t="s">
        <v>253</v>
      </c>
      <c r="F2140" s="157">
        <v>3</v>
      </c>
      <c r="G2140" s="156" t="s">
        <v>189</v>
      </c>
      <c r="H2140" s="156">
        <v>1</v>
      </c>
      <c r="I2140" s="156" t="s">
        <v>229</v>
      </c>
      <c r="J2140" s="156" t="s">
        <v>121</v>
      </c>
      <c r="K2140" s="156" t="s">
        <v>230</v>
      </c>
      <c r="L2140" s="156">
        <v>300</v>
      </c>
      <c r="M2140" s="156" t="s">
        <v>191</v>
      </c>
      <c r="N2140" s="156">
        <v>1369</v>
      </c>
      <c r="O2140" s="156">
        <v>484597.85</v>
      </c>
      <c r="P2140" s="156">
        <v>1844058</v>
      </c>
      <c r="Q2140" t="str">
        <f t="shared" si="33"/>
        <v>1-Residential</v>
      </c>
      <c r="R2140" s="158"/>
      <c r="U2140" s="158"/>
    </row>
    <row r="2141" spans="1:21" x14ac:dyDescent="0.3">
      <c r="A2141" s="156">
        <v>5</v>
      </c>
      <c r="B2141" s="156" t="s">
        <v>181</v>
      </c>
      <c r="C2141" s="156">
        <v>2020</v>
      </c>
      <c r="D2141" s="156">
        <v>1</v>
      </c>
      <c r="E2141" s="156" t="s">
        <v>253</v>
      </c>
      <c r="F2141" s="157">
        <v>1</v>
      </c>
      <c r="G2141" s="156" t="s">
        <v>183</v>
      </c>
      <c r="H2141" s="156">
        <v>5</v>
      </c>
      <c r="I2141" s="156" t="s">
        <v>190</v>
      </c>
      <c r="J2141" s="156" t="s">
        <v>115</v>
      </c>
      <c r="K2141" s="156" t="s">
        <v>185</v>
      </c>
      <c r="L2141" s="156">
        <v>200</v>
      </c>
      <c r="M2141" s="156" t="s">
        <v>210</v>
      </c>
      <c r="N2141" s="156">
        <v>1284</v>
      </c>
      <c r="O2141" s="156">
        <v>117951.91</v>
      </c>
      <c r="P2141" s="156">
        <v>662920</v>
      </c>
      <c r="Q2141" t="str">
        <f t="shared" si="33"/>
        <v>3-Small C&amp;I</v>
      </c>
      <c r="R2141" s="158"/>
      <c r="U2141" s="158"/>
    </row>
    <row r="2142" spans="1:21" x14ac:dyDescent="0.3">
      <c r="A2142" s="156">
        <v>5</v>
      </c>
      <c r="B2142" s="156" t="s">
        <v>181</v>
      </c>
      <c r="C2142" s="156">
        <v>2020</v>
      </c>
      <c r="D2142" s="156">
        <v>1</v>
      </c>
      <c r="E2142" s="156" t="s">
        <v>253</v>
      </c>
      <c r="F2142" s="157">
        <v>3</v>
      </c>
      <c r="G2142" s="156" t="s">
        <v>189</v>
      </c>
      <c r="H2142" s="156">
        <v>952</v>
      </c>
      <c r="I2142" s="156" t="s">
        <v>235</v>
      </c>
      <c r="J2142" s="156" t="s">
        <v>117</v>
      </c>
      <c r="K2142" s="156" t="s">
        <v>236</v>
      </c>
      <c r="L2142" s="156">
        <v>4532</v>
      </c>
      <c r="M2142" s="156" t="s">
        <v>200</v>
      </c>
      <c r="N2142" s="156">
        <v>420</v>
      </c>
      <c r="O2142" s="156">
        <v>163944.67000000001</v>
      </c>
      <c r="P2142" s="156">
        <v>1991317</v>
      </c>
      <c r="Q2142" t="str">
        <f t="shared" si="33"/>
        <v>3-Small C&amp;I</v>
      </c>
      <c r="R2142" s="158"/>
      <c r="U2142" s="158"/>
    </row>
    <row r="2143" spans="1:21" x14ac:dyDescent="0.3">
      <c r="A2143" s="156">
        <v>5</v>
      </c>
      <c r="B2143" s="156" t="s">
        <v>181</v>
      </c>
      <c r="C2143" s="156">
        <v>2020</v>
      </c>
      <c r="D2143" s="156">
        <v>1</v>
      </c>
      <c r="E2143" s="156" t="s">
        <v>253</v>
      </c>
      <c r="F2143" s="157">
        <v>6</v>
      </c>
      <c r="G2143" s="156" t="s">
        <v>192</v>
      </c>
      <c r="H2143" s="156">
        <v>950</v>
      </c>
      <c r="I2143" s="156" t="s">
        <v>184</v>
      </c>
      <c r="J2143" s="156" t="s">
        <v>115</v>
      </c>
      <c r="K2143" s="156" t="s">
        <v>185</v>
      </c>
      <c r="L2143" s="156">
        <v>4562</v>
      </c>
      <c r="M2143" s="156" t="s">
        <v>211</v>
      </c>
      <c r="N2143" s="156">
        <v>30</v>
      </c>
      <c r="O2143" s="156">
        <v>1001.5</v>
      </c>
      <c r="P2143" s="156">
        <v>7911</v>
      </c>
      <c r="Q2143" t="str">
        <f t="shared" si="33"/>
        <v>3-Small C&amp;I</v>
      </c>
      <c r="R2143" s="158"/>
      <c r="U2143" s="158"/>
    </row>
    <row r="2144" spans="1:21" x14ac:dyDescent="0.3">
      <c r="A2144" s="156">
        <v>5</v>
      </c>
      <c r="B2144" s="156" t="s">
        <v>181</v>
      </c>
      <c r="C2144" s="156">
        <v>2020</v>
      </c>
      <c r="D2144" s="156">
        <v>1</v>
      </c>
      <c r="E2144" s="156" t="s">
        <v>253</v>
      </c>
      <c r="F2144" s="157">
        <v>3</v>
      </c>
      <c r="G2144" s="156" t="s">
        <v>189</v>
      </c>
      <c r="H2144" s="156">
        <v>951</v>
      </c>
      <c r="I2144" s="156" t="s">
        <v>250</v>
      </c>
      <c r="J2144" s="156" t="s">
        <v>126</v>
      </c>
      <c r="K2144" s="156" t="s">
        <v>249</v>
      </c>
      <c r="L2144" s="156">
        <v>4532</v>
      </c>
      <c r="M2144" s="156" t="s">
        <v>200</v>
      </c>
      <c r="N2144" s="156">
        <v>1188</v>
      </c>
      <c r="O2144" s="156">
        <v>45132.79</v>
      </c>
      <c r="P2144" s="156">
        <v>405238</v>
      </c>
      <c r="Q2144" t="str">
        <f t="shared" si="33"/>
        <v>3-Small C&amp;I</v>
      </c>
      <c r="R2144" s="158"/>
      <c r="U2144" s="158"/>
    </row>
    <row r="2145" spans="1:21" x14ac:dyDescent="0.3">
      <c r="A2145" s="156">
        <v>4</v>
      </c>
      <c r="B2145" s="156" t="s">
        <v>187</v>
      </c>
      <c r="C2145" s="156">
        <v>2020</v>
      </c>
      <c r="D2145" s="156">
        <v>1</v>
      </c>
      <c r="E2145" s="156" t="s">
        <v>253</v>
      </c>
      <c r="F2145" s="157">
        <v>3</v>
      </c>
      <c r="G2145" s="156" t="s">
        <v>189</v>
      </c>
      <c r="H2145" s="156">
        <v>18</v>
      </c>
      <c r="I2145" s="156" t="s">
        <v>215</v>
      </c>
      <c r="J2145" s="156" t="s">
        <v>119</v>
      </c>
      <c r="K2145" s="156" t="s">
        <v>216</v>
      </c>
      <c r="L2145" s="156">
        <v>300</v>
      </c>
      <c r="M2145" s="156" t="s">
        <v>191</v>
      </c>
      <c r="N2145" s="156">
        <v>4</v>
      </c>
      <c r="O2145" s="156">
        <v>3963.63</v>
      </c>
      <c r="P2145" s="156">
        <v>14981</v>
      </c>
      <c r="Q2145" t="str">
        <f t="shared" si="33"/>
        <v>4-Medium C&amp;I</v>
      </c>
      <c r="R2145" s="158"/>
      <c r="U2145" s="158"/>
    </row>
    <row r="2146" spans="1:21" x14ac:dyDescent="0.3">
      <c r="A2146" s="156">
        <v>5</v>
      </c>
      <c r="B2146" s="156" t="s">
        <v>181</v>
      </c>
      <c r="C2146" s="156">
        <v>2020</v>
      </c>
      <c r="D2146" s="156">
        <v>1</v>
      </c>
      <c r="E2146" s="156" t="s">
        <v>253</v>
      </c>
      <c r="F2146" s="157">
        <v>3</v>
      </c>
      <c r="G2146" s="156" t="s">
        <v>189</v>
      </c>
      <c r="H2146" s="156">
        <v>903</v>
      </c>
      <c r="I2146" s="156" t="s">
        <v>239</v>
      </c>
      <c r="J2146" s="156" t="s">
        <v>121</v>
      </c>
      <c r="K2146" s="156" t="s">
        <v>230</v>
      </c>
      <c r="L2146" s="156">
        <v>4532</v>
      </c>
      <c r="M2146" s="156" t="s">
        <v>200</v>
      </c>
      <c r="N2146" s="156">
        <v>1025</v>
      </c>
      <c r="O2146" s="156">
        <v>424133.08</v>
      </c>
      <c r="P2146" s="156">
        <v>3530496</v>
      </c>
      <c r="Q2146" t="str">
        <f t="shared" si="33"/>
        <v>1-Residential</v>
      </c>
      <c r="R2146" s="158"/>
      <c r="U2146" s="158"/>
    </row>
    <row r="2147" spans="1:21" x14ac:dyDescent="0.3">
      <c r="A2147" s="156">
        <v>5</v>
      </c>
      <c r="B2147" s="156" t="s">
        <v>181</v>
      </c>
      <c r="C2147" s="156">
        <v>2020</v>
      </c>
      <c r="D2147" s="156">
        <v>1</v>
      </c>
      <c r="E2147" s="156" t="s">
        <v>253</v>
      </c>
      <c r="F2147" s="157">
        <v>5</v>
      </c>
      <c r="G2147" s="156" t="s">
        <v>195</v>
      </c>
      <c r="H2147" s="156">
        <v>11</v>
      </c>
      <c r="I2147" s="156" t="s">
        <v>283</v>
      </c>
      <c r="J2147" s="156" t="s">
        <v>115</v>
      </c>
      <c r="K2147" s="156" t="s">
        <v>185</v>
      </c>
      <c r="L2147" s="156">
        <v>460</v>
      </c>
      <c r="M2147" s="156" t="s">
        <v>198</v>
      </c>
      <c r="N2147" s="156">
        <v>2</v>
      </c>
      <c r="O2147" s="156">
        <v>157.80000000000001</v>
      </c>
      <c r="P2147" s="156">
        <v>610</v>
      </c>
      <c r="Q2147" t="str">
        <f t="shared" si="33"/>
        <v>3-Small C&amp;I</v>
      </c>
      <c r="R2147" s="158"/>
      <c r="U2147" s="158"/>
    </row>
    <row r="2148" spans="1:21" x14ac:dyDescent="0.3">
      <c r="A2148" s="156">
        <v>5</v>
      </c>
      <c r="B2148" s="156" t="s">
        <v>181</v>
      </c>
      <c r="C2148" s="156">
        <v>2020</v>
      </c>
      <c r="D2148" s="156">
        <v>1</v>
      </c>
      <c r="E2148" s="156" t="s">
        <v>253</v>
      </c>
      <c r="F2148" s="157">
        <v>6</v>
      </c>
      <c r="G2148" s="156" t="s">
        <v>192</v>
      </c>
      <c r="H2148" s="156">
        <v>609</v>
      </c>
      <c r="I2148" s="156" t="s">
        <v>298</v>
      </c>
      <c r="J2148" s="156" t="s">
        <v>278</v>
      </c>
      <c r="K2148" s="156" t="s">
        <v>212</v>
      </c>
      <c r="L2148" s="156">
        <v>700</v>
      </c>
      <c r="M2148" s="156" t="s">
        <v>193</v>
      </c>
      <c r="N2148" s="156">
        <v>10</v>
      </c>
      <c r="O2148" s="156">
        <v>9464.34</v>
      </c>
      <c r="P2148" s="156">
        <v>40292</v>
      </c>
      <c r="Q2148" t="str">
        <f t="shared" si="33"/>
        <v>Street</v>
      </c>
      <c r="R2148" s="158"/>
      <c r="U2148" s="158"/>
    </row>
    <row r="2149" spans="1:21" x14ac:dyDescent="0.3">
      <c r="A2149" s="156">
        <v>5</v>
      </c>
      <c r="B2149" s="156" t="s">
        <v>181</v>
      </c>
      <c r="C2149" s="156">
        <v>2020</v>
      </c>
      <c r="D2149" s="156">
        <v>1</v>
      </c>
      <c r="E2149" s="156" t="s">
        <v>253</v>
      </c>
      <c r="F2149" s="157">
        <v>3</v>
      </c>
      <c r="G2149" s="156" t="s">
        <v>189</v>
      </c>
      <c r="H2149" s="156">
        <v>10</v>
      </c>
      <c r="I2149" s="156" t="s">
        <v>251</v>
      </c>
      <c r="J2149" s="156" t="s">
        <v>117</v>
      </c>
      <c r="K2149" s="156" t="s">
        <v>236</v>
      </c>
      <c r="L2149" s="156">
        <v>300</v>
      </c>
      <c r="M2149" s="156" t="s">
        <v>191</v>
      </c>
      <c r="N2149" s="156">
        <v>23676</v>
      </c>
      <c r="O2149" s="156">
        <v>2194136.02</v>
      </c>
      <c r="P2149" s="156">
        <v>9905456</v>
      </c>
      <c r="Q2149" t="str">
        <f t="shared" si="33"/>
        <v>3-Small C&amp;I</v>
      </c>
      <c r="R2149" s="158"/>
      <c r="U2149" s="158"/>
    </row>
    <row r="2150" spans="1:21" x14ac:dyDescent="0.3">
      <c r="A2150" s="156">
        <v>5</v>
      </c>
      <c r="B2150" s="156" t="s">
        <v>181</v>
      </c>
      <c r="C2150" s="156">
        <v>2020</v>
      </c>
      <c r="D2150" s="156">
        <v>1</v>
      </c>
      <c r="E2150" s="156" t="s">
        <v>253</v>
      </c>
      <c r="F2150" s="157">
        <v>5</v>
      </c>
      <c r="G2150" s="156" t="s">
        <v>195</v>
      </c>
      <c r="H2150" s="156">
        <v>701</v>
      </c>
      <c r="I2150" s="156" t="s">
        <v>206</v>
      </c>
      <c r="J2150" s="156" t="s">
        <v>207</v>
      </c>
      <c r="K2150" s="156" t="s">
        <v>208</v>
      </c>
      <c r="L2150" s="156">
        <v>460</v>
      </c>
      <c r="M2150" s="156" t="s">
        <v>198</v>
      </c>
      <c r="N2150" s="156">
        <v>80</v>
      </c>
      <c r="O2150" s="156">
        <v>1241672.1499999999</v>
      </c>
      <c r="P2150" s="156">
        <v>6401010</v>
      </c>
      <c r="Q2150" t="str">
        <f t="shared" si="33"/>
        <v>5-Large C&amp;I</v>
      </c>
      <c r="R2150" s="158"/>
      <c r="U2150" s="158"/>
    </row>
    <row r="2151" spans="1:21" x14ac:dyDescent="0.3">
      <c r="A2151" s="156">
        <v>5</v>
      </c>
      <c r="B2151" s="156" t="s">
        <v>181</v>
      </c>
      <c r="C2151" s="156">
        <v>2020</v>
      </c>
      <c r="D2151" s="156">
        <v>1</v>
      </c>
      <c r="E2151" s="156" t="s">
        <v>253</v>
      </c>
      <c r="F2151" s="157">
        <v>10</v>
      </c>
      <c r="G2151" s="156" t="s">
        <v>238</v>
      </c>
      <c r="H2151" s="156">
        <v>603</v>
      </c>
      <c r="I2151" s="156" t="s">
        <v>196</v>
      </c>
      <c r="J2151" s="156" t="s">
        <v>125</v>
      </c>
      <c r="K2151" s="156" t="s">
        <v>197</v>
      </c>
      <c r="L2151" s="156">
        <v>207</v>
      </c>
      <c r="M2151" s="156" t="s">
        <v>243</v>
      </c>
      <c r="N2151" s="156">
        <v>28</v>
      </c>
      <c r="O2151" s="156">
        <v>662.71</v>
      </c>
      <c r="P2151" s="156">
        <v>1767</v>
      </c>
      <c r="Q2151" t="str">
        <f t="shared" si="33"/>
        <v>Street</v>
      </c>
      <c r="R2151" s="158"/>
      <c r="U2151" s="158"/>
    </row>
    <row r="2152" spans="1:21" x14ac:dyDescent="0.3">
      <c r="A2152" s="156">
        <v>5</v>
      </c>
      <c r="B2152" s="156" t="s">
        <v>181</v>
      </c>
      <c r="C2152" s="156">
        <v>2020</v>
      </c>
      <c r="D2152" s="156">
        <v>1</v>
      </c>
      <c r="E2152" s="156" t="s">
        <v>253</v>
      </c>
      <c r="F2152" s="157">
        <v>5</v>
      </c>
      <c r="G2152" s="156" t="s">
        <v>195</v>
      </c>
      <c r="H2152" s="156">
        <v>603</v>
      </c>
      <c r="I2152" s="156" t="s">
        <v>196</v>
      </c>
      <c r="J2152" s="156" t="s">
        <v>125</v>
      </c>
      <c r="K2152" s="156" t="s">
        <v>197</v>
      </c>
      <c r="L2152" s="156">
        <v>460</v>
      </c>
      <c r="M2152" s="156" t="s">
        <v>198</v>
      </c>
      <c r="N2152" s="156">
        <v>56</v>
      </c>
      <c r="O2152" s="156">
        <v>9970.86</v>
      </c>
      <c r="P2152" s="156">
        <v>30476</v>
      </c>
      <c r="Q2152" t="str">
        <f t="shared" si="33"/>
        <v>Street</v>
      </c>
      <c r="R2152" s="158"/>
      <c r="U2152" s="158"/>
    </row>
    <row r="2153" spans="1:21" x14ac:dyDescent="0.3">
      <c r="A2153" s="156">
        <v>5</v>
      </c>
      <c r="B2153" s="156" t="s">
        <v>181</v>
      </c>
      <c r="C2153" s="156">
        <v>2020</v>
      </c>
      <c r="D2153" s="156">
        <v>1</v>
      </c>
      <c r="E2153" s="156" t="s">
        <v>253</v>
      </c>
      <c r="F2153" s="157">
        <v>6</v>
      </c>
      <c r="G2153" s="156" t="s">
        <v>192</v>
      </c>
      <c r="H2153" s="156">
        <v>621</v>
      </c>
      <c r="I2153" s="156" t="s">
        <v>259</v>
      </c>
      <c r="J2153" s="156" t="s">
        <v>116</v>
      </c>
      <c r="K2153" s="156" t="s">
        <v>224</v>
      </c>
      <c r="L2153" s="156">
        <v>4562</v>
      </c>
      <c r="M2153" s="156" t="s">
        <v>211</v>
      </c>
      <c r="N2153" s="156">
        <v>9</v>
      </c>
      <c r="O2153" s="156">
        <v>216.3</v>
      </c>
      <c r="P2153" s="156">
        <v>1651</v>
      </c>
      <c r="Q2153" t="str">
        <f t="shared" si="33"/>
        <v>3-Small C&amp;I</v>
      </c>
      <c r="R2153" s="158"/>
      <c r="U2153" s="158"/>
    </row>
    <row r="2154" spans="1:21" x14ac:dyDescent="0.3">
      <c r="A2154" s="156">
        <v>5</v>
      </c>
      <c r="B2154" s="156" t="s">
        <v>181</v>
      </c>
      <c r="C2154" s="156">
        <v>2020</v>
      </c>
      <c r="D2154" s="156">
        <v>1</v>
      </c>
      <c r="E2154" s="156" t="s">
        <v>253</v>
      </c>
      <c r="F2154" s="157">
        <v>6</v>
      </c>
      <c r="G2154" s="156" t="s">
        <v>192</v>
      </c>
      <c r="H2154" s="156">
        <v>618</v>
      </c>
      <c r="I2154" s="156" t="s">
        <v>294</v>
      </c>
      <c r="J2154" s="156" t="s">
        <v>130</v>
      </c>
      <c r="K2154" s="156" t="s">
        <v>280</v>
      </c>
      <c r="L2154" s="156">
        <v>4562</v>
      </c>
      <c r="M2154" s="156" t="s">
        <v>211</v>
      </c>
      <c r="N2154" s="156">
        <v>5</v>
      </c>
      <c r="O2154" s="156">
        <v>1474.94</v>
      </c>
      <c r="P2154" s="156">
        <v>4838</v>
      </c>
      <c r="Q2154" t="str">
        <f t="shared" si="33"/>
        <v>Street</v>
      </c>
      <c r="R2154" s="158"/>
      <c r="U2154" s="158"/>
    </row>
    <row r="2155" spans="1:21" x14ac:dyDescent="0.3">
      <c r="A2155" s="156">
        <v>5</v>
      </c>
      <c r="B2155" s="156" t="s">
        <v>181</v>
      </c>
      <c r="C2155" s="156">
        <v>2020</v>
      </c>
      <c r="D2155" s="156">
        <v>1</v>
      </c>
      <c r="E2155" s="156" t="s">
        <v>253</v>
      </c>
      <c r="F2155" s="157">
        <v>6</v>
      </c>
      <c r="G2155" s="156" t="s">
        <v>192</v>
      </c>
      <c r="H2155" s="156">
        <v>623</v>
      </c>
      <c r="I2155" s="156" t="s">
        <v>295</v>
      </c>
      <c r="J2155" s="156" t="s">
        <v>124</v>
      </c>
      <c r="K2155" s="156" t="s">
        <v>227</v>
      </c>
      <c r="L2155" s="156">
        <v>700</v>
      </c>
      <c r="M2155" s="156" t="s">
        <v>193</v>
      </c>
      <c r="N2155" s="156">
        <v>1</v>
      </c>
      <c r="O2155" s="156">
        <v>1975.23</v>
      </c>
      <c r="P2155" s="156">
        <v>7599</v>
      </c>
      <c r="Q2155" t="str">
        <f t="shared" si="33"/>
        <v>Street</v>
      </c>
      <c r="R2155" s="158"/>
      <c r="U2155" s="158"/>
    </row>
    <row r="2156" spans="1:21" x14ac:dyDescent="0.3">
      <c r="A2156" s="156">
        <v>4</v>
      </c>
      <c r="B2156" s="156" t="s">
        <v>187</v>
      </c>
      <c r="C2156" s="153">
        <v>2020</v>
      </c>
      <c r="D2156" s="156">
        <v>2</v>
      </c>
      <c r="E2156" s="156" t="s">
        <v>297</v>
      </c>
      <c r="F2156" s="157">
        <v>6</v>
      </c>
      <c r="G2156" s="156" t="s">
        <v>192</v>
      </c>
      <c r="H2156" s="156">
        <v>615</v>
      </c>
      <c r="I2156" s="156" t="s">
        <v>292</v>
      </c>
      <c r="J2156" s="156" t="s">
        <v>123</v>
      </c>
      <c r="K2156" s="156" t="s">
        <v>261</v>
      </c>
      <c r="L2156" s="156">
        <v>4562</v>
      </c>
      <c r="M2156" s="156" t="s">
        <v>211</v>
      </c>
      <c r="N2156" s="156">
        <v>1</v>
      </c>
      <c r="O2156" s="156">
        <v>5848.13</v>
      </c>
      <c r="P2156" s="156">
        <v>17885</v>
      </c>
      <c r="Q2156" t="str">
        <f t="shared" si="33"/>
        <v>Street</v>
      </c>
      <c r="R2156" s="158"/>
      <c r="U2156" s="158"/>
    </row>
    <row r="2157" spans="1:21" x14ac:dyDescent="0.3">
      <c r="A2157" s="156">
        <v>5</v>
      </c>
      <c r="B2157" s="156" t="s">
        <v>181</v>
      </c>
      <c r="C2157" s="153">
        <v>2020</v>
      </c>
      <c r="D2157" s="156">
        <v>2</v>
      </c>
      <c r="E2157" s="156" t="s">
        <v>297</v>
      </c>
      <c r="F2157" s="157">
        <v>60</v>
      </c>
      <c r="G2157" s="156" t="s">
        <v>212</v>
      </c>
      <c r="H2157" s="156">
        <v>615</v>
      </c>
      <c r="I2157" s="156" t="s">
        <v>292</v>
      </c>
      <c r="J2157" s="156" t="s">
        <v>123</v>
      </c>
      <c r="K2157" s="156" t="s">
        <v>261</v>
      </c>
      <c r="L2157" s="156">
        <v>4563</v>
      </c>
      <c r="M2157" s="156" t="s">
        <v>228</v>
      </c>
      <c r="N2157" s="156">
        <v>37</v>
      </c>
      <c r="O2157" s="156">
        <v>4453.8500000000004</v>
      </c>
      <c r="P2157" s="156">
        <v>11670</v>
      </c>
      <c r="Q2157" t="str">
        <f t="shared" si="33"/>
        <v>Street</v>
      </c>
      <c r="R2157" s="158"/>
      <c r="U2157" s="158"/>
    </row>
    <row r="2158" spans="1:21" x14ac:dyDescent="0.3">
      <c r="A2158" s="156">
        <v>4</v>
      </c>
      <c r="B2158" s="156" t="s">
        <v>187</v>
      </c>
      <c r="C2158" s="153">
        <v>2020</v>
      </c>
      <c r="D2158" s="156">
        <v>2</v>
      </c>
      <c r="E2158" s="156" t="s">
        <v>297</v>
      </c>
      <c r="F2158" s="157">
        <v>60</v>
      </c>
      <c r="G2158" s="156" t="s">
        <v>212</v>
      </c>
      <c r="H2158" s="156">
        <v>615</v>
      </c>
      <c r="I2158" s="156" t="s">
        <v>292</v>
      </c>
      <c r="J2158" s="156" t="s">
        <v>123</v>
      </c>
      <c r="K2158" s="156" t="s">
        <v>261</v>
      </c>
      <c r="L2158" s="156">
        <v>4563</v>
      </c>
      <c r="M2158" s="156" t="s">
        <v>228</v>
      </c>
      <c r="N2158" s="156">
        <v>1</v>
      </c>
      <c r="O2158" s="156">
        <v>11.04</v>
      </c>
      <c r="P2158" s="156">
        <v>34</v>
      </c>
      <c r="Q2158" t="str">
        <f t="shared" si="33"/>
        <v>Street</v>
      </c>
      <c r="R2158" s="158"/>
      <c r="U2158" s="158"/>
    </row>
    <row r="2159" spans="1:21" x14ac:dyDescent="0.3">
      <c r="A2159" s="156">
        <v>5</v>
      </c>
      <c r="B2159" s="156" t="s">
        <v>181</v>
      </c>
      <c r="C2159" s="153">
        <v>2020</v>
      </c>
      <c r="D2159" s="156">
        <v>2</v>
      </c>
      <c r="E2159" s="156" t="s">
        <v>297</v>
      </c>
      <c r="F2159" s="157">
        <v>10</v>
      </c>
      <c r="G2159" s="156" t="s">
        <v>238</v>
      </c>
      <c r="H2159" s="156">
        <v>905</v>
      </c>
      <c r="I2159" s="156" t="s">
        <v>272</v>
      </c>
      <c r="J2159" s="156" t="s">
        <v>122</v>
      </c>
      <c r="K2159" s="156" t="s">
        <v>242</v>
      </c>
      <c r="L2159" s="156">
        <v>4513</v>
      </c>
      <c r="M2159" s="156" t="s">
        <v>240</v>
      </c>
      <c r="N2159" s="156">
        <v>4455</v>
      </c>
      <c r="O2159" s="156">
        <v>164703.87</v>
      </c>
      <c r="P2159" s="156">
        <v>4845224</v>
      </c>
      <c r="Q2159" t="str">
        <f t="shared" si="33"/>
        <v>2-Low Income Residential</v>
      </c>
      <c r="R2159" s="158"/>
      <c r="U2159" s="158"/>
    </row>
    <row r="2160" spans="1:21" x14ac:dyDescent="0.3">
      <c r="A2160" s="156">
        <v>4</v>
      </c>
      <c r="B2160" s="156" t="s">
        <v>187</v>
      </c>
      <c r="C2160" s="153">
        <v>2020</v>
      </c>
      <c r="D2160" s="156">
        <v>2</v>
      </c>
      <c r="E2160" s="156" t="s">
        <v>297</v>
      </c>
      <c r="F2160" s="157">
        <v>10</v>
      </c>
      <c r="G2160" s="156" t="s">
        <v>238</v>
      </c>
      <c r="H2160" s="156">
        <v>905</v>
      </c>
      <c r="I2160" s="156" t="s">
        <v>272</v>
      </c>
      <c r="J2160" s="156" t="s">
        <v>122</v>
      </c>
      <c r="K2160" s="156" t="s">
        <v>242</v>
      </c>
      <c r="L2160" s="156">
        <v>4513</v>
      </c>
      <c r="M2160" s="156" t="s">
        <v>240</v>
      </c>
      <c r="N2160" s="156">
        <v>4</v>
      </c>
      <c r="O2160" s="156">
        <v>185.12</v>
      </c>
      <c r="P2160" s="156">
        <v>3639</v>
      </c>
      <c r="Q2160" t="str">
        <f t="shared" si="33"/>
        <v>2-Low Income Residential</v>
      </c>
      <c r="R2160" s="158"/>
      <c r="U2160" s="158"/>
    </row>
    <row r="2161" spans="1:21" x14ac:dyDescent="0.3">
      <c r="A2161" s="156">
        <v>5</v>
      </c>
      <c r="B2161" s="156" t="s">
        <v>181</v>
      </c>
      <c r="C2161" s="153">
        <v>2020</v>
      </c>
      <c r="D2161" s="156">
        <v>2</v>
      </c>
      <c r="E2161" s="156" t="s">
        <v>297</v>
      </c>
      <c r="F2161" s="157">
        <v>1</v>
      </c>
      <c r="G2161" s="156" t="s">
        <v>183</v>
      </c>
      <c r="H2161" s="156">
        <v>6</v>
      </c>
      <c r="I2161" s="156" t="s">
        <v>256</v>
      </c>
      <c r="J2161" s="156" t="s">
        <v>122</v>
      </c>
      <c r="K2161" s="156" t="s">
        <v>242</v>
      </c>
      <c r="L2161" s="156">
        <v>200</v>
      </c>
      <c r="M2161" s="156" t="s">
        <v>210</v>
      </c>
      <c r="N2161" s="156">
        <v>59629</v>
      </c>
      <c r="O2161" s="156">
        <v>5930869.5</v>
      </c>
      <c r="P2161" s="156">
        <v>33765492</v>
      </c>
      <c r="Q2161" t="str">
        <f t="shared" si="33"/>
        <v>2-Low Income Residential</v>
      </c>
      <c r="R2161" s="158"/>
      <c r="U2161" s="158"/>
    </row>
    <row r="2162" spans="1:21" x14ac:dyDescent="0.3">
      <c r="A2162" s="156">
        <v>5</v>
      </c>
      <c r="B2162" s="156" t="s">
        <v>181</v>
      </c>
      <c r="C2162" s="153">
        <v>2020</v>
      </c>
      <c r="D2162" s="156">
        <v>2</v>
      </c>
      <c r="E2162" s="156" t="s">
        <v>297</v>
      </c>
      <c r="F2162" s="157">
        <v>5</v>
      </c>
      <c r="G2162" s="156" t="s">
        <v>195</v>
      </c>
      <c r="H2162" s="156">
        <v>602</v>
      </c>
      <c r="I2162" s="156" t="s">
        <v>246</v>
      </c>
      <c r="J2162" s="156" t="s">
        <v>125</v>
      </c>
      <c r="K2162" s="156" t="s">
        <v>197</v>
      </c>
      <c r="L2162" s="156">
        <v>460</v>
      </c>
      <c r="M2162" s="156" t="s">
        <v>198</v>
      </c>
      <c r="N2162" s="156">
        <v>29</v>
      </c>
      <c r="O2162" s="156">
        <v>4662.8999999999996</v>
      </c>
      <c r="P2162" s="156">
        <v>14397</v>
      </c>
      <c r="Q2162" t="str">
        <f t="shared" si="33"/>
        <v>Street</v>
      </c>
      <c r="R2162" s="158"/>
      <c r="U2162" s="158"/>
    </row>
    <row r="2163" spans="1:21" x14ac:dyDescent="0.3">
      <c r="A2163" s="156">
        <v>5</v>
      </c>
      <c r="B2163" s="156" t="s">
        <v>181</v>
      </c>
      <c r="C2163" s="153">
        <v>2020</v>
      </c>
      <c r="D2163" s="156">
        <v>2</v>
      </c>
      <c r="E2163" s="156" t="s">
        <v>297</v>
      </c>
      <c r="F2163" s="157">
        <v>3</v>
      </c>
      <c r="G2163" s="156" t="s">
        <v>189</v>
      </c>
      <c r="H2163" s="156">
        <v>5</v>
      </c>
      <c r="I2163" s="156" t="s">
        <v>190</v>
      </c>
      <c r="J2163" s="156" t="s">
        <v>115</v>
      </c>
      <c r="K2163" s="156" t="s">
        <v>185</v>
      </c>
      <c r="L2163" s="156">
        <v>300</v>
      </c>
      <c r="M2163" s="156" t="s">
        <v>191</v>
      </c>
      <c r="N2163" s="156">
        <v>45372</v>
      </c>
      <c r="O2163" s="156">
        <v>7162882.1799999997</v>
      </c>
      <c r="P2163" s="156">
        <v>56494885</v>
      </c>
      <c r="Q2163" t="str">
        <f t="shared" si="33"/>
        <v>3-Small C&amp;I</v>
      </c>
      <c r="R2163" s="158"/>
      <c r="U2163" s="158"/>
    </row>
    <row r="2164" spans="1:21" x14ac:dyDescent="0.3">
      <c r="A2164" s="156">
        <v>5</v>
      </c>
      <c r="B2164" s="156" t="s">
        <v>181</v>
      </c>
      <c r="C2164" s="153">
        <v>2020</v>
      </c>
      <c r="D2164" s="156">
        <v>2</v>
      </c>
      <c r="E2164" s="156" t="s">
        <v>297</v>
      </c>
      <c r="F2164" s="157">
        <v>10</v>
      </c>
      <c r="G2164" s="156" t="s">
        <v>238</v>
      </c>
      <c r="H2164" s="156">
        <v>950</v>
      </c>
      <c r="I2164" s="156" t="s">
        <v>184</v>
      </c>
      <c r="J2164" s="156" t="s">
        <v>115</v>
      </c>
      <c r="K2164" s="156" t="s">
        <v>185</v>
      </c>
      <c r="L2164" s="156">
        <v>4513</v>
      </c>
      <c r="M2164" s="156" t="s">
        <v>240</v>
      </c>
      <c r="N2164" s="156">
        <v>15</v>
      </c>
      <c r="O2164" s="156">
        <v>2812.13</v>
      </c>
      <c r="P2164" s="156">
        <v>29199</v>
      </c>
      <c r="Q2164" t="str">
        <f t="shared" si="33"/>
        <v>3-Small C&amp;I</v>
      </c>
      <c r="R2164" s="158"/>
      <c r="U2164" s="158"/>
    </row>
    <row r="2165" spans="1:21" x14ac:dyDescent="0.3">
      <c r="A2165" s="156">
        <v>4</v>
      </c>
      <c r="B2165" s="156" t="s">
        <v>187</v>
      </c>
      <c r="C2165" s="153">
        <v>2020</v>
      </c>
      <c r="D2165" s="156">
        <v>2</v>
      </c>
      <c r="E2165" s="156" t="s">
        <v>297</v>
      </c>
      <c r="F2165" s="157">
        <v>3</v>
      </c>
      <c r="G2165" s="156" t="s">
        <v>189</v>
      </c>
      <c r="H2165" s="156">
        <v>5</v>
      </c>
      <c r="I2165" s="156" t="s">
        <v>190</v>
      </c>
      <c r="J2165" s="156" t="s">
        <v>115</v>
      </c>
      <c r="K2165" s="156" t="s">
        <v>185</v>
      </c>
      <c r="L2165" s="156">
        <v>300</v>
      </c>
      <c r="M2165" s="156" t="s">
        <v>191</v>
      </c>
      <c r="N2165" s="156">
        <v>131</v>
      </c>
      <c r="O2165" s="156">
        <v>27315.87</v>
      </c>
      <c r="P2165" s="156">
        <v>117999</v>
      </c>
      <c r="Q2165" t="str">
        <f t="shared" si="33"/>
        <v>3-Small C&amp;I</v>
      </c>
      <c r="R2165" s="158"/>
      <c r="U2165" s="158"/>
    </row>
    <row r="2166" spans="1:21" x14ac:dyDescent="0.3">
      <c r="A2166" s="156">
        <v>5</v>
      </c>
      <c r="B2166" s="156" t="s">
        <v>181</v>
      </c>
      <c r="C2166" s="153">
        <v>2020</v>
      </c>
      <c r="D2166" s="156">
        <v>2</v>
      </c>
      <c r="E2166" s="156" t="s">
        <v>297</v>
      </c>
      <c r="F2166" s="157">
        <v>1</v>
      </c>
      <c r="G2166" s="156" t="s">
        <v>183</v>
      </c>
      <c r="H2166" s="156">
        <v>953</v>
      </c>
      <c r="I2166" s="156" t="s">
        <v>213</v>
      </c>
      <c r="J2166" s="156" t="s">
        <v>118</v>
      </c>
      <c r="K2166" s="156" t="s">
        <v>214</v>
      </c>
      <c r="L2166" s="156">
        <v>4512</v>
      </c>
      <c r="M2166" s="156" t="s">
        <v>186</v>
      </c>
      <c r="N2166" s="156">
        <v>627</v>
      </c>
      <c r="O2166" s="156">
        <v>29208.1</v>
      </c>
      <c r="P2166" s="156">
        <v>251514</v>
      </c>
      <c r="Q2166" t="str">
        <f t="shared" si="33"/>
        <v>3-Small C&amp;I</v>
      </c>
      <c r="R2166" s="158"/>
      <c r="U2166" s="158"/>
    </row>
    <row r="2167" spans="1:21" x14ac:dyDescent="0.3">
      <c r="A2167" s="156">
        <v>4</v>
      </c>
      <c r="B2167" s="156" t="s">
        <v>187</v>
      </c>
      <c r="C2167" s="153">
        <v>2020</v>
      </c>
      <c r="D2167" s="156">
        <v>2</v>
      </c>
      <c r="E2167" s="156" t="s">
        <v>297</v>
      </c>
      <c r="F2167" s="157">
        <v>1</v>
      </c>
      <c r="G2167" s="156" t="s">
        <v>183</v>
      </c>
      <c r="H2167" s="156">
        <v>953</v>
      </c>
      <c r="I2167" s="156" t="s">
        <v>213</v>
      </c>
      <c r="J2167" s="156" t="s">
        <v>118</v>
      </c>
      <c r="K2167" s="156" t="s">
        <v>214</v>
      </c>
      <c r="L2167" s="156">
        <v>4512</v>
      </c>
      <c r="M2167" s="156" t="s">
        <v>186</v>
      </c>
      <c r="N2167" s="156">
        <v>1</v>
      </c>
      <c r="O2167" s="156">
        <v>40.18</v>
      </c>
      <c r="P2167" s="156">
        <v>303</v>
      </c>
      <c r="Q2167" t="str">
        <f t="shared" si="33"/>
        <v>3-Small C&amp;I</v>
      </c>
      <c r="R2167" s="158"/>
      <c r="U2167" s="158"/>
    </row>
    <row r="2168" spans="1:21" x14ac:dyDescent="0.3">
      <c r="A2168" s="156">
        <v>5</v>
      </c>
      <c r="B2168" s="156" t="s">
        <v>181</v>
      </c>
      <c r="C2168" s="153">
        <v>2020</v>
      </c>
      <c r="D2168" s="156">
        <v>2</v>
      </c>
      <c r="E2168" s="156" t="s">
        <v>297</v>
      </c>
      <c r="F2168" s="157">
        <v>1</v>
      </c>
      <c r="G2168" s="156" t="s">
        <v>183</v>
      </c>
      <c r="H2168" s="156">
        <v>18</v>
      </c>
      <c r="I2168" s="156" t="s">
        <v>215</v>
      </c>
      <c r="J2168" s="156" t="s">
        <v>119</v>
      </c>
      <c r="K2168" s="156" t="s">
        <v>216</v>
      </c>
      <c r="L2168" s="156">
        <v>200</v>
      </c>
      <c r="M2168" s="156" t="s">
        <v>210</v>
      </c>
      <c r="N2168" s="156">
        <v>1</v>
      </c>
      <c r="O2168" s="156">
        <v>569.88</v>
      </c>
      <c r="P2168" s="156">
        <v>1680</v>
      </c>
      <c r="Q2168" t="str">
        <f t="shared" si="33"/>
        <v>4-Medium C&amp;I</v>
      </c>
      <c r="R2168" s="158"/>
      <c r="U2168" s="158"/>
    </row>
    <row r="2169" spans="1:21" x14ac:dyDescent="0.3">
      <c r="A2169" s="156">
        <v>4</v>
      </c>
      <c r="B2169" s="156" t="s">
        <v>187</v>
      </c>
      <c r="C2169" s="153">
        <v>2020</v>
      </c>
      <c r="D2169" s="156">
        <v>2</v>
      </c>
      <c r="E2169" s="156" t="s">
        <v>297</v>
      </c>
      <c r="F2169" s="157">
        <v>3</v>
      </c>
      <c r="G2169" s="156" t="s">
        <v>189</v>
      </c>
      <c r="H2169" s="156">
        <v>1</v>
      </c>
      <c r="I2169" s="156" t="s">
        <v>229</v>
      </c>
      <c r="J2169" s="156" t="s">
        <v>121</v>
      </c>
      <c r="K2169" s="156" t="s">
        <v>230</v>
      </c>
      <c r="L2169" s="156">
        <v>300</v>
      </c>
      <c r="M2169" s="156" t="s">
        <v>191</v>
      </c>
      <c r="N2169" s="156">
        <v>20</v>
      </c>
      <c r="O2169" s="156">
        <v>1469.6</v>
      </c>
      <c r="P2169" s="156">
        <v>5080</v>
      </c>
      <c r="Q2169" t="str">
        <f t="shared" si="33"/>
        <v>1-Residential</v>
      </c>
      <c r="R2169" s="158"/>
      <c r="U2169" s="158"/>
    </row>
    <row r="2170" spans="1:21" x14ac:dyDescent="0.3">
      <c r="A2170" s="156">
        <v>4</v>
      </c>
      <c r="B2170" s="156" t="s">
        <v>187</v>
      </c>
      <c r="C2170" s="153">
        <v>2020</v>
      </c>
      <c r="D2170" s="156">
        <v>2</v>
      </c>
      <c r="E2170" s="156" t="s">
        <v>297</v>
      </c>
      <c r="F2170" s="157">
        <v>10</v>
      </c>
      <c r="G2170" s="156" t="s">
        <v>238</v>
      </c>
      <c r="H2170" s="156">
        <v>1</v>
      </c>
      <c r="I2170" s="156" t="s">
        <v>229</v>
      </c>
      <c r="J2170" s="156" t="s">
        <v>121</v>
      </c>
      <c r="K2170" s="156" t="s">
        <v>230</v>
      </c>
      <c r="L2170" s="156">
        <v>207</v>
      </c>
      <c r="M2170" s="156" t="s">
        <v>243</v>
      </c>
      <c r="N2170" s="156">
        <v>16</v>
      </c>
      <c r="O2170" s="156">
        <v>2551.8200000000002</v>
      </c>
      <c r="P2170" s="156">
        <v>9203</v>
      </c>
      <c r="Q2170" t="str">
        <f t="shared" si="33"/>
        <v>1-Residential</v>
      </c>
      <c r="R2170" s="158"/>
      <c r="U2170" s="158"/>
    </row>
    <row r="2171" spans="1:21" x14ac:dyDescent="0.3">
      <c r="A2171" s="156">
        <v>5</v>
      </c>
      <c r="B2171" s="156" t="s">
        <v>181</v>
      </c>
      <c r="C2171" s="153">
        <v>2020</v>
      </c>
      <c r="D2171" s="156">
        <v>2</v>
      </c>
      <c r="E2171" s="156" t="s">
        <v>297</v>
      </c>
      <c r="F2171" s="157">
        <v>1</v>
      </c>
      <c r="G2171" s="156" t="s">
        <v>183</v>
      </c>
      <c r="H2171" s="156">
        <v>905</v>
      </c>
      <c r="I2171" s="156" t="s">
        <v>272</v>
      </c>
      <c r="J2171" s="156" t="s">
        <v>122</v>
      </c>
      <c r="K2171" s="156" t="s">
        <v>242</v>
      </c>
      <c r="L2171" s="156">
        <v>4512</v>
      </c>
      <c r="M2171" s="156" t="s">
        <v>186</v>
      </c>
      <c r="N2171" s="156">
        <v>59078</v>
      </c>
      <c r="O2171" s="156">
        <v>1198002.3400000001</v>
      </c>
      <c r="P2171" s="156">
        <v>31789924</v>
      </c>
      <c r="Q2171" t="str">
        <f t="shared" si="33"/>
        <v>2-Low Income Residential</v>
      </c>
      <c r="R2171" s="158"/>
      <c r="U2171" s="158"/>
    </row>
    <row r="2172" spans="1:21" x14ac:dyDescent="0.3">
      <c r="A2172" s="156">
        <v>5</v>
      </c>
      <c r="B2172" s="156" t="s">
        <v>181</v>
      </c>
      <c r="C2172" s="153">
        <v>2020</v>
      </c>
      <c r="D2172" s="156">
        <v>2</v>
      </c>
      <c r="E2172" s="156" t="s">
        <v>297</v>
      </c>
      <c r="F2172" s="157">
        <v>6</v>
      </c>
      <c r="G2172" s="156" t="s">
        <v>192</v>
      </c>
      <c r="H2172" s="156">
        <v>601</v>
      </c>
      <c r="I2172" s="156" t="s">
        <v>260</v>
      </c>
      <c r="J2172" s="156" t="s">
        <v>123</v>
      </c>
      <c r="K2172" s="156" t="s">
        <v>261</v>
      </c>
      <c r="L2172" s="156">
        <v>700</v>
      </c>
      <c r="M2172" s="156" t="s">
        <v>193</v>
      </c>
      <c r="N2172" s="156">
        <v>119</v>
      </c>
      <c r="O2172" s="156">
        <v>61451.67</v>
      </c>
      <c r="P2172" s="156">
        <v>108414</v>
      </c>
      <c r="Q2172" t="str">
        <f t="shared" si="33"/>
        <v>Street</v>
      </c>
      <c r="R2172" s="158"/>
      <c r="U2172" s="158"/>
    </row>
    <row r="2173" spans="1:21" x14ac:dyDescent="0.3">
      <c r="A2173" s="156">
        <v>5</v>
      </c>
      <c r="B2173" s="156" t="s">
        <v>181</v>
      </c>
      <c r="C2173" s="153">
        <v>2020</v>
      </c>
      <c r="D2173" s="156">
        <v>2</v>
      </c>
      <c r="E2173" s="156" t="s">
        <v>297</v>
      </c>
      <c r="F2173" s="157">
        <v>6</v>
      </c>
      <c r="G2173" s="156" t="s">
        <v>192</v>
      </c>
      <c r="H2173" s="156">
        <v>607</v>
      </c>
      <c r="I2173" s="156" t="s">
        <v>293</v>
      </c>
      <c r="J2173" s="156" t="s">
        <v>130</v>
      </c>
      <c r="K2173" s="156" t="s">
        <v>280</v>
      </c>
      <c r="L2173" s="156">
        <v>700</v>
      </c>
      <c r="M2173" s="156" t="s">
        <v>193</v>
      </c>
      <c r="N2173" s="156">
        <v>2</v>
      </c>
      <c r="O2173" s="156">
        <v>20503</v>
      </c>
      <c r="P2173" s="156">
        <v>50692</v>
      </c>
      <c r="Q2173" t="str">
        <f t="shared" si="33"/>
        <v>Street</v>
      </c>
      <c r="R2173" s="158"/>
      <c r="U2173" s="158"/>
    </row>
    <row r="2174" spans="1:21" x14ac:dyDescent="0.3">
      <c r="A2174" s="156">
        <v>5</v>
      </c>
      <c r="B2174" s="156" t="s">
        <v>181</v>
      </c>
      <c r="C2174" s="153">
        <v>2020</v>
      </c>
      <c r="D2174" s="156">
        <v>2</v>
      </c>
      <c r="E2174" s="156" t="s">
        <v>297</v>
      </c>
      <c r="F2174" s="157">
        <v>6</v>
      </c>
      <c r="G2174" s="156" t="s">
        <v>192</v>
      </c>
      <c r="H2174" s="156">
        <v>609</v>
      </c>
      <c r="I2174" s="156" t="s">
        <v>298</v>
      </c>
      <c r="J2174" s="156" t="s">
        <v>278</v>
      </c>
      <c r="K2174" s="156" t="s">
        <v>212</v>
      </c>
      <c r="L2174" s="156">
        <v>700</v>
      </c>
      <c r="M2174" s="156" t="s">
        <v>193</v>
      </c>
      <c r="N2174" s="156">
        <v>10</v>
      </c>
      <c r="O2174" s="156">
        <v>8507.49</v>
      </c>
      <c r="P2174" s="156">
        <v>35528</v>
      </c>
      <c r="Q2174" t="str">
        <f t="shared" si="33"/>
        <v>Street</v>
      </c>
      <c r="R2174" s="158"/>
      <c r="U2174" s="158"/>
    </row>
    <row r="2175" spans="1:21" x14ac:dyDescent="0.3">
      <c r="A2175" s="156">
        <v>5</v>
      </c>
      <c r="B2175" s="156" t="s">
        <v>181</v>
      </c>
      <c r="C2175" s="153">
        <v>2020</v>
      </c>
      <c r="D2175" s="156">
        <v>2</v>
      </c>
      <c r="E2175" s="156" t="s">
        <v>297</v>
      </c>
      <c r="F2175" s="157">
        <v>6</v>
      </c>
      <c r="G2175" s="156" t="s">
        <v>192</v>
      </c>
      <c r="H2175" s="156">
        <v>619</v>
      </c>
      <c r="I2175" s="156" t="s">
        <v>277</v>
      </c>
      <c r="J2175" s="156" t="s">
        <v>278</v>
      </c>
      <c r="K2175" s="156" t="s">
        <v>212</v>
      </c>
      <c r="L2175" s="156">
        <v>4562</v>
      </c>
      <c r="M2175" s="156" t="s">
        <v>211</v>
      </c>
      <c r="N2175" s="156">
        <v>343</v>
      </c>
      <c r="O2175" s="156">
        <v>373361.96</v>
      </c>
      <c r="P2175" s="156">
        <v>3736944</v>
      </c>
      <c r="Q2175" t="str">
        <f t="shared" si="33"/>
        <v>Street</v>
      </c>
      <c r="R2175" s="158"/>
      <c r="U2175" s="158"/>
    </row>
    <row r="2176" spans="1:21" x14ac:dyDescent="0.3">
      <c r="A2176" s="156">
        <v>5</v>
      </c>
      <c r="B2176" s="156" t="s">
        <v>181</v>
      </c>
      <c r="C2176" s="153">
        <v>2020</v>
      </c>
      <c r="D2176" s="156">
        <v>2</v>
      </c>
      <c r="E2176" s="156" t="s">
        <v>297</v>
      </c>
      <c r="F2176" s="157">
        <v>3</v>
      </c>
      <c r="G2176" s="156" t="s">
        <v>189</v>
      </c>
      <c r="H2176" s="156">
        <v>955</v>
      </c>
      <c r="I2176" s="156" t="s">
        <v>282</v>
      </c>
      <c r="J2176" s="156" t="s">
        <v>119</v>
      </c>
      <c r="K2176" s="156" t="s">
        <v>216</v>
      </c>
      <c r="L2176" s="156">
        <v>4532</v>
      </c>
      <c r="M2176" s="156" t="s">
        <v>200</v>
      </c>
      <c r="N2176" s="156">
        <v>348</v>
      </c>
      <c r="O2176" s="156">
        <v>645095.09</v>
      </c>
      <c r="P2176" s="156">
        <v>8625072</v>
      </c>
      <c r="Q2176" t="str">
        <f t="shared" si="33"/>
        <v>4-Medium C&amp;I</v>
      </c>
      <c r="R2176" s="158"/>
      <c r="U2176" s="158"/>
    </row>
    <row r="2177" spans="1:21" x14ac:dyDescent="0.3">
      <c r="A2177" s="156">
        <v>5</v>
      </c>
      <c r="B2177" s="156" t="s">
        <v>181</v>
      </c>
      <c r="C2177" s="153">
        <v>2020</v>
      </c>
      <c r="D2177" s="156">
        <v>2</v>
      </c>
      <c r="E2177" s="156" t="s">
        <v>297</v>
      </c>
      <c r="F2177" s="157">
        <v>77</v>
      </c>
      <c r="G2177" s="156" t="s">
        <v>212</v>
      </c>
      <c r="H2177" s="156">
        <v>18</v>
      </c>
      <c r="I2177" s="156" t="s">
        <v>215</v>
      </c>
      <c r="J2177" s="156" t="s">
        <v>119</v>
      </c>
      <c r="K2177" s="156" t="s">
        <v>216</v>
      </c>
      <c r="L2177" s="156">
        <v>1577</v>
      </c>
      <c r="M2177" s="156" t="s">
        <v>233</v>
      </c>
      <c r="N2177" s="156">
        <v>1</v>
      </c>
      <c r="O2177" s="156">
        <v>1144.0999999999999</v>
      </c>
      <c r="P2177" s="156">
        <v>5400</v>
      </c>
      <c r="Q2177" t="str">
        <f t="shared" si="33"/>
        <v>4-Medium C&amp;I</v>
      </c>
      <c r="R2177" s="158"/>
      <c r="U2177" s="158"/>
    </row>
    <row r="2178" spans="1:21" x14ac:dyDescent="0.3">
      <c r="A2178" s="156">
        <v>5</v>
      </c>
      <c r="B2178" s="156" t="s">
        <v>181</v>
      </c>
      <c r="C2178" s="153">
        <v>2020</v>
      </c>
      <c r="D2178" s="156">
        <v>2</v>
      </c>
      <c r="E2178" s="156" t="s">
        <v>297</v>
      </c>
      <c r="F2178" s="157">
        <v>79</v>
      </c>
      <c r="G2178" s="156" t="s">
        <v>212</v>
      </c>
      <c r="H2178" s="156">
        <v>18</v>
      </c>
      <c r="I2178" s="156" t="s">
        <v>215</v>
      </c>
      <c r="J2178" s="156" t="s">
        <v>119</v>
      </c>
      <c r="K2178" s="156" t="s">
        <v>216</v>
      </c>
      <c r="L2178" s="156">
        <v>1579</v>
      </c>
      <c r="M2178" s="156" t="s">
        <v>271</v>
      </c>
      <c r="N2178" s="156">
        <v>1</v>
      </c>
      <c r="O2178" s="156">
        <v>14205.55</v>
      </c>
      <c r="P2178" s="156">
        <v>70000</v>
      </c>
      <c r="Q2178" t="str">
        <f t="shared" ref="Q2178:Q2241" si="34">VLOOKUP(J2178,S:T,2,FALSE)</f>
        <v>4-Medium C&amp;I</v>
      </c>
      <c r="R2178" s="158"/>
      <c r="U2178" s="158"/>
    </row>
    <row r="2179" spans="1:21" x14ac:dyDescent="0.3">
      <c r="A2179" s="156">
        <v>5</v>
      </c>
      <c r="B2179" s="156" t="s">
        <v>181</v>
      </c>
      <c r="C2179" s="153">
        <v>2020</v>
      </c>
      <c r="D2179" s="156">
        <v>2</v>
      </c>
      <c r="E2179" s="156" t="s">
        <v>297</v>
      </c>
      <c r="F2179" s="157">
        <v>75</v>
      </c>
      <c r="G2179" s="156" t="s">
        <v>212</v>
      </c>
      <c r="H2179" s="156">
        <v>701</v>
      </c>
      <c r="I2179" s="156" t="s">
        <v>206</v>
      </c>
      <c r="J2179" s="156" t="s">
        <v>207</v>
      </c>
      <c r="K2179" s="156" t="s">
        <v>208</v>
      </c>
      <c r="L2179" s="156">
        <v>1575</v>
      </c>
      <c r="M2179" s="156" t="s">
        <v>218</v>
      </c>
      <c r="N2179" s="156">
        <v>1</v>
      </c>
      <c r="O2179" s="156">
        <v>37876.67</v>
      </c>
      <c r="P2179" s="156">
        <v>209300</v>
      </c>
      <c r="Q2179" t="str">
        <f t="shared" si="34"/>
        <v>5-Large C&amp;I</v>
      </c>
      <c r="R2179" s="158"/>
      <c r="U2179" s="158"/>
    </row>
    <row r="2180" spans="1:21" x14ac:dyDescent="0.3">
      <c r="A2180" s="156">
        <v>5</v>
      </c>
      <c r="B2180" s="156" t="s">
        <v>181</v>
      </c>
      <c r="C2180" s="153">
        <v>2020</v>
      </c>
      <c r="D2180" s="156">
        <v>2</v>
      </c>
      <c r="E2180" s="156" t="s">
        <v>297</v>
      </c>
      <c r="F2180" s="157">
        <v>3</v>
      </c>
      <c r="G2180" s="156" t="s">
        <v>189</v>
      </c>
      <c r="H2180" s="156">
        <v>19</v>
      </c>
      <c r="I2180" s="156" t="s">
        <v>262</v>
      </c>
      <c r="J2180" s="156" t="s">
        <v>127</v>
      </c>
      <c r="K2180" s="156" t="s">
        <v>263</v>
      </c>
      <c r="L2180" s="156">
        <v>300</v>
      </c>
      <c r="M2180" s="156" t="s">
        <v>191</v>
      </c>
      <c r="N2180" s="156">
        <v>54</v>
      </c>
      <c r="O2180" s="156">
        <v>218527</v>
      </c>
      <c r="P2180" s="156">
        <v>998191</v>
      </c>
      <c r="Q2180" t="str">
        <f t="shared" si="34"/>
        <v>4-Medium C&amp;I</v>
      </c>
      <c r="R2180" s="158"/>
      <c r="U2180" s="158"/>
    </row>
    <row r="2181" spans="1:21" x14ac:dyDescent="0.3">
      <c r="A2181" s="156">
        <v>5</v>
      </c>
      <c r="B2181" s="156" t="s">
        <v>181</v>
      </c>
      <c r="C2181" s="153">
        <v>2020</v>
      </c>
      <c r="D2181" s="156">
        <v>2</v>
      </c>
      <c r="E2181" s="156" t="s">
        <v>297</v>
      </c>
      <c r="F2181" s="157">
        <v>3</v>
      </c>
      <c r="G2181" s="156" t="s">
        <v>189</v>
      </c>
      <c r="H2181" s="156">
        <v>17</v>
      </c>
      <c r="I2181" s="156" t="s">
        <v>204</v>
      </c>
      <c r="J2181" s="156" t="s">
        <v>128</v>
      </c>
      <c r="K2181" s="156" t="s">
        <v>205</v>
      </c>
      <c r="L2181" s="156">
        <v>300</v>
      </c>
      <c r="M2181" s="156" t="s">
        <v>191</v>
      </c>
      <c r="N2181" s="156">
        <v>2</v>
      </c>
      <c r="O2181" s="156">
        <v>2697.01</v>
      </c>
      <c r="P2181" s="156">
        <v>13120</v>
      </c>
      <c r="Q2181" t="str">
        <f t="shared" si="34"/>
        <v>4-Medium C&amp;I</v>
      </c>
      <c r="R2181" s="158"/>
      <c r="U2181" s="158"/>
    </row>
    <row r="2182" spans="1:21" x14ac:dyDescent="0.3">
      <c r="A2182" s="156">
        <v>5</v>
      </c>
      <c r="B2182" s="156" t="s">
        <v>181</v>
      </c>
      <c r="C2182" s="153">
        <v>2020</v>
      </c>
      <c r="D2182" s="156">
        <v>2</v>
      </c>
      <c r="E2182" s="156" t="s">
        <v>297</v>
      </c>
      <c r="F2182" s="157">
        <v>79</v>
      </c>
      <c r="G2182" s="156" t="s">
        <v>212</v>
      </c>
      <c r="H2182" s="156">
        <v>954</v>
      </c>
      <c r="I2182" s="156" t="s">
        <v>237</v>
      </c>
      <c r="J2182" s="156" t="s">
        <v>119</v>
      </c>
      <c r="K2182" s="156" t="s">
        <v>216</v>
      </c>
      <c r="L2182" s="156">
        <v>4579</v>
      </c>
      <c r="M2182" s="156" t="s">
        <v>221</v>
      </c>
      <c r="N2182" s="156">
        <v>5</v>
      </c>
      <c r="O2182" s="156">
        <v>9406.27</v>
      </c>
      <c r="P2182" s="156">
        <v>106500</v>
      </c>
      <c r="Q2182" t="str">
        <f t="shared" si="34"/>
        <v>4-Medium C&amp;I</v>
      </c>
      <c r="R2182" s="158"/>
      <c r="U2182" s="158"/>
    </row>
    <row r="2183" spans="1:21" x14ac:dyDescent="0.3">
      <c r="A2183" s="156">
        <v>5</v>
      </c>
      <c r="B2183" s="156" t="s">
        <v>181</v>
      </c>
      <c r="C2183" s="153">
        <v>2020</v>
      </c>
      <c r="D2183" s="156">
        <v>2</v>
      </c>
      <c r="E2183" s="156" t="s">
        <v>297</v>
      </c>
      <c r="F2183" s="157">
        <v>3</v>
      </c>
      <c r="G2183" s="156" t="s">
        <v>189</v>
      </c>
      <c r="H2183" s="156">
        <v>16</v>
      </c>
      <c r="I2183" s="156" t="s">
        <v>281</v>
      </c>
      <c r="J2183" s="156" t="s">
        <v>127</v>
      </c>
      <c r="K2183" s="156" t="s">
        <v>263</v>
      </c>
      <c r="L2183" s="156">
        <v>300</v>
      </c>
      <c r="M2183" s="156" t="s">
        <v>191</v>
      </c>
      <c r="N2183" s="156">
        <v>2</v>
      </c>
      <c r="O2183" s="156">
        <v>5326.82</v>
      </c>
      <c r="P2183" s="156">
        <v>27680</v>
      </c>
      <c r="Q2183" t="str">
        <f t="shared" si="34"/>
        <v>4-Medium C&amp;I</v>
      </c>
      <c r="R2183" s="158"/>
      <c r="U2183" s="158"/>
    </row>
    <row r="2184" spans="1:21" x14ac:dyDescent="0.3">
      <c r="A2184" s="156">
        <v>5</v>
      </c>
      <c r="B2184" s="156" t="s">
        <v>181</v>
      </c>
      <c r="C2184" s="153">
        <v>2020</v>
      </c>
      <c r="D2184" s="156">
        <v>2</v>
      </c>
      <c r="E2184" s="156" t="s">
        <v>297</v>
      </c>
      <c r="F2184" s="157">
        <v>60</v>
      </c>
      <c r="G2184" s="156" t="s">
        <v>212</v>
      </c>
      <c r="H2184" s="156">
        <v>600</v>
      </c>
      <c r="I2184" s="156" t="s">
        <v>266</v>
      </c>
      <c r="J2184" s="156" t="s">
        <v>123</v>
      </c>
      <c r="K2184" s="156" t="s">
        <v>261</v>
      </c>
      <c r="L2184" s="156">
        <v>360</v>
      </c>
      <c r="M2184" s="156" t="s">
        <v>225</v>
      </c>
      <c r="N2184" s="156">
        <v>9</v>
      </c>
      <c r="O2184" s="156">
        <v>4300.78</v>
      </c>
      <c r="P2184" s="156">
        <v>5830</v>
      </c>
      <c r="Q2184" t="str">
        <f t="shared" si="34"/>
        <v>Street</v>
      </c>
      <c r="R2184" s="158"/>
      <c r="U2184" s="158"/>
    </row>
    <row r="2185" spans="1:21" x14ac:dyDescent="0.3">
      <c r="A2185" s="156">
        <v>5</v>
      </c>
      <c r="B2185" s="156" t="s">
        <v>181</v>
      </c>
      <c r="C2185" s="153">
        <v>2020</v>
      </c>
      <c r="D2185" s="156">
        <v>2</v>
      </c>
      <c r="E2185" s="156" t="s">
        <v>297</v>
      </c>
      <c r="F2185" s="157">
        <v>1</v>
      </c>
      <c r="G2185" s="156" t="s">
        <v>183</v>
      </c>
      <c r="H2185" s="156">
        <v>616</v>
      </c>
      <c r="I2185" s="156" t="s">
        <v>199</v>
      </c>
      <c r="J2185" s="156" t="s">
        <v>125</v>
      </c>
      <c r="K2185" s="156" t="s">
        <v>197</v>
      </c>
      <c r="L2185" s="156">
        <v>4512</v>
      </c>
      <c r="M2185" s="156" t="s">
        <v>186</v>
      </c>
      <c r="N2185" s="156">
        <v>588</v>
      </c>
      <c r="O2185" s="156">
        <v>20439.150000000001</v>
      </c>
      <c r="P2185" s="156">
        <v>75704</v>
      </c>
      <c r="Q2185" t="str">
        <f t="shared" si="34"/>
        <v>Street</v>
      </c>
      <c r="R2185" s="158"/>
      <c r="U2185" s="158"/>
    </row>
    <row r="2186" spans="1:21" x14ac:dyDescent="0.3">
      <c r="A2186" s="156">
        <v>5</v>
      </c>
      <c r="B2186" s="156" t="s">
        <v>181</v>
      </c>
      <c r="C2186" s="153">
        <v>2020</v>
      </c>
      <c r="D2186" s="156">
        <v>2</v>
      </c>
      <c r="E2186" s="156" t="s">
        <v>297</v>
      </c>
      <c r="F2186" s="157">
        <v>5</v>
      </c>
      <c r="G2186" s="156" t="s">
        <v>195</v>
      </c>
      <c r="H2186" s="156">
        <v>603</v>
      </c>
      <c r="I2186" s="156" t="s">
        <v>196</v>
      </c>
      <c r="J2186" s="156" t="s">
        <v>125</v>
      </c>
      <c r="K2186" s="156" t="s">
        <v>197</v>
      </c>
      <c r="L2186" s="156">
        <v>460</v>
      </c>
      <c r="M2186" s="156" t="s">
        <v>198</v>
      </c>
      <c r="N2186" s="156">
        <v>55</v>
      </c>
      <c r="O2186" s="156">
        <v>8876.6200000000008</v>
      </c>
      <c r="P2186" s="156">
        <v>25719</v>
      </c>
      <c r="Q2186" t="str">
        <f t="shared" si="34"/>
        <v>Street</v>
      </c>
      <c r="R2186" s="158"/>
      <c r="U2186" s="158"/>
    </row>
    <row r="2187" spans="1:21" x14ac:dyDescent="0.3">
      <c r="A2187" s="156">
        <v>4</v>
      </c>
      <c r="B2187" s="156" t="s">
        <v>187</v>
      </c>
      <c r="C2187" s="153">
        <v>2020</v>
      </c>
      <c r="D2187" s="156">
        <v>2</v>
      </c>
      <c r="E2187" s="156" t="s">
        <v>297</v>
      </c>
      <c r="F2187" s="157">
        <v>3</v>
      </c>
      <c r="G2187" s="156" t="s">
        <v>189</v>
      </c>
      <c r="H2187" s="156">
        <v>950</v>
      </c>
      <c r="I2187" s="156" t="s">
        <v>184</v>
      </c>
      <c r="J2187" s="156" t="s">
        <v>115</v>
      </c>
      <c r="K2187" s="156" t="s">
        <v>185</v>
      </c>
      <c r="L2187" s="156">
        <v>4532</v>
      </c>
      <c r="M2187" s="156" t="s">
        <v>200</v>
      </c>
      <c r="N2187" s="156">
        <v>966</v>
      </c>
      <c r="O2187" s="156">
        <v>130393.56</v>
      </c>
      <c r="P2187" s="156">
        <v>1231482</v>
      </c>
      <c r="Q2187" t="str">
        <f t="shared" si="34"/>
        <v>3-Small C&amp;I</v>
      </c>
      <c r="R2187" s="158"/>
      <c r="U2187" s="158"/>
    </row>
    <row r="2188" spans="1:21" x14ac:dyDescent="0.3">
      <c r="A2188" s="156">
        <v>5</v>
      </c>
      <c r="B2188" s="156" t="s">
        <v>181</v>
      </c>
      <c r="C2188" s="153">
        <v>2020</v>
      </c>
      <c r="D2188" s="156">
        <v>2</v>
      </c>
      <c r="E2188" s="156" t="s">
        <v>297</v>
      </c>
      <c r="F2188" s="157">
        <v>75</v>
      </c>
      <c r="G2188" s="156" t="s">
        <v>212</v>
      </c>
      <c r="H2188" s="156">
        <v>950</v>
      </c>
      <c r="I2188" s="156" t="s">
        <v>184</v>
      </c>
      <c r="J2188" s="156" t="s">
        <v>115</v>
      </c>
      <c r="K2188" s="156" t="s">
        <v>185</v>
      </c>
      <c r="L2188" s="156">
        <v>4575</v>
      </c>
      <c r="M2188" s="156" t="s">
        <v>212</v>
      </c>
      <c r="N2188" s="156">
        <v>2</v>
      </c>
      <c r="O2188" s="156">
        <v>987.91</v>
      </c>
      <c r="P2188" s="156">
        <v>10640</v>
      </c>
      <c r="Q2188" t="str">
        <f t="shared" si="34"/>
        <v>3-Small C&amp;I</v>
      </c>
      <c r="R2188" s="158"/>
      <c r="U2188" s="158"/>
    </row>
    <row r="2189" spans="1:21" x14ac:dyDescent="0.3">
      <c r="A2189" s="156">
        <v>5</v>
      </c>
      <c r="B2189" s="156" t="s">
        <v>181</v>
      </c>
      <c r="C2189" s="153">
        <v>2020</v>
      </c>
      <c r="D2189" s="156">
        <v>2</v>
      </c>
      <c r="E2189" s="156" t="s">
        <v>297</v>
      </c>
      <c r="F2189" s="157">
        <v>79</v>
      </c>
      <c r="G2189" s="156" t="s">
        <v>212</v>
      </c>
      <c r="H2189" s="156">
        <v>951</v>
      </c>
      <c r="I2189" s="156" t="s">
        <v>250</v>
      </c>
      <c r="J2189" s="156" t="s">
        <v>126</v>
      </c>
      <c r="K2189" s="156" t="s">
        <v>249</v>
      </c>
      <c r="L2189" s="156">
        <v>4579</v>
      </c>
      <c r="M2189" s="156" t="s">
        <v>221</v>
      </c>
      <c r="N2189" s="156">
        <v>7</v>
      </c>
      <c r="O2189" s="156">
        <v>309.11</v>
      </c>
      <c r="P2189" s="156">
        <v>2844</v>
      </c>
      <c r="Q2189" t="str">
        <f t="shared" si="34"/>
        <v>3-Small C&amp;I</v>
      </c>
      <c r="R2189" s="158"/>
      <c r="U2189" s="158"/>
    </row>
    <row r="2190" spans="1:21" x14ac:dyDescent="0.3">
      <c r="A2190" s="156">
        <v>5</v>
      </c>
      <c r="B2190" s="156" t="s">
        <v>181</v>
      </c>
      <c r="C2190" s="153">
        <v>2020</v>
      </c>
      <c r="D2190" s="156">
        <v>2</v>
      </c>
      <c r="E2190" s="156" t="s">
        <v>297</v>
      </c>
      <c r="F2190" s="157">
        <v>5</v>
      </c>
      <c r="G2190" s="156" t="s">
        <v>195</v>
      </c>
      <c r="H2190" s="156">
        <v>5</v>
      </c>
      <c r="I2190" s="156" t="s">
        <v>190</v>
      </c>
      <c r="J2190" s="156" t="s">
        <v>115</v>
      </c>
      <c r="K2190" s="156" t="s">
        <v>185</v>
      </c>
      <c r="L2190" s="156">
        <v>460</v>
      </c>
      <c r="M2190" s="156" t="s">
        <v>198</v>
      </c>
      <c r="N2190" s="156">
        <v>1058</v>
      </c>
      <c r="O2190" s="156">
        <v>402231.59</v>
      </c>
      <c r="P2190" s="156">
        <v>2255260</v>
      </c>
      <c r="Q2190" t="str">
        <f t="shared" si="34"/>
        <v>3-Small C&amp;I</v>
      </c>
      <c r="R2190" s="158"/>
      <c r="U2190" s="158"/>
    </row>
    <row r="2191" spans="1:21" x14ac:dyDescent="0.3">
      <c r="A2191" s="156">
        <v>5</v>
      </c>
      <c r="B2191" s="156" t="s">
        <v>181</v>
      </c>
      <c r="C2191" s="153">
        <v>2020</v>
      </c>
      <c r="D2191" s="156">
        <v>2</v>
      </c>
      <c r="E2191" s="156" t="s">
        <v>297</v>
      </c>
      <c r="F2191" s="157">
        <v>3</v>
      </c>
      <c r="G2191" s="156" t="s">
        <v>189</v>
      </c>
      <c r="H2191" s="156">
        <v>18</v>
      </c>
      <c r="I2191" s="156" t="s">
        <v>215</v>
      </c>
      <c r="J2191" s="156" t="s">
        <v>119</v>
      </c>
      <c r="K2191" s="156" t="s">
        <v>216</v>
      </c>
      <c r="L2191" s="156">
        <v>300</v>
      </c>
      <c r="M2191" s="156" t="s">
        <v>191</v>
      </c>
      <c r="N2191" s="156">
        <v>2306</v>
      </c>
      <c r="O2191" s="156">
        <v>7099903.5499999998</v>
      </c>
      <c r="P2191" s="156">
        <v>32863259</v>
      </c>
      <c r="Q2191" t="str">
        <f t="shared" si="34"/>
        <v>4-Medium C&amp;I</v>
      </c>
      <c r="R2191" s="158"/>
      <c r="U2191" s="158"/>
    </row>
    <row r="2192" spans="1:21" x14ac:dyDescent="0.3">
      <c r="A2192" s="156">
        <v>4</v>
      </c>
      <c r="B2192" s="156" t="s">
        <v>187</v>
      </c>
      <c r="C2192" s="153">
        <v>2020</v>
      </c>
      <c r="D2192" s="156">
        <v>2</v>
      </c>
      <c r="E2192" s="156" t="s">
        <v>297</v>
      </c>
      <c r="F2192" s="157">
        <v>3</v>
      </c>
      <c r="G2192" s="156" t="s">
        <v>189</v>
      </c>
      <c r="H2192" s="156">
        <v>952</v>
      </c>
      <c r="I2192" s="156" t="s">
        <v>235</v>
      </c>
      <c r="J2192" s="156" t="s">
        <v>117</v>
      </c>
      <c r="K2192" s="156" t="s">
        <v>236</v>
      </c>
      <c r="L2192" s="156">
        <v>4532</v>
      </c>
      <c r="M2192" s="156" t="s">
        <v>200</v>
      </c>
      <c r="N2192" s="156">
        <v>7</v>
      </c>
      <c r="O2192" s="156">
        <v>179.95</v>
      </c>
      <c r="P2192" s="156">
        <v>1104</v>
      </c>
      <c r="Q2192" t="str">
        <f t="shared" si="34"/>
        <v>3-Small C&amp;I</v>
      </c>
      <c r="R2192" s="158"/>
      <c r="U2192" s="158"/>
    </row>
    <row r="2193" spans="1:21" x14ac:dyDescent="0.3">
      <c r="A2193" s="156">
        <v>4</v>
      </c>
      <c r="B2193" s="156" t="s">
        <v>187</v>
      </c>
      <c r="C2193" s="153">
        <v>2020</v>
      </c>
      <c r="D2193" s="156">
        <v>2</v>
      </c>
      <c r="E2193" s="156" t="s">
        <v>297</v>
      </c>
      <c r="F2193" s="157">
        <v>3</v>
      </c>
      <c r="G2193" s="156" t="s">
        <v>189</v>
      </c>
      <c r="H2193" s="156">
        <v>10</v>
      </c>
      <c r="I2193" s="156" t="s">
        <v>251</v>
      </c>
      <c r="J2193" s="156" t="s">
        <v>118</v>
      </c>
      <c r="K2193" s="156" t="s">
        <v>214</v>
      </c>
      <c r="L2193" s="156">
        <v>300</v>
      </c>
      <c r="M2193" s="156" t="s">
        <v>191</v>
      </c>
      <c r="N2193" s="156">
        <v>17</v>
      </c>
      <c r="O2193" s="156">
        <v>1439.94</v>
      </c>
      <c r="P2193" s="156">
        <v>5824</v>
      </c>
      <c r="Q2193" t="str">
        <f t="shared" si="34"/>
        <v>3-Small C&amp;I</v>
      </c>
      <c r="R2193" s="158"/>
      <c r="U2193" s="158"/>
    </row>
    <row r="2194" spans="1:21" x14ac:dyDescent="0.3">
      <c r="A2194" s="156">
        <v>5</v>
      </c>
      <c r="B2194" s="156" t="s">
        <v>181</v>
      </c>
      <c r="C2194" s="153">
        <v>2020</v>
      </c>
      <c r="D2194" s="156">
        <v>2</v>
      </c>
      <c r="E2194" s="156" t="s">
        <v>297</v>
      </c>
      <c r="F2194" s="157">
        <v>3</v>
      </c>
      <c r="G2194" s="156" t="s">
        <v>189</v>
      </c>
      <c r="H2194" s="156">
        <v>15</v>
      </c>
      <c r="I2194" s="156" t="s">
        <v>252</v>
      </c>
      <c r="J2194" s="156" t="s">
        <v>118</v>
      </c>
      <c r="K2194" s="156" t="s">
        <v>214</v>
      </c>
      <c r="L2194" s="156">
        <v>300</v>
      </c>
      <c r="M2194" s="156" t="s">
        <v>191</v>
      </c>
      <c r="N2194" s="156">
        <v>112</v>
      </c>
      <c r="O2194" s="156">
        <v>8986.0499999999993</v>
      </c>
      <c r="P2194" s="156">
        <v>33673</v>
      </c>
      <c r="Q2194" t="str">
        <f t="shared" si="34"/>
        <v>3-Small C&amp;I</v>
      </c>
      <c r="R2194" s="158"/>
      <c r="U2194" s="158"/>
    </row>
    <row r="2195" spans="1:21" x14ac:dyDescent="0.3">
      <c r="A2195" s="156">
        <v>4</v>
      </c>
      <c r="B2195" s="156" t="s">
        <v>187</v>
      </c>
      <c r="C2195" s="153">
        <v>2020</v>
      </c>
      <c r="D2195" s="156">
        <v>2</v>
      </c>
      <c r="E2195" s="156" t="s">
        <v>297</v>
      </c>
      <c r="F2195" s="157">
        <v>3</v>
      </c>
      <c r="G2195" s="156" t="s">
        <v>189</v>
      </c>
      <c r="H2195" s="156">
        <v>15</v>
      </c>
      <c r="I2195" s="156" t="s">
        <v>252</v>
      </c>
      <c r="J2195" s="156" t="s">
        <v>118</v>
      </c>
      <c r="K2195" s="156" t="s">
        <v>214</v>
      </c>
      <c r="L2195" s="156">
        <v>300</v>
      </c>
      <c r="M2195" s="156" t="s">
        <v>191</v>
      </c>
      <c r="N2195" s="156">
        <v>1</v>
      </c>
      <c r="O2195" s="156">
        <v>50.28</v>
      </c>
      <c r="P2195" s="156">
        <v>167</v>
      </c>
      <c r="Q2195" t="str">
        <f t="shared" si="34"/>
        <v>3-Small C&amp;I</v>
      </c>
      <c r="R2195" s="158"/>
      <c r="U2195" s="158"/>
    </row>
    <row r="2196" spans="1:21" x14ac:dyDescent="0.3">
      <c r="A2196" s="156">
        <v>4</v>
      </c>
      <c r="B2196" s="156" t="s">
        <v>187</v>
      </c>
      <c r="C2196" s="153">
        <v>2020</v>
      </c>
      <c r="D2196" s="156">
        <v>2</v>
      </c>
      <c r="E2196" s="156" t="s">
        <v>297</v>
      </c>
      <c r="F2196" s="157">
        <v>3</v>
      </c>
      <c r="G2196" s="156" t="s">
        <v>189</v>
      </c>
      <c r="H2196" s="156">
        <v>9</v>
      </c>
      <c r="I2196" s="156" t="s">
        <v>275</v>
      </c>
      <c r="J2196" s="156" t="s">
        <v>117</v>
      </c>
      <c r="K2196" s="156" t="s">
        <v>236</v>
      </c>
      <c r="L2196" s="156">
        <v>300</v>
      </c>
      <c r="M2196" s="156" t="s">
        <v>191</v>
      </c>
      <c r="N2196" s="156">
        <v>2</v>
      </c>
      <c r="O2196" s="156">
        <v>125.64</v>
      </c>
      <c r="P2196" s="156">
        <v>481</v>
      </c>
      <c r="Q2196" t="str">
        <f t="shared" si="34"/>
        <v>3-Small C&amp;I</v>
      </c>
      <c r="R2196" s="158"/>
      <c r="U2196" s="158"/>
    </row>
    <row r="2197" spans="1:21" x14ac:dyDescent="0.3">
      <c r="A2197" s="156">
        <v>5</v>
      </c>
      <c r="B2197" s="156" t="s">
        <v>181</v>
      </c>
      <c r="C2197" s="153">
        <v>2020</v>
      </c>
      <c r="D2197" s="156">
        <v>2</v>
      </c>
      <c r="E2197" s="156" t="s">
        <v>297</v>
      </c>
      <c r="F2197" s="157">
        <v>6</v>
      </c>
      <c r="G2197" s="156" t="s">
        <v>192</v>
      </c>
      <c r="H2197" s="156">
        <v>603</v>
      </c>
      <c r="I2197" s="156" t="s">
        <v>196</v>
      </c>
      <c r="J2197" s="156" t="s">
        <v>125</v>
      </c>
      <c r="K2197" s="156" t="s">
        <v>197</v>
      </c>
      <c r="L2197" s="156">
        <v>700</v>
      </c>
      <c r="M2197" s="156" t="s">
        <v>193</v>
      </c>
      <c r="N2197" s="156">
        <v>687</v>
      </c>
      <c r="O2197" s="156">
        <v>63712.5</v>
      </c>
      <c r="P2197" s="156">
        <v>174936</v>
      </c>
      <c r="Q2197" t="str">
        <f t="shared" si="34"/>
        <v>Street</v>
      </c>
      <c r="R2197" s="158"/>
      <c r="U2197" s="158"/>
    </row>
    <row r="2198" spans="1:21" x14ac:dyDescent="0.3">
      <c r="A2198" s="156">
        <v>4</v>
      </c>
      <c r="B2198" s="156" t="s">
        <v>187</v>
      </c>
      <c r="C2198" s="153">
        <v>2020</v>
      </c>
      <c r="D2198" s="156">
        <v>2</v>
      </c>
      <c r="E2198" s="156" t="s">
        <v>297</v>
      </c>
      <c r="F2198" s="157">
        <v>1</v>
      </c>
      <c r="G2198" s="156" t="s">
        <v>183</v>
      </c>
      <c r="H2198" s="156">
        <v>1</v>
      </c>
      <c r="I2198" s="156" t="s">
        <v>229</v>
      </c>
      <c r="J2198" s="156" t="s">
        <v>121</v>
      </c>
      <c r="K2198" s="156" t="s">
        <v>230</v>
      </c>
      <c r="L2198" s="156">
        <v>200</v>
      </c>
      <c r="M2198" s="156" t="s">
        <v>210</v>
      </c>
      <c r="N2198" s="156">
        <v>1180</v>
      </c>
      <c r="O2198" s="156">
        <v>237384.24</v>
      </c>
      <c r="P2198" s="156">
        <v>871595</v>
      </c>
      <c r="Q2198" t="str">
        <f t="shared" si="34"/>
        <v>1-Residential</v>
      </c>
      <c r="R2198" s="158"/>
      <c r="U2198" s="158"/>
    </row>
    <row r="2199" spans="1:21" x14ac:dyDescent="0.3">
      <c r="A2199" s="156">
        <v>5</v>
      </c>
      <c r="B2199" s="156" t="s">
        <v>181</v>
      </c>
      <c r="C2199" s="153">
        <v>2020</v>
      </c>
      <c r="D2199" s="156">
        <v>2</v>
      </c>
      <c r="E2199" s="156" t="s">
        <v>297</v>
      </c>
      <c r="F2199" s="157">
        <v>6</v>
      </c>
      <c r="G2199" s="156" t="s">
        <v>192</v>
      </c>
      <c r="H2199" s="156">
        <v>616</v>
      </c>
      <c r="I2199" s="156" t="s">
        <v>199</v>
      </c>
      <c r="J2199" s="156" t="s">
        <v>125</v>
      </c>
      <c r="K2199" s="156" t="s">
        <v>197</v>
      </c>
      <c r="L2199" s="156">
        <v>4562</v>
      </c>
      <c r="M2199" s="156" t="s">
        <v>211</v>
      </c>
      <c r="N2199" s="156">
        <v>858</v>
      </c>
      <c r="O2199" s="156">
        <v>57675.71</v>
      </c>
      <c r="P2199" s="156">
        <v>258851</v>
      </c>
      <c r="Q2199" t="str">
        <f t="shared" si="34"/>
        <v>Street</v>
      </c>
      <c r="R2199" s="158"/>
      <c r="U2199" s="158"/>
    </row>
    <row r="2200" spans="1:21" x14ac:dyDescent="0.3">
      <c r="A2200" s="156">
        <v>5</v>
      </c>
      <c r="B2200" s="156" t="s">
        <v>181</v>
      </c>
      <c r="C2200" s="153">
        <v>2020</v>
      </c>
      <c r="D2200" s="156">
        <v>2</v>
      </c>
      <c r="E2200" s="156" t="s">
        <v>297</v>
      </c>
      <c r="F2200" s="157">
        <v>6</v>
      </c>
      <c r="G2200" s="156" t="s">
        <v>192</v>
      </c>
      <c r="H2200" s="156">
        <v>626</v>
      </c>
      <c r="I2200" s="156" t="s">
        <v>268</v>
      </c>
      <c r="J2200" s="156" t="s">
        <v>132</v>
      </c>
      <c r="K2200" s="156" t="s">
        <v>212</v>
      </c>
      <c r="L2200" s="156">
        <v>700</v>
      </c>
      <c r="M2200" s="156" t="s">
        <v>193</v>
      </c>
      <c r="N2200" s="156">
        <v>3</v>
      </c>
      <c r="O2200" s="156">
        <v>2099.85</v>
      </c>
      <c r="P2200" s="156">
        <v>683</v>
      </c>
      <c r="Q2200" t="str">
        <f t="shared" si="34"/>
        <v>Street</v>
      </c>
      <c r="R2200" s="158"/>
      <c r="U2200" s="158"/>
    </row>
    <row r="2201" spans="1:21" x14ac:dyDescent="0.3">
      <c r="A2201" s="156">
        <v>4</v>
      </c>
      <c r="B2201" s="156" t="s">
        <v>187</v>
      </c>
      <c r="C2201" s="153">
        <v>2020</v>
      </c>
      <c r="D2201" s="156">
        <v>2</v>
      </c>
      <c r="E2201" s="156" t="s">
        <v>297</v>
      </c>
      <c r="F2201" s="157">
        <v>3</v>
      </c>
      <c r="G2201" s="156" t="s">
        <v>189</v>
      </c>
      <c r="H2201" s="156">
        <v>954</v>
      </c>
      <c r="I2201" s="156" t="s">
        <v>237</v>
      </c>
      <c r="J2201" s="156" t="s">
        <v>119</v>
      </c>
      <c r="K2201" s="156" t="s">
        <v>216</v>
      </c>
      <c r="L2201" s="156">
        <v>4532</v>
      </c>
      <c r="M2201" s="156" t="s">
        <v>200</v>
      </c>
      <c r="N2201" s="156">
        <v>54</v>
      </c>
      <c r="O2201" s="156">
        <v>77357.58</v>
      </c>
      <c r="P2201" s="156">
        <v>924797</v>
      </c>
      <c r="Q2201" t="str">
        <f t="shared" si="34"/>
        <v>4-Medium C&amp;I</v>
      </c>
      <c r="R2201" s="158"/>
      <c r="U2201" s="158"/>
    </row>
    <row r="2202" spans="1:21" x14ac:dyDescent="0.3">
      <c r="A2202" s="156">
        <v>5</v>
      </c>
      <c r="B2202" s="156" t="s">
        <v>181</v>
      </c>
      <c r="C2202" s="153">
        <v>2020</v>
      </c>
      <c r="D2202" s="156">
        <v>2</v>
      </c>
      <c r="E2202" s="156" t="s">
        <v>297</v>
      </c>
      <c r="F2202" s="157">
        <v>75</v>
      </c>
      <c r="G2202" s="156" t="s">
        <v>212</v>
      </c>
      <c r="H2202" s="156">
        <v>18</v>
      </c>
      <c r="I2202" s="156" t="s">
        <v>215</v>
      </c>
      <c r="J2202" s="156" t="s">
        <v>119</v>
      </c>
      <c r="K2202" s="156" t="s">
        <v>216</v>
      </c>
      <c r="L2202" s="156">
        <v>1575</v>
      </c>
      <c r="M2202" s="156" t="s">
        <v>218</v>
      </c>
      <c r="N2202" s="156">
        <v>2</v>
      </c>
      <c r="O2202" s="156">
        <v>9709.0400000000009</v>
      </c>
      <c r="P2202" s="156">
        <v>46350</v>
      </c>
      <c r="Q2202" t="str">
        <f t="shared" si="34"/>
        <v>4-Medium C&amp;I</v>
      </c>
      <c r="R2202" s="158"/>
      <c r="U2202" s="158"/>
    </row>
    <row r="2203" spans="1:21" x14ac:dyDescent="0.3">
      <c r="A2203" s="156">
        <v>5</v>
      </c>
      <c r="B2203" s="156" t="s">
        <v>181</v>
      </c>
      <c r="C2203" s="153">
        <v>2020</v>
      </c>
      <c r="D2203" s="156">
        <v>2</v>
      </c>
      <c r="E2203" s="156" t="s">
        <v>297</v>
      </c>
      <c r="F2203" s="157">
        <v>5</v>
      </c>
      <c r="G2203" s="156" t="s">
        <v>195</v>
      </c>
      <c r="H2203" s="156">
        <v>13</v>
      </c>
      <c r="I2203" s="156" t="s">
        <v>296</v>
      </c>
      <c r="J2203" s="156" t="s">
        <v>119</v>
      </c>
      <c r="K2203" s="156" t="s">
        <v>216</v>
      </c>
      <c r="L2203" s="156">
        <v>460</v>
      </c>
      <c r="M2203" s="156" t="s">
        <v>198</v>
      </c>
      <c r="N2203" s="156">
        <v>6</v>
      </c>
      <c r="O2203" s="156">
        <v>15648.95</v>
      </c>
      <c r="P2203" s="156">
        <v>76940</v>
      </c>
      <c r="Q2203" t="str">
        <f t="shared" si="34"/>
        <v>4-Medium C&amp;I</v>
      </c>
      <c r="R2203" s="158"/>
      <c r="U2203" s="158"/>
    </row>
    <row r="2204" spans="1:21" x14ac:dyDescent="0.3">
      <c r="A2204" s="156">
        <v>5</v>
      </c>
      <c r="B2204" s="156" t="s">
        <v>181</v>
      </c>
      <c r="C2204" s="153">
        <v>2020</v>
      </c>
      <c r="D2204" s="156">
        <v>2</v>
      </c>
      <c r="E2204" s="156" t="s">
        <v>297</v>
      </c>
      <c r="F2204" s="157">
        <v>5</v>
      </c>
      <c r="G2204" s="156" t="s">
        <v>195</v>
      </c>
      <c r="H2204" s="156">
        <v>700</v>
      </c>
      <c r="I2204" s="156" t="s">
        <v>273</v>
      </c>
      <c r="J2204" s="156" t="s">
        <v>207</v>
      </c>
      <c r="K2204" s="156" t="s">
        <v>208</v>
      </c>
      <c r="L2204" s="156">
        <v>460</v>
      </c>
      <c r="M2204" s="156" t="s">
        <v>198</v>
      </c>
      <c r="N2204" s="156">
        <v>5</v>
      </c>
      <c r="O2204" s="156">
        <v>196881.88</v>
      </c>
      <c r="P2204" s="156">
        <v>744304</v>
      </c>
      <c r="Q2204" t="str">
        <f t="shared" si="34"/>
        <v>5-Large C&amp;I</v>
      </c>
      <c r="R2204" s="158"/>
      <c r="U2204" s="158"/>
    </row>
    <row r="2205" spans="1:21" x14ac:dyDescent="0.3">
      <c r="A2205" s="156">
        <v>5</v>
      </c>
      <c r="B2205" s="156" t="s">
        <v>181</v>
      </c>
      <c r="C2205" s="156">
        <v>2020</v>
      </c>
      <c r="D2205" s="156">
        <v>2</v>
      </c>
      <c r="E2205" s="156" t="s">
        <v>297</v>
      </c>
      <c r="F2205" s="157">
        <v>3</v>
      </c>
      <c r="G2205" s="156" t="s">
        <v>189</v>
      </c>
      <c r="H2205" s="156">
        <v>616</v>
      </c>
      <c r="I2205" s="156" t="s">
        <v>199</v>
      </c>
      <c r="J2205" s="156" t="s">
        <v>125</v>
      </c>
      <c r="K2205" s="156" t="s">
        <v>197</v>
      </c>
      <c r="L2205" s="156">
        <v>4532</v>
      </c>
      <c r="M2205" s="156" t="s">
        <v>200</v>
      </c>
      <c r="N2205" s="156">
        <v>3202</v>
      </c>
      <c r="O2205" s="156">
        <v>255859.04</v>
      </c>
      <c r="P2205" s="156">
        <v>1197474</v>
      </c>
      <c r="Q2205" t="str">
        <f t="shared" si="34"/>
        <v>Street</v>
      </c>
      <c r="R2205" s="158"/>
      <c r="U2205" s="158"/>
    </row>
    <row r="2206" spans="1:21" x14ac:dyDescent="0.3">
      <c r="A2206" s="156">
        <v>5</v>
      </c>
      <c r="B2206" s="156" t="s">
        <v>181</v>
      </c>
      <c r="C2206" s="156">
        <v>2020</v>
      </c>
      <c r="D2206" s="156">
        <v>2</v>
      </c>
      <c r="E2206" s="156" t="s">
        <v>297</v>
      </c>
      <c r="F2206" s="157">
        <v>5</v>
      </c>
      <c r="G2206" s="156" t="s">
        <v>195</v>
      </c>
      <c r="H2206" s="156">
        <v>616</v>
      </c>
      <c r="I2206" s="156" t="s">
        <v>199</v>
      </c>
      <c r="J2206" s="156" t="s">
        <v>125</v>
      </c>
      <c r="K2206" s="156" t="s">
        <v>197</v>
      </c>
      <c r="L2206" s="156">
        <v>4552</v>
      </c>
      <c r="M2206" s="156" t="s">
        <v>276</v>
      </c>
      <c r="N2206" s="156">
        <v>104</v>
      </c>
      <c r="O2206" s="156">
        <v>14367.82</v>
      </c>
      <c r="P2206" s="156">
        <v>69746</v>
      </c>
      <c r="Q2206" t="str">
        <f t="shared" si="34"/>
        <v>Street</v>
      </c>
      <c r="R2206" s="158"/>
      <c r="U2206" s="158"/>
    </row>
    <row r="2207" spans="1:21" x14ac:dyDescent="0.3">
      <c r="A2207" s="156">
        <v>5</v>
      </c>
      <c r="B2207" s="156" t="s">
        <v>181</v>
      </c>
      <c r="C2207" s="156">
        <v>2020</v>
      </c>
      <c r="D2207" s="156">
        <v>2</v>
      </c>
      <c r="E2207" s="156" t="s">
        <v>297</v>
      </c>
      <c r="F2207" s="157">
        <v>3</v>
      </c>
      <c r="G2207" s="156" t="s">
        <v>189</v>
      </c>
      <c r="H2207" s="156">
        <v>10</v>
      </c>
      <c r="I2207" s="156" t="s">
        <v>251</v>
      </c>
      <c r="J2207" s="156" t="s">
        <v>117</v>
      </c>
      <c r="K2207" s="156" t="s">
        <v>236</v>
      </c>
      <c r="L2207" s="156">
        <v>300</v>
      </c>
      <c r="M2207" s="156" t="s">
        <v>191</v>
      </c>
      <c r="N2207" s="156">
        <v>24073</v>
      </c>
      <c r="O2207" s="156">
        <v>2055199.26</v>
      </c>
      <c r="P2207" s="156">
        <v>9415429</v>
      </c>
      <c r="Q2207" t="str">
        <f t="shared" si="34"/>
        <v>3-Small C&amp;I</v>
      </c>
      <c r="R2207" s="158"/>
      <c r="U2207" s="158"/>
    </row>
    <row r="2208" spans="1:21" x14ac:dyDescent="0.3">
      <c r="A2208" s="156">
        <v>5</v>
      </c>
      <c r="B2208" s="156" t="s">
        <v>181</v>
      </c>
      <c r="C2208" s="156">
        <v>2020</v>
      </c>
      <c r="D2208" s="156">
        <v>2</v>
      </c>
      <c r="E2208" s="156" t="s">
        <v>297</v>
      </c>
      <c r="F2208" s="157">
        <v>5</v>
      </c>
      <c r="G2208" s="156" t="s">
        <v>195</v>
      </c>
      <c r="H2208" s="156">
        <v>950</v>
      </c>
      <c r="I2208" s="156" t="s">
        <v>184</v>
      </c>
      <c r="J2208" s="156" t="s">
        <v>115</v>
      </c>
      <c r="K2208" s="156" t="s">
        <v>185</v>
      </c>
      <c r="L2208" s="156">
        <v>4552</v>
      </c>
      <c r="M2208" s="156" t="s">
        <v>276</v>
      </c>
      <c r="N2208" s="156">
        <v>1283</v>
      </c>
      <c r="O2208" s="156">
        <v>351543.91</v>
      </c>
      <c r="P2208" s="156">
        <v>3714937</v>
      </c>
      <c r="Q2208" t="str">
        <f t="shared" si="34"/>
        <v>3-Small C&amp;I</v>
      </c>
      <c r="R2208" s="158"/>
      <c r="U2208" s="158"/>
    </row>
    <row r="2209" spans="1:21" x14ac:dyDescent="0.3">
      <c r="A2209" s="156">
        <v>5</v>
      </c>
      <c r="B2209" s="156" t="s">
        <v>181</v>
      </c>
      <c r="C2209" s="156">
        <v>2020</v>
      </c>
      <c r="D2209" s="156">
        <v>2</v>
      </c>
      <c r="E2209" s="156" t="s">
        <v>297</v>
      </c>
      <c r="F2209" s="157">
        <v>5</v>
      </c>
      <c r="G2209" s="156" t="s">
        <v>195</v>
      </c>
      <c r="H2209" s="156">
        <v>8</v>
      </c>
      <c r="I2209" s="156" t="s">
        <v>248</v>
      </c>
      <c r="J2209" s="156" t="s">
        <v>126</v>
      </c>
      <c r="K2209" s="156" t="s">
        <v>249</v>
      </c>
      <c r="L2209" s="156">
        <v>460</v>
      </c>
      <c r="M2209" s="156" t="s">
        <v>198</v>
      </c>
      <c r="N2209" s="156">
        <v>1</v>
      </c>
      <c r="O2209" s="156">
        <v>69.55</v>
      </c>
      <c r="P2209" s="156">
        <v>292</v>
      </c>
      <c r="Q2209" t="str">
        <f t="shared" si="34"/>
        <v>3-Small C&amp;I</v>
      </c>
      <c r="R2209" s="158"/>
      <c r="U2209" s="158"/>
    </row>
    <row r="2210" spans="1:21" x14ac:dyDescent="0.3">
      <c r="A2210" s="156">
        <v>5</v>
      </c>
      <c r="B2210" s="156" t="s">
        <v>181</v>
      </c>
      <c r="C2210" s="156">
        <v>2020</v>
      </c>
      <c r="D2210" s="156">
        <v>2</v>
      </c>
      <c r="E2210" s="156" t="s">
        <v>297</v>
      </c>
      <c r="F2210" s="157">
        <v>6</v>
      </c>
      <c r="G2210" s="156" t="s">
        <v>192</v>
      </c>
      <c r="H2210" s="156">
        <v>950</v>
      </c>
      <c r="I2210" s="156" t="s">
        <v>184</v>
      </c>
      <c r="J2210" s="156" t="s">
        <v>115</v>
      </c>
      <c r="K2210" s="156" t="s">
        <v>185</v>
      </c>
      <c r="L2210" s="156">
        <v>4562</v>
      </c>
      <c r="M2210" s="156" t="s">
        <v>211</v>
      </c>
      <c r="N2210" s="156">
        <v>30</v>
      </c>
      <c r="O2210" s="156">
        <v>897.52</v>
      </c>
      <c r="P2210" s="156">
        <v>6654</v>
      </c>
      <c r="Q2210" t="str">
        <f t="shared" si="34"/>
        <v>3-Small C&amp;I</v>
      </c>
      <c r="R2210" s="158"/>
      <c r="U2210" s="158"/>
    </row>
    <row r="2211" spans="1:21" x14ac:dyDescent="0.3">
      <c r="A2211" s="156">
        <v>5</v>
      </c>
      <c r="B2211" s="156" t="s">
        <v>181</v>
      </c>
      <c r="C2211" s="156">
        <v>2020</v>
      </c>
      <c r="D2211" s="156">
        <v>2</v>
      </c>
      <c r="E2211" s="156" t="s">
        <v>297</v>
      </c>
      <c r="F2211" s="157">
        <v>77</v>
      </c>
      <c r="G2211" s="156" t="s">
        <v>212</v>
      </c>
      <c r="H2211" s="156">
        <v>950</v>
      </c>
      <c r="I2211" s="156" t="s">
        <v>184</v>
      </c>
      <c r="J2211" s="156" t="s">
        <v>115</v>
      </c>
      <c r="K2211" s="156" t="s">
        <v>185</v>
      </c>
      <c r="L2211" s="156">
        <v>4577</v>
      </c>
      <c r="M2211" s="156" t="s">
        <v>212</v>
      </c>
      <c r="N2211" s="156">
        <v>1</v>
      </c>
      <c r="O2211" s="156">
        <v>297.45</v>
      </c>
      <c r="P2211" s="156">
        <v>3164</v>
      </c>
      <c r="Q2211" t="str">
        <f t="shared" si="34"/>
        <v>3-Small C&amp;I</v>
      </c>
      <c r="R2211" s="158"/>
      <c r="U2211" s="158"/>
    </row>
    <row r="2212" spans="1:21" x14ac:dyDescent="0.3">
      <c r="A2212" s="156">
        <v>4</v>
      </c>
      <c r="B2212" s="156" t="s">
        <v>187</v>
      </c>
      <c r="C2212" s="156">
        <v>2020</v>
      </c>
      <c r="D2212" s="156">
        <v>2</v>
      </c>
      <c r="E2212" s="156" t="s">
        <v>297</v>
      </c>
      <c r="F2212" s="157">
        <v>3</v>
      </c>
      <c r="G2212" s="156" t="s">
        <v>189</v>
      </c>
      <c r="H2212" s="156">
        <v>951</v>
      </c>
      <c r="I2212" s="156" t="s">
        <v>250</v>
      </c>
      <c r="J2212" s="156" t="s">
        <v>126</v>
      </c>
      <c r="K2212" s="156" t="s">
        <v>249</v>
      </c>
      <c r="L2212" s="156">
        <v>4532</v>
      </c>
      <c r="M2212" s="156" t="s">
        <v>200</v>
      </c>
      <c r="N2212" s="156">
        <v>6</v>
      </c>
      <c r="O2212" s="156">
        <v>178.81</v>
      </c>
      <c r="P2212" s="156">
        <v>1366</v>
      </c>
      <c r="Q2212" t="str">
        <f t="shared" si="34"/>
        <v>3-Small C&amp;I</v>
      </c>
      <c r="R2212" s="158"/>
      <c r="U2212" s="158"/>
    </row>
    <row r="2213" spans="1:21" x14ac:dyDescent="0.3">
      <c r="A2213" s="156">
        <v>5</v>
      </c>
      <c r="B2213" s="156" t="s">
        <v>181</v>
      </c>
      <c r="C2213" s="156">
        <v>2020</v>
      </c>
      <c r="D2213" s="156">
        <v>2</v>
      </c>
      <c r="E2213" s="156" t="s">
        <v>297</v>
      </c>
      <c r="F2213" s="157">
        <v>77</v>
      </c>
      <c r="G2213" s="156" t="s">
        <v>212</v>
      </c>
      <c r="H2213" s="156">
        <v>5</v>
      </c>
      <c r="I2213" s="156" t="s">
        <v>190</v>
      </c>
      <c r="J2213" s="156" t="s">
        <v>115</v>
      </c>
      <c r="K2213" s="156" t="s">
        <v>185</v>
      </c>
      <c r="L2213" s="156">
        <v>1577</v>
      </c>
      <c r="M2213" s="156" t="s">
        <v>233</v>
      </c>
      <c r="N2213" s="156">
        <v>2</v>
      </c>
      <c r="O2213" s="156">
        <v>1672.27</v>
      </c>
      <c r="P2213" s="156">
        <v>7777</v>
      </c>
      <c r="Q2213" t="str">
        <f t="shared" si="34"/>
        <v>3-Small C&amp;I</v>
      </c>
      <c r="R2213" s="158"/>
      <c r="U2213" s="158"/>
    </row>
    <row r="2214" spans="1:21" x14ac:dyDescent="0.3">
      <c r="A2214" s="156">
        <v>5</v>
      </c>
      <c r="B2214" s="156" t="s">
        <v>181</v>
      </c>
      <c r="C2214" s="156">
        <v>2020</v>
      </c>
      <c r="D2214" s="156">
        <v>2</v>
      </c>
      <c r="E2214" s="156" t="s">
        <v>297</v>
      </c>
      <c r="F2214" s="157">
        <v>3</v>
      </c>
      <c r="G2214" s="156" t="s">
        <v>189</v>
      </c>
      <c r="H2214" s="156">
        <v>305</v>
      </c>
      <c r="I2214" s="156" t="s">
        <v>234</v>
      </c>
      <c r="J2214" s="156" t="s">
        <v>115</v>
      </c>
      <c r="K2214" s="156" t="s">
        <v>185</v>
      </c>
      <c r="L2214" s="156">
        <v>300</v>
      </c>
      <c r="M2214" s="156" t="s">
        <v>191</v>
      </c>
      <c r="N2214" s="156">
        <v>1</v>
      </c>
      <c r="O2214" s="156">
        <v>164.19</v>
      </c>
      <c r="P2214" s="156">
        <v>884</v>
      </c>
      <c r="Q2214" t="str">
        <f t="shared" si="34"/>
        <v>3-Small C&amp;I</v>
      </c>
      <c r="R2214" s="158"/>
      <c r="U2214" s="158"/>
    </row>
    <row r="2215" spans="1:21" x14ac:dyDescent="0.3">
      <c r="A2215" s="156">
        <v>5</v>
      </c>
      <c r="B2215" s="156" t="s">
        <v>181</v>
      </c>
      <c r="C2215" s="156">
        <v>2020</v>
      </c>
      <c r="D2215" s="156">
        <v>2</v>
      </c>
      <c r="E2215" s="156" t="s">
        <v>297</v>
      </c>
      <c r="F2215" s="157">
        <v>1</v>
      </c>
      <c r="G2215" s="156" t="s">
        <v>183</v>
      </c>
      <c r="H2215" s="156">
        <v>15</v>
      </c>
      <c r="I2215" s="156" t="s">
        <v>252</v>
      </c>
      <c r="J2215" s="156" t="s">
        <v>118</v>
      </c>
      <c r="K2215" s="156" t="s">
        <v>214</v>
      </c>
      <c r="L2215" s="156">
        <v>200</v>
      </c>
      <c r="M2215" s="156" t="s">
        <v>210</v>
      </c>
      <c r="N2215" s="156">
        <v>3</v>
      </c>
      <c r="O2215" s="156">
        <v>142.91</v>
      </c>
      <c r="P2215" s="156">
        <v>447</v>
      </c>
      <c r="Q2215" t="str">
        <f t="shared" si="34"/>
        <v>3-Small C&amp;I</v>
      </c>
      <c r="R2215" s="158"/>
      <c r="U2215" s="158"/>
    </row>
    <row r="2216" spans="1:21" x14ac:dyDescent="0.3">
      <c r="A2216" s="156">
        <v>5</v>
      </c>
      <c r="B2216" s="156" t="s">
        <v>181</v>
      </c>
      <c r="C2216" s="156">
        <v>2020</v>
      </c>
      <c r="D2216" s="156">
        <v>2</v>
      </c>
      <c r="E2216" s="156" t="s">
        <v>297</v>
      </c>
      <c r="F2216" s="157">
        <v>10</v>
      </c>
      <c r="G2216" s="156" t="s">
        <v>238</v>
      </c>
      <c r="H2216" s="156">
        <v>6</v>
      </c>
      <c r="I2216" s="156" t="s">
        <v>256</v>
      </c>
      <c r="J2216" s="156" t="s">
        <v>122</v>
      </c>
      <c r="K2216" s="156" t="s">
        <v>242</v>
      </c>
      <c r="L2216" s="156">
        <v>207</v>
      </c>
      <c r="M2216" s="156" t="s">
        <v>243</v>
      </c>
      <c r="N2216" s="156">
        <v>5497</v>
      </c>
      <c r="O2216" s="156">
        <v>1041361.98</v>
      </c>
      <c r="P2216" s="156">
        <v>6070752</v>
      </c>
      <c r="Q2216" t="str">
        <f t="shared" si="34"/>
        <v>2-Low Income Residential</v>
      </c>
      <c r="R2216" s="158"/>
      <c r="U2216" s="158"/>
    </row>
    <row r="2217" spans="1:21" x14ac:dyDescent="0.3">
      <c r="A2217" s="156">
        <v>5</v>
      </c>
      <c r="B2217" s="156" t="s">
        <v>181</v>
      </c>
      <c r="C2217" s="156">
        <v>2020</v>
      </c>
      <c r="D2217" s="156">
        <v>2</v>
      </c>
      <c r="E2217" s="156" t="s">
        <v>297</v>
      </c>
      <c r="F2217" s="157">
        <v>3</v>
      </c>
      <c r="G2217" s="156" t="s">
        <v>189</v>
      </c>
      <c r="H2217" s="156">
        <v>1</v>
      </c>
      <c r="I2217" s="156" t="s">
        <v>229</v>
      </c>
      <c r="J2217" s="156" t="s">
        <v>121</v>
      </c>
      <c r="K2217" s="156" t="s">
        <v>230</v>
      </c>
      <c r="L2217" s="156">
        <v>300</v>
      </c>
      <c r="M2217" s="156" t="s">
        <v>191</v>
      </c>
      <c r="N2217" s="156">
        <v>1356</v>
      </c>
      <c r="O2217" s="156">
        <v>428172.77</v>
      </c>
      <c r="P2217" s="156">
        <v>1618169</v>
      </c>
      <c r="Q2217" t="str">
        <f t="shared" si="34"/>
        <v>1-Residential</v>
      </c>
      <c r="R2217" s="158"/>
      <c r="U2217" s="158"/>
    </row>
    <row r="2218" spans="1:21" x14ac:dyDescent="0.3">
      <c r="A2218" s="156">
        <v>4</v>
      </c>
      <c r="B2218" s="156" t="s">
        <v>187</v>
      </c>
      <c r="C2218" s="156">
        <v>2020</v>
      </c>
      <c r="D2218" s="156">
        <v>2</v>
      </c>
      <c r="E2218" s="156" t="s">
        <v>297</v>
      </c>
      <c r="F2218" s="157">
        <v>1</v>
      </c>
      <c r="G2218" s="156" t="s">
        <v>183</v>
      </c>
      <c r="H2218" s="156">
        <v>905</v>
      </c>
      <c r="I2218" s="156" t="s">
        <v>272</v>
      </c>
      <c r="J2218" s="156" t="s">
        <v>122</v>
      </c>
      <c r="K2218" s="156" t="s">
        <v>242</v>
      </c>
      <c r="L2218" s="156">
        <v>4512</v>
      </c>
      <c r="M2218" s="156" t="s">
        <v>186</v>
      </c>
      <c r="N2218" s="156">
        <v>101</v>
      </c>
      <c r="O2218" s="156">
        <v>4473.3900000000003</v>
      </c>
      <c r="P2218" s="156">
        <v>94226</v>
      </c>
      <c r="Q2218" t="str">
        <f t="shared" si="34"/>
        <v>2-Low Income Residential</v>
      </c>
      <c r="R2218" s="158"/>
      <c r="U2218" s="158"/>
    </row>
    <row r="2219" spans="1:21" x14ac:dyDescent="0.3">
      <c r="A2219" s="156">
        <v>5</v>
      </c>
      <c r="B2219" s="156" t="s">
        <v>181</v>
      </c>
      <c r="C2219" s="156">
        <v>2020</v>
      </c>
      <c r="D2219" s="156">
        <v>2</v>
      </c>
      <c r="E2219" s="156" t="s">
        <v>297</v>
      </c>
      <c r="F2219" s="157">
        <v>60</v>
      </c>
      <c r="G2219" s="156" t="s">
        <v>212</v>
      </c>
      <c r="H2219" s="156">
        <v>624</v>
      </c>
      <c r="I2219" s="156" t="s">
        <v>226</v>
      </c>
      <c r="J2219" s="156" t="s">
        <v>124</v>
      </c>
      <c r="K2219" s="156" t="s">
        <v>227</v>
      </c>
      <c r="L2219" s="156">
        <v>4563</v>
      </c>
      <c r="M2219" s="156" t="s">
        <v>228</v>
      </c>
      <c r="N2219" s="156">
        <v>2</v>
      </c>
      <c r="O2219" s="156">
        <v>39.36</v>
      </c>
      <c r="P2219" s="156">
        <v>295</v>
      </c>
      <c r="Q2219" t="str">
        <f t="shared" si="34"/>
        <v>Street</v>
      </c>
      <c r="R2219" s="158"/>
      <c r="U2219" s="158"/>
    </row>
    <row r="2220" spans="1:21" x14ac:dyDescent="0.3">
      <c r="A2220" s="156">
        <v>5</v>
      </c>
      <c r="B2220" s="156" t="s">
        <v>181</v>
      </c>
      <c r="C2220" s="156">
        <v>2020</v>
      </c>
      <c r="D2220" s="156">
        <v>2</v>
      </c>
      <c r="E2220" s="156" t="s">
        <v>297</v>
      </c>
      <c r="F2220" s="157">
        <v>1</v>
      </c>
      <c r="G2220" s="156" t="s">
        <v>183</v>
      </c>
      <c r="H2220" s="156">
        <v>602</v>
      </c>
      <c r="I2220" s="156" t="s">
        <v>246</v>
      </c>
      <c r="J2220" s="156" t="s">
        <v>125</v>
      </c>
      <c r="K2220" s="156" t="s">
        <v>197</v>
      </c>
      <c r="L2220" s="156">
        <v>200</v>
      </c>
      <c r="M2220" s="156" t="s">
        <v>210</v>
      </c>
      <c r="N2220" s="156">
        <v>190</v>
      </c>
      <c r="O2220" s="156">
        <v>8540.49</v>
      </c>
      <c r="P2220" s="156">
        <v>21662</v>
      </c>
      <c r="Q2220" t="str">
        <f t="shared" si="34"/>
        <v>Street</v>
      </c>
      <c r="R2220" s="158"/>
      <c r="U2220" s="158"/>
    </row>
    <row r="2221" spans="1:21" x14ac:dyDescent="0.3">
      <c r="A2221" s="156">
        <v>5</v>
      </c>
      <c r="B2221" s="156" t="s">
        <v>181</v>
      </c>
      <c r="C2221" s="156">
        <v>2020</v>
      </c>
      <c r="D2221" s="156">
        <v>2</v>
      </c>
      <c r="E2221" s="156" t="s">
        <v>297</v>
      </c>
      <c r="F2221" s="157">
        <v>6</v>
      </c>
      <c r="G2221" s="156" t="s">
        <v>192</v>
      </c>
      <c r="H2221" s="156">
        <v>625</v>
      </c>
      <c r="I2221" s="156" t="s">
        <v>286</v>
      </c>
      <c r="J2221" s="156" t="s">
        <v>132</v>
      </c>
      <c r="K2221" s="156" t="s">
        <v>212</v>
      </c>
      <c r="L2221" s="156">
        <v>700</v>
      </c>
      <c r="M2221" s="156" t="s">
        <v>193</v>
      </c>
      <c r="N2221" s="156">
        <v>1</v>
      </c>
      <c r="O2221" s="156">
        <v>20.309999999999999</v>
      </c>
      <c r="P2221" s="156">
        <v>25</v>
      </c>
      <c r="Q2221" t="str">
        <f t="shared" si="34"/>
        <v>Street</v>
      </c>
      <c r="R2221" s="158"/>
      <c r="U2221" s="158"/>
    </row>
    <row r="2222" spans="1:21" x14ac:dyDescent="0.3">
      <c r="A2222" s="156">
        <v>4</v>
      </c>
      <c r="B2222" s="156" t="s">
        <v>187</v>
      </c>
      <c r="C2222" s="156">
        <v>2020</v>
      </c>
      <c r="D2222" s="156">
        <v>2</v>
      </c>
      <c r="E2222" s="156" t="s">
        <v>297</v>
      </c>
      <c r="F2222" s="157">
        <v>3</v>
      </c>
      <c r="G2222" s="156" t="s">
        <v>189</v>
      </c>
      <c r="H2222" s="156">
        <v>955</v>
      </c>
      <c r="I2222" s="156" t="s">
        <v>282</v>
      </c>
      <c r="J2222" s="156" t="s">
        <v>127</v>
      </c>
      <c r="K2222" s="156" t="s">
        <v>263</v>
      </c>
      <c r="L2222" s="156">
        <v>4532</v>
      </c>
      <c r="M2222" s="156" t="s">
        <v>200</v>
      </c>
      <c r="N2222" s="156">
        <v>1</v>
      </c>
      <c r="O2222" s="156">
        <v>575.87</v>
      </c>
      <c r="P2222" s="156">
        <v>1</v>
      </c>
      <c r="Q2222" t="str">
        <f t="shared" si="34"/>
        <v>4-Medium C&amp;I</v>
      </c>
      <c r="R2222" s="158"/>
      <c r="U2222" s="158"/>
    </row>
    <row r="2223" spans="1:21" x14ac:dyDescent="0.3">
      <c r="A2223" s="156">
        <v>5</v>
      </c>
      <c r="B2223" s="156" t="s">
        <v>181</v>
      </c>
      <c r="C2223" s="156">
        <v>2020</v>
      </c>
      <c r="D2223" s="156">
        <v>2</v>
      </c>
      <c r="E2223" s="156" t="s">
        <v>297</v>
      </c>
      <c r="F2223" s="157">
        <v>3</v>
      </c>
      <c r="G2223" s="156" t="s">
        <v>189</v>
      </c>
      <c r="H2223" s="156">
        <v>20</v>
      </c>
      <c r="I2223" s="156" t="s">
        <v>300</v>
      </c>
      <c r="J2223" s="156" t="s">
        <v>128</v>
      </c>
      <c r="K2223" s="156" t="s">
        <v>205</v>
      </c>
      <c r="L2223" s="156">
        <v>300</v>
      </c>
      <c r="M2223" s="156" t="s">
        <v>191</v>
      </c>
      <c r="N2223" s="156">
        <v>78</v>
      </c>
      <c r="O2223" s="156">
        <v>221463.84</v>
      </c>
      <c r="P2223" s="156">
        <v>1052722</v>
      </c>
      <c r="Q2223" t="str">
        <f t="shared" si="34"/>
        <v>4-Medium C&amp;I</v>
      </c>
      <c r="R2223" s="158"/>
      <c r="U2223" s="158"/>
    </row>
    <row r="2224" spans="1:21" x14ac:dyDescent="0.3">
      <c r="A2224" s="156">
        <v>5</v>
      </c>
      <c r="B2224" s="156" t="s">
        <v>181</v>
      </c>
      <c r="C2224" s="156">
        <v>2020</v>
      </c>
      <c r="D2224" s="156">
        <v>2</v>
      </c>
      <c r="E2224" s="156" t="s">
        <v>297</v>
      </c>
      <c r="F2224" s="157">
        <v>60</v>
      </c>
      <c r="G2224" s="156" t="s">
        <v>212</v>
      </c>
      <c r="H2224" s="156">
        <v>612</v>
      </c>
      <c r="I2224" s="156" t="s">
        <v>223</v>
      </c>
      <c r="J2224" s="156" t="s">
        <v>116</v>
      </c>
      <c r="K2224" s="156" t="s">
        <v>224</v>
      </c>
      <c r="L2224" s="156">
        <v>360</v>
      </c>
      <c r="M2224" s="156" t="s">
        <v>225</v>
      </c>
      <c r="N2224" s="156">
        <v>1</v>
      </c>
      <c r="O2224" s="156">
        <v>9.0399999999999991</v>
      </c>
      <c r="P2224" s="156">
        <v>9</v>
      </c>
      <c r="Q2224" t="str">
        <f t="shared" si="34"/>
        <v>3-Small C&amp;I</v>
      </c>
      <c r="R2224" s="158"/>
      <c r="U2224" s="158"/>
    </row>
    <row r="2225" spans="1:21" x14ac:dyDescent="0.3">
      <c r="A2225" s="156">
        <v>5</v>
      </c>
      <c r="B2225" s="156" t="s">
        <v>181</v>
      </c>
      <c r="C2225" s="156">
        <v>2020</v>
      </c>
      <c r="D2225" s="156">
        <v>2</v>
      </c>
      <c r="E2225" s="156" t="s">
        <v>297</v>
      </c>
      <c r="F2225" s="157">
        <v>6</v>
      </c>
      <c r="G2225" s="156" t="s">
        <v>192</v>
      </c>
      <c r="H2225" s="156">
        <v>613</v>
      </c>
      <c r="I2225" s="156" t="s">
        <v>258</v>
      </c>
      <c r="J2225" s="156" t="s">
        <v>116</v>
      </c>
      <c r="K2225" s="156" t="s">
        <v>224</v>
      </c>
      <c r="L2225" s="156">
        <v>700</v>
      </c>
      <c r="M2225" s="156" t="s">
        <v>193</v>
      </c>
      <c r="N2225" s="156">
        <v>6</v>
      </c>
      <c r="O2225" s="156">
        <v>146.13</v>
      </c>
      <c r="P2225" s="156">
        <v>435</v>
      </c>
      <c r="Q2225" t="str">
        <f t="shared" si="34"/>
        <v>3-Small C&amp;I</v>
      </c>
      <c r="R2225" s="158"/>
      <c r="U2225" s="158"/>
    </row>
    <row r="2226" spans="1:21" x14ac:dyDescent="0.3">
      <c r="A2226" s="156">
        <v>5</v>
      </c>
      <c r="B2226" s="156" t="s">
        <v>181</v>
      </c>
      <c r="C2226" s="156">
        <v>2020</v>
      </c>
      <c r="D2226" s="156">
        <v>2</v>
      </c>
      <c r="E2226" s="156" t="s">
        <v>297</v>
      </c>
      <c r="F2226" s="157">
        <v>6</v>
      </c>
      <c r="G2226" s="156" t="s">
        <v>192</v>
      </c>
      <c r="H2226" s="156">
        <v>615</v>
      </c>
      <c r="I2226" s="156" t="s">
        <v>292</v>
      </c>
      <c r="J2226" s="156" t="s">
        <v>123</v>
      </c>
      <c r="K2226" s="156" t="s">
        <v>261</v>
      </c>
      <c r="L2226" s="156">
        <v>4562</v>
      </c>
      <c r="M2226" s="156" t="s">
        <v>211</v>
      </c>
      <c r="N2226" s="156">
        <v>561</v>
      </c>
      <c r="O2226" s="156">
        <v>633682.18999999994</v>
      </c>
      <c r="P2226" s="156">
        <v>1811938</v>
      </c>
      <c r="Q2226" t="str">
        <f t="shared" si="34"/>
        <v>Street</v>
      </c>
      <c r="R2226" s="158"/>
      <c r="U2226" s="158"/>
    </row>
    <row r="2227" spans="1:21" x14ac:dyDescent="0.3">
      <c r="A2227" s="156">
        <v>5</v>
      </c>
      <c r="B2227" s="156" t="s">
        <v>181</v>
      </c>
      <c r="C2227" s="156">
        <v>2020</v>
      </c>
      <c r="D2227" s="156">
        <v>2</v>
      </c>
      <c r="E2227" s="156" t="s">
        <v>297</v>
      </c>
      <c r="F2227" s="157">
        <v>60</v>
      </c>
      <c r="G2227" s="156" t="s">
        <v>212</v>
      </c>
      <c r="H2227" s="156">
        <v>601</v>
      </c>
      <c r="I2227" s="156" t="s">
        <v>260</v>
      </c>
      <c r="J2227" s="156" t="s">
        <v>123</v>
      </c>
      <c r="K2227" s="156" t="s">
        <v>261</v>
      </c>
      <c r="L2227" s="156">
        <v>360</v>
      </c>
      <c r="M2227" s="156" t="s">
        <v>225</v>
      </c>
      <c r="N2227" s="156">
        <v>49</v>
      </c>
      <c r="O2227" s="156">
        <v>1712.64</v>
      </c>
      <c r="P2227" s="156">
        <v>3042</v>
      </c>
      <c r="Q2227" t="str">
        <f t="shared" si="34"/>
        <v>Street</v>
      </c>
      <c r="R2227" s="158"/>
      <c r="U2227" s="158"/>
    </row>
    <row r="2228" spans="1:21" x14ac:dyDescent="0.3">
      <c r="A2228" s="156">
        <v>5</v>
      </c>
      <c r="B2228" s="156" t="s">
        <v>181</v>
      </c>
      <c r="C2228" s="156">
        <v>2020</v>
      </c>
      <c r="D2228" s="156">
        <v>2</v>
      </c>
      <c r="E2228" s="156" t="s">
        <v>297</v>
      </c>
      <c r="F2228" s="157">
        <v>1</v>
      </c>
      <c r="G2228" s="156" t="s">
        <v>183</v>
      </c>
      <c r="H2228" s="156">
        <v>950</v>
      </c>
      <c r="I2228" s="156" t="s">
        <v>184</v>
      </c>
      <c r="J2228" s="156" t="s">
        <v>115</v>
      </c>
      <c r="K2228" s="156" t="s">
        <v>185</v>
      </c>
      <c r="L2228" s="156">
        <v>4512</v>
      </c>
      <c r="M2228" s="156" t="s">
        <v>186</v>
      </c>
      <c r="N2228" s="156">
        <v>687</v>
      </c>
      <c r="O2228" s="156">
        <v>41277.279999999999</v>
      </c>
      <c r="P2228" s="156">
        <v>380342</v>
      </c>
      <c r="Q2228" t="str">
        <f t="shared" si="34"/>
        <v>3-Small C&amp;I</v>
      </c>
      <c r="R2228" s="158"/>
      <c r="U2228" s="158"/>
    </row>
    <row r="2229" spans="1:21" x14ac:dyDescent="0.3">
      <c r="A2229" s="156">
        <v>5</v>
      </c>
      <c r="B2229" s="156" t="s">
        <v>181</v>
      </c>
      <c r="C2229" s="156">
        <v>2020</v>
      </c>
      <c r="D2229" s="156">
        <v>2</v>
      </c>
      <c r="E2229" s="156" t="s">
        <v>297</v>
      </c>
      <c r="F2229" s="157">
        <v>5</v>
      </c>
      <c r="G2229" s="156" t="s">
        <v>195</v>
      </c>
      <c r="H2229" s="156">
        <v>951</v>
      </c>
      <c r="I2229" s="156" t="s">
        <v>250</v>
      </c>
      <c r="J2229" s="156" t="s">
        <v>126</v>
      </c>
      <c r="K2229" s="156" t="s">
        <v>249</v>
      </c>
      <c r="L2229" s="156">
        <v>4552</v>
      </c>
      <c r="M2229" s="156" t="s">
        <v>276</v>
      </c>
      <c r="N2229" s="156">
        <v>1</v>
      </c>
      <c r="O2229" s="156">
        <v>34.81</v>
      </c>
      <c r="P2229" s="156">
        <v>300</v>
      </c>
      <c r="Q2229" t="str">
        <f t="shared" si="34"/>
        <v>3-Small C&amp;I</v>
      </c>
      <c r="R2229" s="158"/>
      <c r="U2229" s="158"/>
    </row>
    <row r="2230" spans="1:21" x14ac:dyDescent="0.3">
      <c r="A2230" s="156">
        <v>5</v>
      </c>
      <c r="B2230" s="156" t="s">
        <v>181</v>
      </c>
      <c r="C2230" s="156">
        <v>2020</v>
      </c>
      <c r="D2230" s="156">
        <v>2</v>
      </c>
      <c r="E2230" s="156" t="s">
        <v>297</v>
      </c>
      <c r="F2230" s="157">
        <v>1</v>
      </c>
      <c r="G2230" s="156" t="s">
        <v>183</v>
      </c>
      <c r="H2230" s="156">
        <v>10</v>
      </c>
      <c r="I2230" s="156" t="s">
        <v>251</v>
      </c>
      <c r="J2230" s="156" t="s">
        <v>117</v>
      </c>
      <c r="K2230" s="156" t="s">
        <v>236</v>
      </c>
      <c r="L2230" s="156">
        <v>200</v>
      </c>
      <c r="M2230" s="156" t="s">
        <v>210</v>
      </c>
      <c r="N2230" s="156">
        <v>1211</v>
      </c>
      <c r="O2230" s="156">
        <v>106444.17</v>
      </c>
      <c r="P2230" s="156">
        <v>445086</v>
      </c>
      <c r="Q2230" t="str">
        <f t="shared" si="34"/>
        <v>3-Small C&amp;I</v>
      </c>
      <c r="R2230" s="158"/>
      <c r="U2230" s="158"/>
    </row>
    <row r="2231" spans="1:21" x14ac:dyDescent="0.3">
      <c r="A2231" s="156">
        <v>5</v>
      </c>
      <c r="B2231" s="156" t="s">
        <v>181</v>
      </c>
      <c r="C2231" s="156">
        <v>2020</v>
      </c>
      <c r="D2231" s="156">
        <v>2</v>
      </c>
      <c r="E2231" s="156" t="s">
        <v>297</v>
      </c>
      <c r="F2231" s="157">
        <v>75</v>
      </c>
      <c r="G2231" s="156" t="s">
        <v>212</v>
      </c>
      <c r="H2231" s="156">
        <v>5</v>
      </c>
      <c r="I2231" s="156" t="s">
        <v>190</v>
      </c>
      <c r="J2231" s="156" t="s">
        <v>115</v>
      </c>
      <c r="K2231" s="156" t="s">
        <v>185</v>
      </c>
      <c r="L2231" s="156">
        <v>1575</v>
      </c>
      <c r="M2231" s="156" t="s">
        <v>218</v>
      </c>
      <c r="N2231" s="156">
        <v>5</v>
      </c>
      <c r="O2231" s="156">
        <v>1954.62</v>
      </c>
      <c r="P2231" s="156">
        <v>8960</v>
      </c>
      <c r="Q2231" t="str">
        <f t="shared" si="34"/>
        <v>3-Small C&amp;I</v>
      </c>
      <c r="R2231" s="158"/>
      <c r="U2231" s="158"/>
    </row>
    <row r="2232" spans="1:21" x14ac:dyDescent="0.3">
      <c r="A2232" s="156">
        <v>5</v>
      </c>
      <c r="B2232" s="156" t="s">
        <v>181</v>
      </c>
      <c r="C2232" s="156">
        <v>2020</v>
      </c>
      <c r="D2232" s="156">
        <v>2</v>
      </c>
      <c r="E2232" s="156" t="s">
        <v>297</v>
      </c>
      <c r="F2232" s="157">
        <v>3</v>
      </c>
      <c r="G2232" s="156" t="s">
        <v>189</v>
      </c>
      <c r="H2232" s="156">
        <v>13</v>
      </c>
      <c r="I2232" s="156" t="s">
        <v>296</v>
      </c>
      <c r="J2232" s="156" t="s">
        <v>119</v>
      </c>
      <c r="K2232" s="156" t="s">
        <v>216</v>
      </c>
      <c r="L2232" s="156">
        <v>300</v>
      </c>
      <c r="M2232" s="156" t="s">
        <v>191</v>
      </c>
      <c r="N2232" s="156">
        <v>113</v>
      </c>
      <c r="O2232" s="156">
        <v>265806.03999999998</v>
      </c>
      <c r="P2232" s="156">
        <v>1335141</v>
      </c>
      <c r="Q2232" t="str">
        <f t="shared" si="34"/>
        <v>4-Medium C&amp;I</v>
      </c>
      <c r="R2232" s="158"/>
      <c r="U2232" s="158"/>
    </row>
    <row r="2233" spans="1:21" x14ac:dyDescent="0.3">
      <c r="A2233" s="156">
        <v>5</v>
      </c>
      <c r="B2233" s="156" t="s">
        <v>181</v>
      </c>
      <c r="C2233" s="156">
        <v>2020</v>
      </c>
      <c r="D2233" s="156">
        <v>2</v>
      </c>
      <c r="E2233" s="156" t="s">
        <v>297</v>
      </c>
      <c r="F2233" s="157">
        <v>1</v>
      </c>
      <c r="G2233" s="156" t="s">
        <v>183</v>
      </c>
      <c r="H2233" s="156">
        <v>5</v>
      </c>
      <c r="I2233" s="156" t="s">
        <v>190</v>
      </c>
      <c r="J2233" s="156" t="s">
        <v>115</v>
      </c>
      <c r="K2233" s="156" t="s">
        <v>185</v>
      </c>
      <c r="L2233" s="156">
        <v>200</v>
      </c>
      <c r="M2233" s="156" t="s">
        <v>210</v>
      </c>
      <c r="N2233" s="156">
        <v>1371</v>
      </c>
      <c r="O2233" s="156">
        <v>78523.87</v>
      </c>
      <c r="P2233" s="156">
        <v>805440</v>
      </c>
      <c r="Q2233" t="str">
        <f t="shared" si="34"/>
        <v>3-Small C&amp;I</v>
      </c>
      <c r="R2233" s="158"/>
      <c r="U2233" s="158"/>
    </row>
    <row r="2234" spans="1:21" x14ac:dyDescent="0.3">
      <c r="A2234" s="156">
        <v>5</v>
      </c>
      <c r="B2234" s="156" t="s">
        <v>181</v>
      </c>
      <c r="C2234" s="156">
        <v>2020</v>
      </c>
      <c r="D2234" s="156">
        <v>2</v>
      </c>
      <c r="E2234" s="156" t="s">
        <v>297</v>
      </c>
      <c r="F2234" s="157">
        <v>3</v>
      </c>
      <c r="G2234" s="156" t="s">
        <v>189</v>
      </c>
      <c r="H2234" s="156">
        <v>952</v>
      </c>
      <c r="I2234" s="156" t="s">
        <v>235</v>
      </c>
      <c r="J2234" s="156" t="s">
        <v>117</v>
      </c>
      <c r="K2234" s="156" t="s">
        <v>236</v>
      </c>
      <c r="L2234" s="156">
        <v>4532</v>
      </c>
      <c r="M2234" s="156" t="s">
        <v>200</v>
      </c>
      <c r="N2234" s="156">
        <v>417</v>
      </c>
      <c r="O2234" s="156">
        <v>134857.76</v>
      </c>
      <c r="P2234" s="156">
        <v>1679606</v>
      </c>
      <c r="Q2234" t="str">
        <f t="shared" si="34"/>
        <v>3-Small C&amp;I</v>
      </c>
      <c r="R2234" s="158"/>
      <c r="U2234" s="158"/>
    </row>
    <row r="2235" spans="1:21" x14ac:dyDescent="0.3">
      <c r="A2235" s="156">
        <v>5</v>
      </c>
      <c r="B2235" s="156" t="s">
        <v>181</v>
      </c>
      <c r="C2235" s="156">
        <v>2020</v>
      </c>
      <c r="D2235" s="156">
        <v>2</v>
      </c>
      <c r="E2235" s="156" t="s">
        <v>297</v>
      </c>
      <c r="F2235" s="157">
        <v>79</v>
      </c>
      <c r="G2235" s="156" t="s">
        <v>212</v>
      </c>
      <c r="H2235" s="156">
        <v>153</v>
      </c>
      <c r="I2235" s="156" t="s">
        <v>269</v>
      </c>
      <c r="J2235" s="156" t="s">
        <v>270</v>
      </c>
      <c r="K2235" s="156" t="s">
        <v>270</v>
      </c>
      <c r="L2235" s="156">
        <v>1579</v>
      </c>
      <c r="M2235" s="156" t="s">
        <v>271</v>
      </c>
      <c r="N2235" s="156">
        <v>18</v>
      </c>
      <c r="O2235" s="156">
        <v>0</v>
      </c>
      <c r="P2235" s="156">
        <v>5596996</v>
      </c>
      <c r="Q2235" t="str">
        <f t="shared" si="34"/>
        <v>OTHER</v>
      </c>
      <c r="R2235" s="158"/>
      <c r="U2235" s="158"/>
    </row>
    <row r="2236" spans="1:21" x14ac:dyDescent="0.3">
      <c r="A2236" s="156">
        <v>5</v>
      </c>
      <c r="B2236" s="156" t="s">
        <v>181</v>
      </c>
      <c r="C2236" s="156">
        <v>2020</v>
      </c>
      <c r="D2236" s="156">
        <v>2</v>
      </c>
      <c r="E2236" s="156" t="s">
        <v>297</v>
      </c>
      <c r="F2236" s="157">
        <v>6</v>
      </c>
      <c r="G2236" s="156" t="s">
        <v>192</v>
      </c>
      <c r="H2236" s="156">
        <v>602</v>
      </c>
      <c r="I2236" s="156" t="s">
        <v>246</v>
      </c>
      <c r="J2236" s="156" t="s">
        <v>125</v>
      </c>
      <c r="K2236" s="156" t="s">
        <v>197</v>
      </c>
      <c r="L2236" s="156">
        <v>700</v>
      </c>
      <c r="M2236" s="156" t="s">
        <v>193</v>
      </c>
      <c r="N2236" s="156">
        <v>357</v>
      </c>
      <c r="O2236" s="156">
        <v>35586.01</v>
      </c>
      <c r="P2236" s="156">
        <v>105567</v>
      </c>
      <c r="Q2236" t="str">
        <f t="shared" si="34"/>
        <v>Street</v>
      </c>
      <c r="R2236" s="158"/>
      <c r="U2236" s="158"/>
    </row>
    <row r="2237" spans="1:21" x14ac:dyDescent="0.3">
      <c r="A2237" s="156">
        <v>5</v>
      </c>
      <c r="B2237" s="156" t="s">
        <v>181</v>
      </c>
      <c r="C2237" s="156">
        <v>2020</v>
      </c>
      <c r="D2237" s="156">
        <v>2</v>
      </c>
      <c r="E2237" s="156" t="s">
        <v>297</v>
      </c>
      <c r="F2237" s="157">
        <v>1</v>
      </c>
      <c r="G2237" s="156" t="s">
        <v>183</v>
      </c>
      <c r="H2237" s="156">
        <v>903</v>
      </c>
      <c r="I2237" s="156" t="s">
        <v>239</v>
      </c>
      <c r="J2237" s="156" t="s">
        <v>121</v>
      </c>
      <c r="K2237" s="156" t="s">
        <v>230</v>
      </c>
      <c r="L2237" s="156">
        <v>4512</v>
      </c>
      <c r="M2237" s="156" t="s">
        <v>186</v>
      </c>
      <c r="N2237" s="156">
        <v>425509</v>
      </c>
      <c r="O2237" s="156">
        <v>30776639.079999998</v>
      </c>
      <c r="P2237" s="156">
        <v>233543887</v>
      </c>
      <c r="Q2237" t="str">
        <f t="shared" si="34"/>
        <v>1-Residential</v>
      </c>
      <c r="R2237" s="158"/>
      <c r="U2237" s="158"/>
    </row>
    <row r="2238" spans="1:21" x14ac:dyDescent="0.3">
      <c r="A2238" s="156">
        <v>5</v>
      </c>
      <c r="B2238" s="156" t="s">
        <v>181</v>
      </c>
      <c r="C2238" s="156">
        <v>2020</v>
      </c>
      <c r="D2238" s="156">
        <v>2</v>
      </c>
      <c r="E2238" s="156" t="s">
        <v>297</v>
      </c>
      <c r="F2238" s="157">
        <v>3</v>
      </c>
      <c r="G2238" s="156" t="s">
        <v>189</v>
      </c>
      <c r="H2238" s="156">
        <v>2</v>
      </c>
      <c r="I2238" s="156" t="s">
        <v>264</v>
      </c>
      <c r="J2238" s="156" t="s">
        <v>121</v>
      </c>
      <c r="K2238" s="156" t="s">
        <v>230</v>
      </c>
      <c r="L2238" s="156">
        <v>300</v>
      </c>
      <c r="M2238" s="156" t="s">
        <v>191</v>
      </c>
      <c r="N2238" s="156">
        <v>2</v>
      </c>
      <c r="O2238" s="156">
        <v>140.16</v>
      </c>
      <c r="P2238" s="156">
        <v>443</v>
      </c>
      <c r="Q2238" t="str">
        <f t="shared" si="34"/>
        <v>1-Residential</v>
      </c>
      <c r="R2238" s="158"/>
      <c r="U2238" s="158"/>
    </row>
    <row r="2239" spans="1:21" x14ac:dyDescent="0.3">
      <c r="A2239" s="156">
        <v>5</v>
      </c>
      <c r="B2239" s="156" t="s">
        <v>181</v>
      </c>
      <c r="C2239" s="156">
        <v>2020</v>
      </c>
      <c r="D2239" s="156">
        <v>2</v>
      </c>
      <c r="E2239" s="156" t="s">
        <v>297</v>
      </c>
      <c r="F2239" s="157">
        <v>72</v>
      </c>
      <c r="G2239" s="156" t="s">
        <v>212</v>
      </c>
      <c r="H2239" s="156">
        <v>1</v>
      </c>
      <c r="I2239" s="156" t="s">
        <v>229</v>
      </c>
      <c r="J2239" s="156" t="s">
        <v>121</v>
      </c>
      <c r="K2239" s="156" t="s">
        <v>230</v>
      </c>
      <c r="L2239" s="156">
        <v>1572</v>
      </c>
      <c r="M2239" s="156" t="s">
        <v>231</v>
      </c>
      <c r="N2239" s="156">
        <v>1</v>
      </c>
      <c r="O2239" s="156">
        <v>107.72</v>
      </c>
      <c r="P2239" s="156">
        <v>389</v>
      </c>
      <c r="Q2239" t="str">
        <f t="shared" si="34"/>
        <v>1-Residential</v>
      </c>
      <c r="R2239" s="158"/>
      <c r="U2239" s="158"/>
    </row>
    <row r="2240" spans="1:21" x14ac:dyDescent="0.3">
      <c r="A2240" s="156">
        <v>5</v>
      </c>
      <c r="B2240" s="156" t="s">
        <v>181</v>
      </c>
      <c r="C2240" s="156">
        <v>2020</v>
      </c>
      <c r="D2240" s="156">
        <v>2</v>
      </c>
      <c r="E2240" s="156" t="s">
        <v>297</v>
      </c>
      <c r="F2240" s="157">
        <v>10</v>
      </c>
      <c r="G2240" s="156" t="s">
        <v>238</v>
      </c>
      <c r="H2240" s="156">
        <v>1</v>
      </c>
      <c r="I2240" s="156" t="s">
        <v>229</v>
      </c>
      <c r="J2240" s="156" t="s">
        <v>121</v>
      </c>
      <c r="K2240" s="156" t="s">
        <v>230</v>
      </c>
      <c r="L2240" s="156">
        <v>207</v>
      </c>
      <c r="M2240" s="156" t="s">
        <v>243</v>
      </c>
      <c r="N2240" s="156">
        <v>39427</v>
      </c>
      <c r="O2240" s="156">
        <v>10288025.109999999</v>
      </c>
      <c r="P2240" s="156">
        <v>38734396</v>
      </c>
      <c r="Q2240" t="str">
        <f t="shared" si="34"/>
        <v>1-Residential</v>
      </c>
      <c r="R2240" s="158"/>
      <c r="U2240" s="158"/>
    </row>
    <row r="2241" spans="1:21" x14ac:dyDescent="0.3">
      <c r="A2241" s="156">
        <v>5</v>
      </c>
      <c r="B2241" s="156" t="s">
        <v>181</v>
      </c>
      <c r="C2241" s="156">
        <v>2020</v>
      </c>
      <c r="D2241" s="156">
        <v>2</v>
      </c>
      <c r="E2241" s="156" t="s">
        <v>297</v>
      </c>
      <c r="F2241" s="157">
        <v>1</v>
      </c>
      <c r="G2241" s="156" t="s">
        <v>183</v>
      </c>
      <c r="H2241" s="156">
        <v>1</v>
      </c>
      <c r="I2241" s="156" t="s">
        <v>229</v>
      </c>
      <c r="J2241" s="156" t="s">
        <v>121</v>
      </c>
      <c r="K2241" s="156" t="s">
        <v>230</v>
      </c>
      <c r="L2241" s="156">
        <v>200</v>
      </c>
      <c r="M2241" s="156" t="s">
        <v>210</v>
      </c>
      <c r="N2241" s="156">
        <v>540938</v>
      </c>
      <c r="O2241" s="156">
        <v>75556343.060000002</v>
      </c>
      <c r="P2241" s="156">
        <v>277953818</v>
      </c>
      <c r="Q2241" t="str">
        <f t="shared" si="34"/>
        <v>1-Residential</v>
      </c>
      <c r="R2241" s="158"/>
      <c r="U2241" s="158"/>
    </row>
    <row r="2242" spans="1:21" x14ac:dyDescent="0.3">
      <c r="A2242" s="156">
        <v>5</v>
      </c>
      <c r="B2242" s="156" t="s">
        <v>181</v>
      </c>
      <c r="C2242" s="156">
        <v>2020</v>
      </c>
      <c r="D2242" s="156">
        <v>2</v>
      </c>
      <c r="E2242" s="156" t="s">
        <v>297</v>
      </c>
      <c r="F2242" s="157">
        <v>6</v>
      </c>
      <c r="G2242" s="156" t="s">
        <v>192</v>
      </c>
      <c r="H2242" s="156">
        <v>618</v>
      </c>
      <c r="I2242" s="156" t="s">
        <v>294</v>
      </c>
      <c r="J2242" s="156" t="s">
        <v>130</v>
      </c>
      <c r="K2242" s="156" t="s">
        <v>280</v>
      </c>
      <c r="L2242" s="156">
        <v>4562</v>
      </c>
      <c r="M2242" s="156" t="s">
        <v>211</v>
      </c>
      <c r="N2242" s="156">
        <v>6</v>
      </c>
      <c r="O2242" s="156">
        <v>1523.39</v>
      </c>
      <c r="P2242" s="156">
        <v>4386</v>
      </c>
      <c r="Q2242" t="str">
        <f t="shared" ref="Q2242:Q2305" si="35">VLOOKUP(J2242,S:T,2,FALSE)</f>
        <v>Street</v>
      </c>
      <c r="R2242" s="158"/>
      <c r="U2242" s="158"/>
    </row>
    <row r="2243" spans="1:21" x14ac:dyDescent="0.3">
      <c r="A2243" s="156">
        <v>4</v>
      </c>
      <c r="B2243" s="156" t="s">
        <v>187</v>
      </c>
      <c r="C2243" s="156">
        <v>2020</v>
      </c>
      <c r="D2243" s="156">
        <v>2</v>
      </c>
      <c r="E2243" s="156" t="s">
        <v>297</v>
      </c>
      <c r="F2243" s="157">
        <v>5</v>
      </c>
      <c r="G2243" s="156" t="s">
        <v>195</v>
      </c>
      <c r="H2243" s="156">
        <v>18</v>
      </c>
      <c r="I2243" s="156" t="s">
        <v>215</v>
      </c>
      <c r="J2243" s="156" t="s">
        <v>119</v>
      </c>
      <c r="K2243" s="156" t="s">
        <v>216</v>
      </c>
      <c r="L2243" s="156">
        <v>460</v>
      </c>
      <c r="M2243" s="156" t="s">
        <v>198</v>
      </c>
      <c r="N2243" s="156">
        <v>1</v>
      </c>
      <c r="O2243" s="156">
        <v>603.4</v>
      </c>
      <c r="P2243" s="156">
        <v>2240</v>
      </c>
      <c r="Q2243" t="str">
        <f t="shared" si="35"/>
        <v>4-Medium C&amp;I</v>
      </c>
      <c r="R2243" s="158"/>
      <c r="U2243" s="158"/>
    </row>
    <row r="2244" spans="1:21" x14ac:dyDescent="0.3">
      <c r="A2244" s="156">
        <v>5</v>
      </c>
      <c r="B2244" s="156" t="s">
        <v>181</v>
      </c>
      <c r="C2244" s="156">
        <v>2020</v>
      </c>
      <c r="D2244" s="156">
        <v>2</v>
      </c>
      <c r="E2244" s="156" t="s">
        <v>297</v>
      </c>
      <c r="F2244" s="157">
        <v>3</v>
      </c>
      <c r="G2244" s="156" t="s">
        <v>189</v>
      </c>
      <c r="H2244" s="156">
        <v>710</v>
      </c>
      <c r="I2244" s="156" t="s">
        <v>220</v>
      </c>
      <c r="J2244" s="156" t="s">
        <v>207</v>
      </c>
      <c r="K2244" s="156" t="s">
        <v>208</v>
      </c>
      <c r="L2244" s="156">
        <v>4532</v>
      </c>
      <c r="M2244" s="156" t="s">
        <v>200</v>
      </c>
      <c r="N2244" s="156">
        <v>2013</v>
      </c>
      <c r="O2244" s="156">
        <v>18901079.02</v>
      </c>
      <c r="P2244" s="156">
        <v>322107891</v>
      </c>
      <c r="Q2244" t="str">
        <f t="shared" si="35"/>
        <v>5-Large C&amp;I</v>
      </c>
      <c r="R2244" s="158"/>
      <c r="U2244" s="158"/>
    </row>
    <row r="2245" spans="1:21" x14ac:dyDescent="0.3">
      <c r="A2245" s="156">
        <v>5</v>
      </c>
      <c r="B2245" s="156" t="s">
        <v>181</v>
      </c>
      <c r="C2245" s="156">
        <v>2020</v>
      </c>
      <c r="D2245" s="156">
        <v>2</v>
      </c>
      <c r="E2245" s="156" t="s">
        <v>297</v>
      </c>
      <c r="F2245" s="157">
        <v>3</v>
      </c>
      <c r="G2245" s="156" t="s">
        <v>189</v>
      </c>
      <c r="H2245" s="156">
        <v>700</v>
      </c>
      <c r="I2245" s="156" t="s">
        <v>273</v>
      </c>
      <c r="J2245" s="156" t="s">
        <v>207</v>
      </c>
      <c r="K2245" s="156" t="s">
        <v>208</v>
      </c>
      <c r="L2245" s="156">
        <v>300</v>
      </c>
      <c r="M2245" s="156" t="s">
        <v>191</v>
      </c>
      <c r="N2245" s="156">
        <v>3</v>
      </c>
      <c r="O2245" s="156">
        <v>6415.26</v>
      </c>
      <c r="P2245" s="156">
        <v>32160</v>
      </c>
      <c r="Q2245" t="str">
        <f t="shared" si="35"/>
        <v>5-Large C&amp;I</v>
      </c>
      <c r="R2245" s="158"/>
      <c r="U2245" s="158"/>
    </row>
    <row r="2246" spans="1:21" x14ac:dyDescent="0.3">
      <c r="A2246" s="156">
        <v>5</v>
      </c>
      <c r="B2246" s="156" t="s">
        <v>181</v>
      </c>
      <c r="C2246" s="156">
        <v>2020</v>
      </c>
      <c r="D2246" s="156">
        <v>2</v>
      </c>
      <c r="E2246" s="156" t="s">
        <v>297</v>
      </c>
      <c r="F2246" s="157">
        <v>5</v>
      </c>
      <c r="G2246" s="156" t="s">
        <v>195</v>
      </c>
      <c r="H2246" s="156">
        <v>710</v>
      </c>
      <c r="I2246" s="156" t="s">
        <v>220</v>
      </c>
      <c r="J2246" s="156" t="s">
        <v>207</v>
      </c>
      <c r="K2246" s="156" t="s">
        <v>208</v>
      </c>
      <c r="L2246" s="156">
        <v>4552</v>
      </c>
      <c r="M2246" s="156" t="s">
        <v>276</v>
      </c>
      <c r="N2246" s="156">
        <v>653</v>
      </c>
      <c r="O2246" s="156">
        <v>9701904.3699999992</v>
      </c>
      <c r="P2246" s="156">
        <v>171582828</v>
      </c>
      <c r="Q2246" t="str">
        <f t="shared" si="35"/>
        <v>5-Large C&amp;I</v>
      </c>
      <c r="R2246" s="158"/>
      <c r="U2246" s="158"/>
    </row>
    <row r="2247" spans="1:21" x14ac:dyDescent="0.3">
      <c r="A2247" s="156">
        <v>4</v>
      </c>
      <c r="B2247" s="156" t="s">
        <v>187</v>
      </c>
      <c r="C2247" s="156">
        <v>2020</v>
      </c>
      <c r="D2247" s="156">
        <v>2</v>
      </c>
      <c r="E2247" s="156" t="s">
        <v>297</v>
      </c>
      <c r="F2247" s="157">
        <v>3</v>
      </c>
      <c r="G2247" s="156" t="s">
        <v>189</v>
      </c>
      <c r="H2247" s="156">
        <v>710</v>
      </c>
      <c r="I2247" s="156" t="s">
        <v>220</v>
      </c>
      <c r="J2247" s="156" t="s">
        <v>207</v>
      </c>
      <c r="K2247" s="156" t="s">
        <v>208</v>
      </c>
      <c r="L2247" s="156">
        <v>4532</v>
      </c>
      <c r="M2247" s="156" t="s">
        <v>200</v>
      </c>
      <c r="N2247" s="156">
        <v>10</v>
      </c>
      <c r="O2247" s="156">
        <v>117901.17</v>
      </c>
      <c r="P2247" s="156">
        <v>1976769</v>
      </c>
      <c r="Q2247" t="str">
        <f t="shared" si="35"/>
        <v>5-Large C&amp;I</v>
      </c>
      <c r="R2247" s="158"/>
      <c r="U2247" s="158"/>
    </row>
    <row r="2248" spans="1:21" x14ac:dyDescent="0.3">
      <c r="A2248" s="156">
        <v>5</v>
      </c>
      <c r="B2248" s="156" t="s">
        <v>181</v>
      </c>
      <c r="C2248" s="156">
        <v>2020</v>
      </c>
      <c r="D2248" s="156">
        <v>2</v>
      </c>
      <c r="E2248" s="156" t="s">
        <v>297</v>
      </c>
      <c r="F2248" s="157">
        <v>10</v>
      </c>
      <c r="G2248" s="156" t="s">
        <v>238</v>
      </c>
      <c r="H2248" s="156">
        <v>903</v>
      </c>
      <c r="I2248" s="156" t="s">
        <v>239</v>
      </c>
      <c r="J2248" s="156" t="s">
        <v>121</v>
      </c>
      <c r="K2248" s="156" t="s">
        <v>230</v>
      </c>
      <c r="L2248" s="156">
        <v>4513</v>
      </c>
      <c r="M2248" s="156" t="s">
        <v>240</v>
      </c>
      <c r="N2248" s="156">
        <v>31048</v>
      </c>
      <c r="O2248" s="156">
        <v>4360584.28</v>
      </c>
      <c r="P2248" s="156">
        <v>34759261</v>
      </c>
      <c r="Q2248" t="str">
        <f t="shared" si="35"/>
        <v>1-Residential</v>
      </c>
      <c r="R2248" s="158"/>
      <c r="U2248" s="158"/>
    </row>
    <row r="2249" spans="1:21" x14ac:dyDescent="0.3">
      <c r="A2249" s="156">
        <v>4</v>
      </c>
      <c r="B2249" s="156" t="s">
        <v>187</v>
      </c>
      <c r="C2249" s="156">
        <v>2020</v>
      </c>
      <c r="D2249" s="156">
        <v>2</v>
      </c>
      <c r="E2249" s="156" t="s">
        <v>297</v>
      </c>
      <c r="F2249" s="157">
        <v>10</v>
      </c>
      <c r="G2249" s="156" t="s">
        <v>238</v>
      </c>
      <c r="H2249" s="156">
        <v>903</v>
      </c>
      <c r="I2249" s="156" t="s">
        <v>239</v>
      </c>
      <c r="J2249" s="156" t="s">
        <v>121</v>
      </c>
      <c r="K2249" s="156" t="s">
        <v>230</v>
      </c>
      <c r="L2249" s="156">
        <v>4513</v>
      </c>
      <c r="M2249" s="156" t="s">
        <v>240</v>
      </c>
      <c r="N2249" s="156">
        <v>123</v>
      </c>
      <c r="O2249" s="156">
        <v>14842.37</v>
      </c>
      <c r="P2249" s="156">
        <v>112099</v>
      </c>
      <c r="Q2249" t="str">
        <f t="shared" si="35"/>
        <v>1-Residential</v>
      </c>
      <c r="R2249" s="158"/>
      <c r="U2249" s="158"/>
    </row>
    <row r="2250" spans="1:21" x14ac:dyDescent="0.3">
      <c r="A2250" s="156">
        <v>5</v>
      </c>
      <c r="B2250" s="156" t="s">
        <v>181</v>
      </c>
      <c r="C2250" s="156">
        <v>2020</v>
      </c>
      <c r="D2250" s="156">
        <v>2</v>
      </c>
      <c r="E2250" s="156" t="s">
        <v>297</v>
      </c>
      <c r="F2250" s="157">
        <v>3</v>
      </c>
      <c r="G2250" s="156" t="s">
        <v>189</v>
      </c>
      <c r="H2250" s="156">
        <v>951</v>
      </c>
      <c r="I2250" s="156" t="s">
        <v>250</v>
      </c>
      <c r="J2250" s="156" t="s">
        <v>126</v>
      </c>
      <c r="K2250" s="156" t="s">
        <v>249</v>
      </c>
      <c r="L2250" s="156">
        <v>4532</v>
      </c>
      <c r="M2250" s="156" t="s">
        <v>200</v>
      </c>
      <c r="N2250" s="156">
        <v>1223</v>
      </c>
      <c r="O2250" s="156">
        <v>46914.33</v>
      </c>
      <c r="P2250" s="156">
        <v>417299</v>
      </c>
      <c r="Q2250" t="str">
        <f t="shared" si="35"/>
        <v>3-Small C&amp;I</v>
      </c>
      <c r="R2250" s="158"/>
      <c r="U2250" s="158"/>
    </row>
    <row r="2251" spans="1:21" x14ac:dyDescent="0.3">
      <c r="A2251" s="156">
        <v>4</v>
      </c>
      <c r="B2251" s="156" t="s">
        <v>187</v>
      </c>
      <c r="C2251" s="156">
        <v>2020</v>
      </c>
      <c r="D2251" s="156">
        <v>2</v>
      </c>
      <c r="E2251" s="156" t="s">
        <v>297</v>
      </c>
      <c r="F2251" s="157">
        <v>5</v>
      </c>
      <c r="G2251" s="156" t="s">
        <v>195</v>
      </c>
      <c r="H2251" s="156">
        <v>950</v>
      </c>
      <c r="I2251" s="156" t="s">
        <v>184</v>
      </c>
      <c r="J2251" s="156" t="s">
        <v>115</v>
      </c>
      <c r="K2251" s="156" t="s">
        <v>185</v>
      </c>
      <c r="L2251" s="156">
        <v>4552</v>
      </c>
      <c r="M2251" s="156" t="s">
        <v>276</v>
      </c>
      <c r="N2251" s="156">
        <v>2</v>
      </c>
      <c r="O2251" s="156">
        <v>31.42</v>
      </c>
      <c r="P2251" s="156">
        <v>118</v>
      </c>
      <c r="Q2251" t="str">
        <f t="shared" si="35"/>
        <v>3-Small C&amp;I</v>
      </c>
      <c r="R2251" s="158"/>
      <c r="U2251" s="158"/>
    </row>
    <row r="2252" spans="1:21" x14ac:dyDescent="0.3">
      <c r="A2252" s="156">
        <v>4</v>
      </c>
      <c r="B2252" s="156" t="s">
        <v>187</v>
      </c>
      <c r="C2252" s="156">
        <v>2020</v>
      </c>
      <c r="D2252" s="156">
        <v>2</v>
      </c>
      <c r="E2252" s="156" t="s">
        <v>297</v>
      </c>
      <c r="F2252" s="157">
        <v>1</v>
      </c>
      <c r="G2252" s="156" t="s">
        <v>183</v>
      </c>
      <c r="H2252" s="156">
        <v>10</v>
      </c>
      <c r="I2252" s="156" t="s">
        <v>251</v>
      </c>
      <c r="J2252" s="156" t="s">
        <v>118</v>
      </c>
      <c r="K2252" s="156" t="s">
        <v>214</v>
      </c>
      <c r="L2252" s="156">
        <v>200</v>
      </c>
      <c r="M2252" s="156" t="s">
        <v>210</v>
      </c>
      <c r="N2252" s="156">
        <v>3</v>
      </c>
      <c r="O2252" s="156">
        <v>1014.56</v>
      </c>
      <c r="P2252" s="156">
        <v>4453</v>
      </c>
      <c r="Q2252" t="str">
        <f t="shared" si="35"/>
        <v>3-Small C&amp;I</v>
      </c>
      <c r="R2252" s="158"/>
      <c r="U2252" s="158"/>
    </row>
    <row r="2253" spans="1:21" x14ac:dyDescent="0.3">
      <c r="A2253" s="156">
        <v>4</v>
      </c>
      <c r="B2253" s="156" t="s">
        <v>187</v>
      </c>
      <c r="C2253" s="156">
        <v>2020</v>
      </c>
      <c r="D2253" s="156">
        <v>2</v>
      </c>
      <c r="E2253" s="156" t="s">
        <v>297</v>
      </c>
      <c r="F2253" s="157">
        <v>1</v>
      </c>
      <c r="G2253" s="156" t="s">
        <v>183</v>
      </c>
      <c r="H2253" s="156">
        <v>6</v>
      </c>
      <c r="I2253" s="156" t="s">
        <v>256</v>
      </c>
      <c r="J2253" s="156" t="s">
        <v>122</v>
      </c>
      <c r="K2253" s="156" t="s">
        <v>242</v>
      </c>
      <c r="L2253" s="156">
        <v>200</v>
      </c>
      <c r="M2253" s="156" t="s">
        <v>210</v>
      </c>
      <c r="N2253" s="156">
        <v>24</v>
      </c>
      <c r="O2253" s="156">
        <v>3991.6</v>
      </c>
      <c r="P2253" s="156">
        <v>22883</v>
      </c>
      <c r="Q2253" t="str">
        <f t="shared" si="35"/>
        <v>2-Low Income Residential</v>
      </c>
      <c r="R2253" s="158"/>
      <c r="U2253" s="158"/>
    </row>
    <row r="2254" spans="1:21" x14ac:dyDescent="0.3">
      <c r="A2254" s="156">
        <v>5</v>
      </c>
      <c r="B2254" s="156" t="s">
        <v>181</v>
      </c>
      <c r="C2254" s="156">
        <v>2020</v>
      </c>
      <c r="D2254" s="156">
        <v>2</v>
      </c>
      <c r="E2254" s="156" t="s">
        <v>297</v>
      </c>
      <c r="F2254" s="157">
        <v>10</v>
      </c>
      <c r="G2254" s="156" t="s">
        <v>238</v>
      </c>
      <c r="H2254" s="156">
        <v>7</v>
      </c>
      <c r="I2254" s="156" t="s">
        <v>241</v>
      </c>
      <c r="J2254" s="156" t="s">
        <v>122</v>
      </c>
      <c r="K2254" s="156" t="s">
        <v>242</v>
      </c>
      <c r="L2254" s="156">
        <v>207</v>
      </c>
      <c r="M2254" s="156" t="s">
        <v>243</v>
      </c>
      <c r="N2254" s="156">
        <v>7</v>
      </c>
      <c r="O2254" s="156">
        <v>1277.49</v>
      </c>
      <c r="P2254" s="156">
        <v>6937</v>
      </c>
      <c r="Q2254" t="str">
        <f t="shared" si="35"/>
        <v>2-Low Income Residential</v>
      </c>
      <c r="R2254" s="158"/>
      <c r="U2254" s="158"/>
    </row>
    <row r="2255" spans="1:21" x14ac:dyDescent="0.3">
      <c r="A2255" s="156">
        <v>5</v>
      </c>
      <c r="B2255" s="156" t="s">
        <v>181</v>
      </c>
      <c r="C2255" s="156">
        <v>2020</v>
      </c>
      <c r="D2255" s="156">
        <v>2</v>
      </c>
      <c r="E2255" s="156" t="s">
        <v>297</v>
      </c>
      <c r="F2255" s="157">
        <v>6</v>
      </c>
      <c r="G2255" s="156" t="s">
        <v>192</v>
      </c>
      <c r="H2255" s="156">
        <v>600</v>
      </c>
      <c r="I2255" s="156" t="s">
        <v>266</v>
      </c>
      <c r="J2255" s="156" t="s">
        <v>123</v>
      </c>
      <c r="K2255" s="156" t="s">
        <v>261</v>
      </c>
      <c r="L2255" s="156">
        <v>700</v>
      </c>
      <c r="M2255" s="156" t="s">
        <v>193</v>
      </c>
      <c r="N2255" s="156">
        <v>76</v>
      </c>
      <c r="O2255" s="156">
        <v>47426.23</v>
      </c>
      <c r="P2255" s="156">
        <v>71963</v>
      </c>
      <c r="Q2255" t="str">
        <f t="shared" si="35"/>
        <v>Street</v>
      </c>
      <c r="R2255" s="158"/>
      <c r="U2255" s="158"/>
    </row>
    <row r="2256" spans="1:21" x14ac:dyDescent="0.3">
      <c r="A2256" s="156">
        <v>5</v>
      </c>
      <c r="B2256" s="156" t="s">
        <v>181</v>
      </c>
      <c r="C2256" s="156">
        <v>2020</v>
      </c>
      <c r="D2256" s="156">
        <v>2</v>
      </c>
      <c r="E2256" s="156" t="s">
        <v>297</v>
      </c>
      <c r="F2256" s="157">
        <v>1</v>
      </c>
      <c r="G2256" s="156" t="s">
        <v>183</v>
      </c>
      <c r="H2256" s="156">
        <v>603</v>
      </c>
      <c r="I2256" s="156" t="s">
        <v>196</v>
      </c>
      <c r="J2256" s="156" t="s">
        <v>125</v>
      </c>
      <c r="K2256" s="156" t="s">
        <v>197</v>
      </c>
      <c r="L2256" s="156">
        <v>200</v>
      </c>
      <c r="M2256" s="156" t="s">
        <v>210</v>
      </c>
      <c r="N2256" s="156">
        <v>754</v>
      </c>
      <c r="O2256" s="156">
        <v>26395.360000000001</v>
      </c>
      <c r="P2256" s="156">
        <v>63377</v>
      </c>
      <c r="Q2256" t="str">
        <f t="shared" si="35"/>
        <v>Street</v>
      </c>
      <c r="R2256" s="158"/>
      <c r="U2256" s="158"/>
    </row>
    <row r="2257" spans="1:21" x14ac:dyDescent="0.3">
      <c r="A2257" s="156">
        <v>5</v>
      </c>
      <c r="B2257" s="156" t="s">
        <v>181</v>
      </c>
      <c r="C2257" s="156">
        <v>2020</v>
      </c>
      <c r="D2257" s="156">
        <v>2</v>
      </c>
      <c r="E2257" s="156" t="s">
        <v>297</v>
      </c>
      <c r="F2257" s="157">
        <v>10</v>
      </c>
      <c r="G2257" s="156" t="s">
        <v>238</v>
      </c>
      <c r="H2257" s="156">
        <v>603</v>
      </c>
      <c r="I2257" s="156" t="s">
        <v>196</v>
      </c>
      <c r="J2257" s="156" t="s">
        <v>125</v>
      </c>
      <c r="K2257" s="156" t="s">
        <v>197</v>
      </c>
      <c r="L2257" s="156">
        <v>207</v>
      </c>
      <c r="M2257" s="156" t="s">
        <v>243</v>
      </c>
      <c r="N2257" s="156">
        <v>28</v>
      </c>
      <c r="O2257" s="156">
        <v>617.08000000000004</v>
      </c>
      <c r="P2257" s="156">
        <v>1555</v>
      </c>
      <c r="Q2257" t="str">
        <f t="shared" si="35"/>
        <v>Street</v>
      </c>
      <c r="R2257" s="158"/>
      <c r="U2257" s="158"/>
    </row>
    <row r="2258" spans="1:21" x14ac:dyDescent="0.3">
      <c r="A2258" s="156">
        <v>5</v>
      </c>
      <c r="B2258" s="156" t="s">
        <v>181</v>
      </c>
      <c r="C2258" s="156">
        <v>2020</v>
      </c>
      <c r="D2258" s="156">
        <v>2</v>
      </c>
      <c r="E2258" s="156" t="s">
        <v>297</v>
      </c>
      <c r="F2258" s="157">
        <v>60</v>
      </c>
      <c r="G2258" s="156" t="s">
        <v>212</v>
      </c>
      <c r="H2258" s="156">
        <v>623</v>
      </c>
      <c r="I2258" s="156" t="s">
        <v>295</v>
      </c>
      <c r="J2258" s="156" t="s">
        <v>124</v>
      </c>
      <c r="K2258" s="156" t="s">
        <v>227</v>
      </c>
      <c r="L2258" s="156">
        <v>360</v>
      </c>
      <c r="M2258" s="156" t="s">
        <v>225</v>
      </c>
      <c r="N2258" s="156">
        <v>3</v>
      </c>
      <c r="O2258" s="156">
        <v>68.790000000000006</v>
      </c>
      <c r="P2258" s="156">
        <v>216</v>
      </c>
      <c r="Q2258" t="str">
        <f t="shared" si="35"/>
        <v>Street</v>
      </c>
      <c r="R2258" s="158"/>
      <c r="U2258" s="158"/>
    </row>
    <row r="2259" spans="1:21" x14ac:dyDescent="0.3">
      <c r="A2259" s="156">
        <v>5</v>
      </c>
      <c r="B2259" s="156" t="s">
        <v>181</v>
      </c>
      <c r="C2259" s="156">
        <v>2020</v>
      </c>
      <c r="D2259" s="156">
        <v>2</v>
      </c>
      <c r="E2259" s="156" t="s">
        <v>297</v>
      </c>
      <c r="F2259" s="157">
        <v>6</v>
      </c>
      <c r="G2259" s="156" t="s">
        <v>192</v>
      </c>
      <c r="H2259" s="156">
        <v>623</v>
      </c>
      <c r="I2259" s="156" t="s">
        <v>295</v>
      </c>
      <c r="J2259" s="156" t="s">
        <v>124</v>
      </c>
      <c r="K2259" s="156" t="s">
        <v>227</v>
      </c>
      <c r="L2259" s="156">
        <v>700</v>
      </c>
      <c r="M2259" s="156" t="s">
        <v>193</v>
      </c>
      <c r="N2259" s="156">
        <v>1</v>
      </c>
      <c r="O2259" s="156">
        <v>1817.16</v>
      </c>
      <c r="P2259" s="156">
        <v>6702</v>
      </c>
      <c r="Q2259" t="str">
        <f t="shared" si="35"/>
        <v>Street</v>
      </c>
      <c r="R2259" s="158"/>
      <c r="U2259" s="158"/>
    </row>
    <row r="2260" spans="1:21" x14ac:dyDescent="0.3">
      <c r="A2260" s="156">
        <v>5</v>
      </c>
      <c r="B2260" s="156" t="s">
        <v>181</v>
      </c>
      <c r="C2260" s="156">
        <v>2020</v>
      </c>
      <c r="D2260" s="156">
        <v>2</v>
      </c>
      <c r="E2260" s="156" t="s">
        <v>297</v>
      </c>
      <c r="F2260" s="157">
        <v>3</v>
      </c>
      <c r="G2260" s="156" t="s">
        <v>189</v>
      </c>
      <c r="H2260" s="156">
        <v>954</v>
      </c>
      <c r="I2260" s="156" t="s">
        <v>237</v>
      </c>
      <c r="J2260" s="156" t="s">
        <v>119</v>
      </c>
      <c r="K2260" s="156" t="s">
        <v>216</v>
      </c>
      <c r="L2260" s="156">
        <v>4532</v>
      </c>
      <c r="M2260" s="156" t="s">
        <v>200</v>
      </c>
      <c r="N2260" s="156">
        <v>7904</v>
      </c>
      <c r="O2260" s="156">
        <v>11636384.710000001</v>
      </c>
      <c r="P2260" s="156">
        <v>151351338</v>
      </c>
      <c r="Q2260" t="str">
        <f t="shared" si="35"/>
        <v>4-Medium C&amp;I</v>
      </c>
      <c r="R2260" s="158"/>
      <c r="U2260" s="158"/>
    </row>
    <row r="2261" spans="1:21" x14ac:dyDescent="0.3">
      <c r="A2261" s="156">
        <v>4</v>
      </c>
      <c r="B2261" s="156" t="s">
        <v>187</v>
      </c>
      <c r="C2261" s="156">
        <v>2020</v>
      </c>
      <c r="D2261" s="156">
        <v>2</v>
      </c>
      <c r="E2261" s="156" t="s">
        <v>297</v>
      </c>
      <c r="F2261" s="157">
        <v>5</v>
      </c>
      <c r="G2261" s="156" t="s">
        <v>195</v>
      </c>
      <c r="H2261" s="156">
        <v>710</v>
      </c>
      <c r="I2261" s="156" t="s">
        <v>220</v>
      </c>
      <c r="J2261" s="156" t="s">
        <v>207</v>
      </c>
      <c r="K2261" s="156" t="s">
        <v>208</v>
      </c>
      <c r="L2261" s="156">
        <v>4552</v>
      </c>
      <c r="M2261" s="156" t="s">
        <v>276</v>
      </c>
      <c r="N2261" s="156">
        <v>1</v>
      </c>
      <c r="O2261" s="156">
        <v>4410.8</v>
      </c>
      <c r="P2261" s="156">
        <v>57078</v>
      </c>
      <c r="Q2261" t="str">
        <f t="shared" si="35"/>
        <v>5-Large C&amp;I</v>
      </c>
      <c r="R2261" s="158"/>
      <c r="U2261" s="158"/>
    </row>
    <row r="2262" spans="1:21" x14ac:dyDescent="0.3">
      <c r="A2262" s="156">
        <v>5</v>
      </c>
      <c r="B2262" s="156" t="s">
        <v>181</v>
      </c>
      <c r="C2262" s="156">
        <v>2020</v>
      </c>
      <c r="D2262" s="156">
        <v>2</v>
      </c>
      <c r="E2262" s="156" t="s">
        <v>297</v>
      </c>
      <c r="F2262" s="157">
        <v>3</v>
      </c>
      <c r="G2262" s="156" t="s">
        <v>189</v>
      </c>
      <c r="H2262" s="156">
        <v>621</v>
      </c>
      <c r="I2262" s="156" t="s">
        <v>259</v>
      </c>
      <c r="J2262" s="156" t="s">
        <v>116</v>
      </c>
      <c r="K2262" s="156" t="s">
        <v>224</v>
      </c>
      <c r="L2262" s="156">
        <v>4532</v>
      </c>
      <c r="M2262" s="156" t="s">
        <v>200</v>
      </c>
      <c r="N2262" s="156">
        <v>6</v>
      </c>
      <c r="O2262" s="156">
        <v>752.38</v>
      </c>
      <c r="P2262" s="156">
        <v>7791</v>
      </c>
      <c r="Q2262" t="str">
        <f t="shared" si="35"/>
        <v>3-Small C&amp;I</v>
      </c>
      <c r="R2262" s="158"/>
      <c r="U2262" s="158"/>
    </row>
    <row r="2263" spans="1:21" x14ac:dyDescent="0.3">
      <c r="A2263" s="156">
        <v>4</v>
      </c>
      <c r="B2263" s="156" t="s">
        <v>187</v>
      </c>
      <c r="C2263" s="156">
        <v>2020</v>
      </c>
      <c r="D2263" s="156">
        <v>2</v>
      </c>
      <c r="E2263" s="156" t="s">
        <v>297</v>
      </c>
      <c r="F2263" s="157">
        <v>3</v>
      </c>
      <c r="G2263" s="156" t="s">
        <v>189</v>
      </c>
      <c r="H2263" s="156">
        <v>621</v>
      </c>
      <c r="I2263" s="156" t="s">
        <v>259</v>
      </c>
      <c r="J2263" s="156" t="s">
        <v>116</v>
      </c>
      <c r="K2263" s="156" t="s">
        <v>224</v>
      </c>
      <c r="L2263" s="156">
        <v>4532</v>
      </c>
      <c r="M2263" s="156" t="s">
        <v>200</v>
      </c>
      <c r="N2263" s="156">
        <v>8</v>
      </c>
      <c r="O2263" s="156">
        <v>211.48</v>
      </c>
      <c r="P2263" s="156">
        <v>1531</v>
      </c>
      <c r="Q2263" t="str">
        <f t="shared" si="35"/>
        <v>3-Small C&amp;I</v>
      </c>
      <c r="R2263" s="158"/>
      <c r="U2263" s="158"/>
    </row>
    <row r="2264" spans="1:21" x14ac:dyDescent="0.3">
      <c r="A2264" s="156">
        <v>5</v>
      </c>
      <c r="B2264" s="156" t="s">
        <v>181</v>
      </c>
      <c r="C2264" s="156">
        <v>2020</v>
      </c>
      <c r="D2264" s="156">
        <v>2</v>
      </c>
      <c r="E2264" s="156" t="s">
        <v>297</v>
      </c>
      <c r="F2264" s="157">
        <v>6</v>
      </c>
      <c r="G2264" s="156" t="s">
        <v>192</v>
      </c>
      <c r="H2264" s="156">
        <v>621</v>
      </c>
      <c r="I2264" s="156" t="s">
        <v>259</v>
      </c>
      <c r="J2264" s="156" t="s">
        <v>116</v>
      </c>
      <c r="K2264" s="156" t="s">
        <v>224</v>
      </c>
      <c r="L2264" s="156">
        <v>4562</v>
      </c>
      <c r="M2264" s="156" t="s">
        <v>211</v>
      </c>
      <c r="N2264" s="156">
        <v>9</v>
      </c>
      <c r="O2264" s="156">
        <v>193.67</v>
      </c>
      <c r="P2264" s="156">
        <v>1387</v>
      </c>
      <c r="Q2264" t="str">
        <f t="shared" si="35"/>
        <v>3-Small C&amp;I</v>
      </c>
      <c r="R2264" s="158"/>
      <c r="U2264" s="158"/>
    </row>
    <row r="2265" spans="1:21" x14ac:dyDescent="0.3">
      <c r="A2265" s="156">
        <v>5</v>
      </c>
      <c r="B2265" s="156" t="s">
        <v>181</v>
      </c>
      <c r="C2265" s="156">
        <v>2020</v>
      </c>
      <c r="D2265" s="156">
        <v>2</v>
      </c>
      <c r="E2265" s="156" t="s">
        <v>297</v>
      </c>
      <c r="F2265" s="157">
        <v>10</v>
      </c>
      <c r="G2265" s="156" t="s">
        <v>238</v>
      </c>
      <c r="H2265" s="156">
        <v>616</v>
      </c>
      <c r="I2265" s="156" t="s">
        <v>199</v>
      </c>
      <c r="J2265" s="156" t="s">
        <v>125</v>
      </c>
      <c r="K2265" s="156" t="s">
        <v>197</v>
      </c>
      <c r="L2265" s="156">
        <v>4513</v>
      </c>
      <c r="M2265" s="156" t="s">
        <v>240</v>
      </c>
      <c r="N2265" s="156">
        <v>3</v>
      </c>
      <c r="O2265" s="156">
        <v>84.69</v>
      </c>
      <c r="P2265" s="156">
        <v>428</v>
      </c>
      <c r="Q2265" t="str">
        <f t="shared" si="35"/>
        <v>Street</v>
      </c>
      <c r="R2265" s="158"/>
      <c r="U2265" s="158"/>
    </row>
    <row r="2266" spans="1:21" x14ac:dyDescent="0.3">
      <c r="A2266" s="156">
        <v>5</v>
      </c>
      <c r="B2266" s="156" t="s">
        <v>181</v>
      </c>
      <c r="C2266" s="156">
        <v>2020</v>
      </c>
      <c r="D2266" s="156">
        <v>2</v>
      </c>
      <c r="E2266" s="156" t="s">
        <v>297</v>
      </c>
      <c r="F2266" s="157">
        <v>10</v>
      </c>
      <c r="G2266" s="156" t="s">
        <v>238</v>
      </c>
      <c r="H2266" s="156">
        <v>3</v>
      </c>
      <c r="I2266" s="156" t="s">
        <v>209</v>
      </c>
      <c r="J2266" s="156" t="s">
        <v>202</v>
      </c>
      <c r="K2266" s="156" t="s">
        <v>203</v>
      </c>
      <c r="L2266" s="156">
        <v>207</v>
      </c>
      <c r="M2266" s="156" t="s">
        <v>243</v>
      </c>
      <c r="N2266" s="156">
        <v>1</v>
      </c>
      <c r="O2266" s="156">
        <v>543.80999999999995</v>
      </c>
      <c r="P2266" s="156">
        <v>2999</v>
      </c>
      <c r="Q2266" t="str">
        <f t="shared" si="35"/>
        <v>1-Residential</v>
      </c>
      <c r="R2266" s="158"/>
      <c r="U2266" s="158"/>
    </row>
    <row r="2267" spans="1:21" x14ac:dyDescent="0.3">
      <c r="A2267" s="156">
        <v>5</v>
      </c>
      <c r="B2267" s="156" t="s">
        <v>181</v>
      </c>
      <c r="C2267" s="156">
        <v>2020</v>
      </c>
      <c r="D2267" s="156">
        <v>2</v>
      </c>
      <c r="E2267" s="156" t="s">
        <v>297</v>
      </c>
      <c r="F2267" s="157">
        <v>3</v>
      </c>
      <c r="G2267" s="156" t="s">
        <v>189</v>
      </c>
      <c r="H2267" s="156">
        <v>8</v>
      </c>
      <c r="I2267" s="156" t="s">
        <v>248</v>
      </c>
      <c r="J2267" s="156" t="s">
        <v>126</v>
      </c>
      <c r="K2267" s="156" t="s">
        <v>249</v>
      </c>
      <c r="L2267" s="156">
        <v>300</v>
      </c>
      <c r="M2267" s="156" t="s">
        <v>191</v>
      </c>
      <c r="N2267" s="156">
        <v>382</v>
      </c>
      <c r="O2267" s="156">
        <v>22614.89</v>
      </c>
      <c r="P2267" s="156">
        <v>93313</v>
      </c>
      <c r="Q2267" t="str">
        <f t="shared" si="35"/>
        <v>3-Small C&amp;I</v>
      </c>
      <c r="R2267" s="158"/>
      <c r="U2267" s="158"/>
    </row>
    <row r="2268" spans="1:21" x14ac:dyDescent="0.3">
      <c r="A2268" s="156">
        <v>5</v>
      </c>
      <c r="B2268" s="156" t="s">
        <v>181</v>
      </c>
      <c r="C2268" s="156">
        <v>2020</v>
      </c>
      <c r="D2268" s="156">
        <v>2</v>
      </c>
      <c r="E2268" s="156" t="s">
        <v>297</v>
      </c>
      <c r="F2268" s="157">
        <v>3</v>
      </c>
      <c r="G2268" s="156" t="s">
        <v>189</v>
      </c>
      <c r="H2268" s="156">
        <v>12</v>
      </c>
      <c r="I2268" s="156" t="s">
        <v>301</v>
      </c>
      <c r="J2268" s="156" t="s">
        <v>126</v>
      </c>
      <c r="K2268" s="156" t="s">
        <v>249</v>
      </c>
      <c r="L2268" s="156">
        <v>300</v>
      </c>
      <c r="M2268" s="156" t="s">
        <v>191</v>
      </c>
      <c r="N2268" s="156">
        <v>1</v>
      </c>
      <c r="O2268" s="156">
        <v>48.91</v>
      </c>
      <c r="P2268" s="156">
        <v>146</v>
      </c>
      <c r="Q2268" t="str">
        <f t="shared" si="35"/>
        <v>3-Small C&amp;I</v>
      </c>
      <c r="R2268" s="158"/>
      <c r="U2268" s="158"/>
    </row>
    <row r="2269" spans="1:21" x14ac:dyDescent="0.3">
      <c r="A2269" s="156">
        <v>5</v>
      </c>
      <c r="B2269" s="156" t="s">
        <v>181</v>
      </c>
      <c r="C2269" s="156">
        <v>2020</v>
      </c>
      <c r="D2269" s="156">
        <v>2</v>
      </c>
      <c r="E2269" s="156" t="s">
        <v>297</v>
      </c>
      <c r="F2269" s="157">
        <v>79</v>
      </c>
      <c r="G2269" s="156" t="s">
        <v>212</v>
      </c>
      <c r="H2269" s="156">
        <v>950</v>
      </c>
      <c r="I2269" s="156" t="s">
        <v>184</v>
      </c>
      <c r="J2269" s="156" t="s">
        <v>115</v>
      </c>
      <c r="K2269" s="156" t="s">
        <v>185</v>
      </c>
      <c r="L2269" s="156">
        <v>4579</v>
      </c>
      <c r="M2269" s="156" t="s">
        <v>221</v>
      </c>
      <c r="N2269" s="156">
        <v>84</v>
      </c>
      <c r="O2269" s="156">
        <v>18424.189999999999</v>
      </c>
      <c r="P2269" s="156">
        <v>193675</v>
      </c>
      <c r="Q2269" t="str">
        <f t="shared" si="35"/>
        <v>3-Small C&amp;I</v>
      </c>
      <c r="R2269" s="158"/>
      <c r="U2269" s="158"/>
    </row>
    <row r="2270" spans="1:21" x14ac:dyDescent="0.3">
      <c r="A2270" s="156">
        <v>5</v>
      </c>
      <c r="B2270" s="156" t="s">
        <v>181</v>
      </c>
      <c r="C2270" s="156">
        <v>2020</v>
      </c>
      <c r="D2270" s="156">
        <v>2</v>
      </c>
      <c r="E2270" s="156" t="s">
        <v>297</v>
      </c>
      <c r="F2270" s="157">
        <v>72</v>
      </c>
      <c r="G2270" s="156" t="s">
        <v>212</v>
      </c>
      <c r="H2270" s="156">
        <v>5</v>
      </c>
      <c r="I2270" s="156" t="s">
        <v>190</v>
      </c>
      <c r="J2270" s="156" t="s">
        <v>115</v>
      </c>
      <c r="K2270" s="156" t="s">
        <v>185</v>
      </c>
      <c r="L2270" s="156">
        <v>1572</v>
      </c>
      <c r="M2270" s="156" t="s">
        <v>231</v>
      </c>
      <c r="N2270" s="156">
        <v>1</v>
      </c>
      <c r="O2270" s="156">
        <v>5349.59</v>
      </c>
      <c r="P2270" s="156">
        <v>25133</v>
      </c>
      <c r="Q2270" t="str">
        <f t="shared" si="35"/>
        <v>3-Small C&amp;I</v>
      </c>
      <c r="R2270" s="158"/>
      <c r="U2270" s="158"/>
    </row>
    <row r="2271" spans="1:21" x14ac:dyDescent="0.3">
      <c r="A2271" s="156">
        <v>5</v>
      </c>
      <c r="B2271" s="156" t="s">
        <v>181</v>
      </c>
      <c r="C2271" s="156">
        <v>2020</v>
      </c>
      <c r="D2271" s="156">
        <v>2</v>
      </c>
      <c r="E2271" s="156" t="s">
        <v>297</v>
      </c>
      <c r="F2271" s="157">
        <v>1</v>
      </c>
      <c r="G2271" s="156" t="s">
        <v>183</v>
      </c>
      <c r="H2271" s="156">
        <v>11</v>
      </c>
      <c r="I2271" s="156" t="s">
        <v>283</v>
      </c>
      <c r="J2271" s="156" t="s">
        <v>115</v>
      </c>
      <c r="K2271" s="156" t="s">
        <v>185</v>
      </c>
      <c r="L2271" s="156">
        <v>200</v>
      </c>
      <c r="M2271" s="156" t="s">
        <v>210</v>
      </c>
      <c r="N2271" s="156">
        <v>11</v>
      </c>
      <c r="O2271" s="156">
        <v>2159.8000000000002</v>
      </c>
      <c r="P2271" s="156">
        <v>79471</v>
      </c>
      <c r="Q2271" t="str">
        <f t="shared" si="35"/>
        <v>3-Small C&amp;I</v>
      </c>
      <c r="R2271" s="158"/>
      <c r="U2271" s="158"/>
    </row>
    <row r="2272" spans="1:21" x14ac:dyDescent="0.3">
      <c r="A2272" s="156">
        <v>5</v>
      </c>
      <c r="B2272" s="156" t="s">
        <v>181</v>
      </c>
      <c r="C2272" s="156">
        <v>2020</v>
      </c>
      <c r="D2272" s="156">
        <v>2</v>
      </c>
      <c r="E2272" s="156" t="s">
        <v>297</v>
      </c>
      <c r="F2272" s="157">
        <v>10</v>
      </c>
      <c r="G2272" s="156" t="s">
        <v>238</v>
      </c>
      <c r="H2272" s="156">
        <v>5</v>
      </c>
      <c r="I2272" s="156" t="s">
        <v>190</v>
      </c>
      <c r="J2272" s="156" t="s">
        <v>115</v>
      </c>
      <c r="K2272" s="156" t="s">
        <v>185</v>
      </c>
      <c r="L2272" s="156">
        <v>207</v>
      </c>
      <c r="M2272" s="156" t="s">
        <v>243</v>
      </c>
      <c r="N2272" s="156">
        <v>15</v>
      </c>
      <c r="O2272" s="156">
        <v>3931.98</v>
      </c>
      <c r="P2272" s="156">
        <v>17765</v>
      </c>
      <c r="Q2272" t="str">
        <f t="shared" si="35"/>
        <v>3-Small C&amp;I</v>
      </c>
      <c r="R2272" s="158"/>
      <c r="U2272" s="158"/>
    </row>
    <row r="2273" spans="1:21" x14ac:dyDescent="0.3">
      <c r="A2273" s="156">
        <v>4</v>
      </c>
      <c r="B2273" s="156" t="s">
        <v>187</v>
      </c>
      <c r="C2273" s="156">
        <v>2020</v>
      </c>
      <c r="D2273" s="156">
        <v>2</v>
      </c>
      <c r="E2273" s="156" t="s">
        <v>297</v>
      </c>
      <c r="F2273" s="157">
        <v>3</v>
      </c>
      <c r="G2273" s="156" t="s">
        <v>189</v>
      </c>
      <c r="H2273" s="156">
        <v>953</v>
      </c>
      <c r="I2273" s="156" t="s">
        <v>213</v>
      </c>
      <c r="J2273" s="156" t="s">
        <v>118</v>
      </c>
      <c r="K2273" s="156" t="s">
        <v>214</v>
      </c>
      <c r="L2273" s="156">
        <v>4532</v>
      </c>
      <c r="M2273" s="156" t="s">
        <v>200</v>
      </c>
      <c r="N2273" s="156">
        <v>39</v>
      </c>
      <c r="O2273" s="156">
        <v>2426.2199999999998</v>
      </c>
      <c r="P2273" s="156">
        <v>20472</v>
      </c>
      <c r="Q2273" t="str">
        <f t="shared" si="35"/>
        <v>3-Small C&amp;I</v>
      </c>
      <c r="R2273" s="158"/>
      <c r="U2273" s="158"/>
    </row>
    <row r="2274" spans="1:21" x14ac:dyDescent="0.3">
      <c r="A2274" s="156">
        <v>5</v>
      </c>
      <c r="B2274" s="156" t="s">
        <v>181</v>
      </c>
      <c r="C2274" s="156">
        <v>2020</v>
      </c>
      <c r="D2274" s="156">
        <v>2</v>
      </c>
      <c r="E2274" s="156" t="s">
        <v>297</v>
      </c>
      <c r="F2274" s="157">
        <v>71</v>
      </c>
      <c r="G2274" s="156" t="s">
        <v>212</v>
      </c>
      <c r="H2274" s="156">
        <v>1</v>
      </c>
      <c r="I2274" s="156" t="s">
        <v>229</v>
      </c>
      <c r="J2274" s="156" t="s">
        <v>121</v>
      </c>
      <c r="K2274" s="156" t="s">
        <v>230</v>
      </c>
      <c r="L2274" s="156">
        <v>1571</v>
      </c>
      <c r="M2274" s="156" t="s">
        <v>265</v>
      </c>
      <c r="N2274" s="156">
        <v>1</v>
      </c>
      <c r="O2274" s="156">
        <v>7</v>
      </c>
      <c r="P2274" s="156">
        <v>0</v>
      </c>
      <c r="Q2274" t="str">
        <f t="shared" si="35"/>
        <v>1-Residential</v>
      </c>
      <c r="R2274" s="158"/>
      <c r="U2274" s="158"/>
    </row>
    <row r="2275" spans="1:21" x14ac:dyDescent="0.3">
      <c r="A2275" s="156">
        <v>5</v>
      </c>
      <c r="B2275" s="156" t="s">
        <v>181</v>
      </c>
      <c r="C2275" s="156">
        <v>2020</v>
      </c>
      <c r="D2275" s="156">
        <v>2</v>
      </c>
      <c r="E2275" s="156" t="s">
        <v>297</v>
      </c>
      <c r="F2275" s="157">
        <v>10</v>
      </c>
      <c r="G2275" s="156" t="s">
        <v>238</v>
      </c>
      <c r="H2275" s="156">
        <v>2</v>
      </c>
      <c r="I2275" s="156" t="s">
        <v>264</v>
      </c>
      <c r="J2275" s="156" t="s">
        <v>121</v>
      </c>
      <c r="K2275" s="156" t="s">
        <v>230</v>
      </c>
      <c r="L2275" s="156">
        <v>207</v>
      </c>
      <c r="M2275" s="156" t="s">
        <v>243</v>
      </c>
      <c r="N2275" s="156">
        <v>29</v>
      </c>
      <c r="O2275" s="156">
        <v>10189.84</v>
      </c>
      <c r="P2275" s="156">
        <v>36213</v>
      </c>
      <c r="Q2275" t="str">
        <f t="shared" si="35"/>
        <v>1-Residential</v>
      </c>
      <c r="R2275" s="158"/>
      <c r="U2275" s="158"/>
    </row>
    <row r="2276" spans="1:21" x14ac:dyDescent="0.3">
      <c r="A2276" s="156">
        <v>5</v>
      </c>
      <c r="B2276" s="156" t="s">
        <v>181</v>
      </c>
      <c r="C2276" s="156">
        <v>2020</v>
      </c>
      <c r="D2276" s="156">
        <v>2</v>
      </c>
      <c r="E2276" s="156" t="s">
        <v>297</v>
      </c>
      <c r="F2276" s="157">
        <v>1</v>
      </c>
      <c r="G2276" s="156" t="s">
        <v>183</v>
      </c>
      <c r="H2276" s="156">
        <v>301</v>
      </c>
      <c r="I2276" s="156" t="s">
        <v>247</v>
      </c>
      <c r="J2276" s="156" t="s">
        <v>121</v>
      </c>
      <c r="K2276" s="156" t="s">
        <v>230</v>
      </c>
      <c r="L2276" s="156">
        <v>200</v>
      </c>
      <c r="M2276" s="156" t="s">
        <v>210</v>
      </c>
      <c r="N2276" s="156">
        <v>2</v>
      </c>
      <c r="O2276" s="156">
        <v>-32.369999999999997</v>
      </c>
      <c r="P2276" s="156">
        <v>-125</v>
      </c>
      <c r="Q2276" t="str">
        <f t="shared" si="35"/>
        <v>1-Residential</v>
      </c>
      <c r="R2276" s="158"/>
      <c r="U2276" s="158"/>
    </row>
    <row r="2277" spans="1:21" x14ac:dyDescent="0.3">
      <c r="A2277" s="156">
        <v>5</v>
      </c>
      <c r="B2277" s="156" t="s">
        <v>181</v>
      </c>
      <c r="C2277" s="156">
        <v>2020</v>
      </c>
      <c r="D2277" s="156">
        <v>2</v>
      </c>
      <c r="E2277" s="156" t="s">
        <v>297</v>
      </c>
      <c r="F2277" s="157">
        <v>10</v>
      </c>
      <c r="G2277" s="156" t="s">
        <v>238</v>
      </c>
      <c r="H2277" s="156">
        <v>602</v>
      </c>
      <c r="I2277" s="156" t="s">
        <v>246</v>
      </c>
      <c r="J2277" s="156" t="s">
        <v>125</v>
      </c>
      <c r="K2277" s="156" t="s">
        <v>197</v>
      </c>
      <c r="L2277" s="156">
        <v>207</v>
      </c>
      <c r="M2277" s="156" t="s">
        <v>243</v>
      </c>
      <c r="N2277" s="156">
        <v>2</v>
      </c>
      <c r="O2277" s="156">
        <v>74.41</v>
      </c>
      <c r="P2277" s="156">
        <v>166</v>
      </c>
      <c r="Q2277" t="str">
        <f t="shared" si="35"/>
        <v>Street</v>
      </c>
      <c r="R2277" s="158"/>
      <c r="U2277" s="158"/>
    </row>
    <row r="2278" spans="1:21" x14ac:dyDescent="0.3">
      <c r="A2278" s="156">
        <v>5</v>
      </c>
      <c r="B2278" s="156" t="s">
        <v>181</v>
      </c>
      <c r="C2278" s="156">
        <v>2020</v>
      </c>
      <c r="D2278" s="156">
        <v>2</v>
      </c>
      <c r="E2278" s="156" t="s">
        <v>297</v>
      </c>
      <c r="F2278" s="157">
        <v>5</v>
      </c>
      <c r="G2278" s="156" t="s">
        <v>195</v>
      </c>
      <c r="H2278" s="156">
        <v>18</v>
      </c>
      <c r="I2278" s="156" t="s">
        <v>215</v>
      </c>
      <c r="J2278" s="156" t="s">
        <v>119</v>
      </c>
      <c r="K2278" s="156" t="s">
        <v>216</v>
      </c>
      <c r="L2278" s="156">
        <v>460</v>
      </c>
      <c r="M2278" s="156" t="s">
        <v>198</v>
      </c>
      <c r="N2278" s="156">
        <v>201</v>
      </c>
      <c r="O2278" s="156">
        <v>955682.9</v>
      </c>
      <c r="P2278" s="156">
        <v>4278450</v>
      </c>
      <c r="Q2278" t="str">
        <f t="shared" si="35"/>
        <v>4-Medium C&amp;I</v>
      </c>
      <c r="R2278" s="158"/>
      <c r="U2278" s="158"/>
    </row>
    <row r="2279" spans="1:21" x14ac:dyDescent="0.3">
      <c r="A2279" s="156">
        <v>5</v>
      </c>
      <c r="B2279" s="156" t="s">
        <v>181</v>
      </c>
      <c r="C2279" s="156">
        <v>2020</v>
      </c>
      <c r="D2279" s="156">
        <v>2</v>
      </c>
      <c r="E2279" s="156" t="s">
        <v>297</v>
      </c>
      <c r="F2279" s="157">
        <v>5</v>
      </c>
      <c r="G2279" s="156" t="s">
        <v>195</v>
      </c>
      <c r="H2279" s="156">
        <v>701</v>
      </c>
      <c r="I2279" s="156" t="s">
        <v>206</v>
      </c>
      <c r="J2279" s="156" t="s">
        <v>207</v>
      </c>
      <c r="K2279" s="156" t="s">
        <v>208</v>
      </c>
      <c r="L2279" s="156">
        <v>460</v>
      </c>
      <c r="M2279" s="156" t="s">
        <v>198</v>
      </c>
      <c r="N2279" s="156">
        <v>78</v>
      </c>
      <c r="O2279" s="156">
        <v>1468009.95</v>
      </c>
      <c r="P2279" s="156">
        <v>7490862</v>
      </c>
      <c r="Q2279" t="str">
        <f t="shared" si="35"/>
        <v>5-Large C&amp;I</v>
      </c>
      <c r="R2279" s="158"/>
      <c r="U2279" s="158"/>
    </row>
    <row r="2280" spans="1:21" x14ac:dyDescent="0.3">
      <c r="A2280" s="156">
        <v>5</v>
      </c>
      <c r="B2280" s="156" t="s">
        <v>181</v>
      </c>
      <c r="C2280" s="156">
        <v>2020</v>
      </c>
      <c r="D2280" s="156">
        <v>2</v>
      </c>
      <c r="E2280" s="156" t="s">
        <v>297</v>
      </c>
      <c r="F2280" s="157">
        <v>3</v>
      </c>
      <c r="G2280" s="156" t="s">
        <v>189</v>
      </c>
      <c r="H2280" s="156">
        <v>701</v>
      </c>
      <c r="I2280" s="156" t="s">
        <v>206</v>
      </c>
      <c r="J2280" s="156" t="s">
        <v>207</v>
      </c>
      <c r="K2280" s="156" t="s">
        <v>208</v>
      </c>
      <c r="L2280" s="156">
        <v>300</v>
      </c>
      <c r="M2280" s="156" t="s">
        <v>191</v>
      </c>
      <c r="N2280" s="156">
        <v>180</v>
      </c>
      <c r="O2280" s="156">
        <v>2856398.57</v>
      </c>
      <c r="P2280" s="156">
        <v>14431961</v>
      </c>
      <c r="Q2280" t="str">
        <f t="shared" si="35"/>
        <v>5-Large C&amp;I</v>
      </c>
      <c r="R2280" s="158"/>
      <c r="U2280" s="158"/>
    </row>
    <row r="2281" spans="1:21" x14ac:dyDescent="0.3">
      <c r="A2281" s="156">
        <v>5</v>
      </c>
      <c r="B2281" s="156" t="s">
        <v>181</v>
      </c>
      <c r="C2281" s="156">
        <v>2020</v>
      </c>
      <c r="D2281" s="156">
        <v>2</v>
      </c>
      <c r="E2281" s="156" t="s">
        <v>297</v>
      </c>
      <c r="F2281" s="157">
        <v>6</v>
      </c>
      <c r="G2281" s="156" t="s">
        <v>192</v>
      </c>
      <c r="H2281" s="156">
        <v>612</v>
      </c>
      <c r="I2281" s="156" t="s">
        <v>223</v>
      </c>
      <c r="J2281" s="156" t="s">
        <v>116</v>
      </c>
      <c r="K2281" s="156" t="s">
        <v>224</v>
      </c>
      <c r="L2281" s="156">
        <v>700</v>
      </c>
      <c r="M2281" s="156" t="s">
        <v>193</v>
      </c>
      <c r="N2281" s="156">
        <v>3</v>
      </c>
      <c r="O2281" s="156">
        <v>89.9</v>
      </c>
      <c r="P2281" s="156">
        <v>317</v>
      </c>
      <c r="Q2281" t="str">
        <f t="shared" si="35"/>
        <v>3-Small C&amp;I</v>
      </c>
      <c r="R2281" s="158"/>
      <c r="U2281" s="158"/>
    </row>
    <row r="2282" spans="1:21" x14ac:dyDescent="0.3">
      <c r="A2282" s="156">
        <v>5</v>
      </c>
      <c r="B2282" s="156" t="s">
        <v>181</v>
      </c>
      <c r="C2282" s="156">
        <v>2020</v>
      </c>
      <c r="D2282" s="156">
        <v>2</v>
      </c>
      <c r="E2282" s="156" t="s">
        <v>297</v>
      </c>
      <c r="F2282" s="157">
        <v>6</v>
      </c>
      <c r="G2282" s="156" t="s">
        <v>192</v>
      </c>
      <c r="H2282" s="156">
        <v>617</v>
      </c>
      <c r="I2282" s="156" t="s">
        <v>287</v>
      </c>
      <c r="J2282" s="156" t="s">
        <v>288</v>
      </c>
      <c r="K2282" s="156" t="s">
        <v>289</v>
      </c>
      <c r="L2282" s="156">
        <v>4562</v>
      </c>
      <c r="M2282" s="156" t="s">
        <v>211</v>
      </c>
      <c r="N2282" s="156">
        <v>8</v>
      </c>
      <c r="O2282" s="156">
        <v>12086.22</v>
      </c>
      <c r="P2282" s="156">
        <v>62786</v>
      </c>
      <c r="Q2282" t="str">
        <f t="shared" si="35"/>
        <v>Street</v>
      </c>
      <c r="R2282" s="158"/>
      <c r="U2282" s="158"/>
    </row>
    <row r="2283" spans="1:21" x14ac:dyDescent="0.3">
      <c r="A2283" s="156">
        <v>4</v>
      </c>
      <c r="B2283" s="156" t="s">
        <v>187</v>
      </c>
      <c r="C2283" s="156">
        <v>2020</v>
      </c>
      <c r="D2283" s="156">
        <v>2</v>
      </c>
      <c r="E2283" s="156" t="s">
        <v>297</v>
      </c>
      <c r="F2283" s="157">
        <v>3</v>
      </c>
      <c r="G2283" s="156" t="s">
        <v>189</v>
      </c>
      <c r="H2283" s="156">
        <v>616</v>
      </c>
      <c r="I2283" s="156" t="s">
        <v>199</v>
      </c>
      <c r="J2283" s="156" t="s">
        <v>125</v>
      </c>
      <c r="K2283" s="156" t="s">
        <v>197</v>
      </c>
      <c r="L2283" s="156">
        <v>4532</v>
      </c>
      <c r="M2283" s="156" t="s">
        <v>200</v>
      </c>
      <c r="N2283" s="156">
        <v>1</v>
      </c>
      <c r="O2283" s="156">
        <v>8.7100000000000009</v>
      </c>
      <c r="P2283" s="156">
        <v>24</v>
      </c>
      <c r="Q2283" t="str">
        <f t="shared" si="35"/>
        <v>Street</v>
      </c>
      <c r="R2283" s="158"/>
      <c r="U2283" s="158"/>
    </row>
    <row r="2284" spans="1:21" x14ac:dyDescent="0.3">
      <c r="A2284" s="156">
        <v>5</v>
      </c>
      <c r="B2284" s="156" t="s">
        <v>181</v>
      </c>
      <c r="C2284" s="156">
        <v>2020</v>
      </c>
      <c r="D2284" s="156">
        <v>2</v>
      </c>
      <c r="E2284" s="156" t="s">
        <v>297</v>
      </c>
      <c r="F2284" s="157">
        <v>3</v>
      </c>
      <c r="G2284" s="156" t="s">
        <v>189</v>
      </c>
      <c r="H2284" s="156">
        <v>903</v>
      </c>
      <c r="I2284" s="156" t="s">
        <v>239</v>
      </c>
      <c r="J2284" s="156" t="s">
        <v>121</v>
      </c>
      <c r="K2284" s="156" t="s">
        <v>230</v>
      </c>
      <c r="L2284" s="156">
        <v>4532</v>
      </c>
      <c r="M2284" s="156" t="s">
        <v>200</v>
      </c>
      <c r="N2284" s="156">
        <v>1028</v>
      </c>
      <c r="O2284" s="156">
        <v>373396.91</v>
      </c>
      <c r="P2284" s="156">
        <v>3075258</v>
      </c>
      <c r="Q2284" t="str">
        <f t="shared" si="35"/>
        <v>1-Residential</v>
      </c>
      <c r="R2284" s="158"/>
      <c r="U2284" s="158"/>
    </row>
    <row r="2285" spans="1:21" x14ac:dyDescent="0.3">
      <c r="A2285" s="156">
        <v>5</v>
      </c>
      <c r="B2285" s="156" t="s">
        <v>181</v>
      </c>
      <c r="C2285" s="156">
        <v>2020</v>
      </c>
      <c r="D2285" s="156">
        <v>2</v>
      </c>
      <c r="E2285" s="156" t="s">
        <v>297</v>
      </c>
      <c r="F2285" s="157">
        <v>3</v>
      </c>
      <c r="G2285" s="156" t="s">
        <v>189</v>
      </c>
      <c r="H2285" s="156">
        <v>603</v>
      </c>
      <c r="I2285" s="156" t="s">
        <v>196</v>
      </c>
      <c r="J2285" s="156" t="s">
        <v>125</v>
      </c>
      <c r="K2285" s="156" t="s">
        <v>197</v>
      </c>
      <c r="L2285" s="156">
        <v>300</v>
      </c>
      <c r="M2285" s="156" t="s">
        <v>191</v>
      </c>
      <c r="N2285" s="156">
        <v>1991</v>
      </c>
      <c r="O2285" s="156">
        <v>219420.04</v>
      </c>
      <c r="P2285" s="156">
        <v>624108</v>
      </c>
      <c r="Q2285" t="str">
        <f t="shared" si="35"/>
        <v>Street</v>
      </c>
      <c r="R2285" s="158"/>
      <c r="U2285" s="158"/>
    </row>
    <row r="2286" spans="1:21" x14ac:dyDescent="0.3">
      <c r="A2286" s="156">
        <v>5</v>
      </c>
      <c r="B2286" s="156" t="s">
        <v>181</v>
      </c>
      <c r="C2286" s="156">
        <v>2020</v>
      </c>
      <c r="D2286" s="156">
        <v>2</v>
      </c>
      <c r="E2286" s="156" t="s">
        <v>297</v>
      </c>
      <c r="F2286" s="157">
        <v>3</v>
      </c>
      <c r="G2286" s="156" t="s">
        <v>189</v>
      </c>
      <c r="H2286" s="156">
        <v>11</v>
      </c>
      <c r="I2286" s="156" t="s">
        <v>283</v>
      </c>
      <c r="J2286" s="156" t="s">
        <v>115</v>
      </c>
      <c r="K2286" s="156" t="s">
        <v>185</v>
      </c>
      <c r="L2286" s="156">
        <v>300</v>
      </c>
      <c r="M2286" s="156" t="s">
        <v>191</v>
      </c>
      <c r="N2286" s="156">
        <v>231</v>
      </c>
      <c r="O2286" s="156">
        <v>91269.27</v>
      </c>
      <c r="P2286" s="156">
        <v>386949</v>
      </c>
      <c r="Q2286" t="str">
        <f t="shared" si="35"/>
        <v>3-Small C&amp;I</v>
      </c>
      <c r="R2286" s="158"/>
      <c r="U2286" s="158"/>
    </row>
    <row r="2287" spans="1:21" x14ac:dyDescent="0.3">
      <c r="A2287" s="156">
        <v>4</v>
      </c>
      <c r="B2287" s="156" t="s">
        <v>187</v>
      </c>
      <c r="C2287" s="156">
        <v>2020</v>
      </c>
      <c r="D2287" s="156">
        <v>2</v>
      </c>
      <c r="E2287" s="156" t="s">
        <v>297</v>
      </c>
      <c r="F2287" s="157">
        <v>1</v>
      </c>
      <c r="G2287" s="156" t="s">
        <v>183</v>
      </c>
      <c r="H2287" s="156">
        <v>5</v>
      </c>
      <c r="I2287" s="156" t="s">
        <v>190</v>
      </c>
      <c r="J2287" s="156" t="s">
        <v>115</v>
      </c>
      <c r="K2287" s="156" t="s">
        <v>185</v>
      </c>
      <c r="L2287" s="156">
        <v>200</v>
      </c>
      <c r="M2287" s="156" t="s">
        <v>210</v>
      </c>
      <c r="N2287" s="156">
        <v>12</v>
      </c>
      <c r="O2287" s="156">
        <v>776.61</v>
      </c>
      <c r="P2287" s="156">
        <v>3066</v>
      </c>
      <c r="Q2287" t="str">
        <f t="shared" si="35"/>
        <v>3-Small C&amp;I</v>
      </c>
      <c r="R2287" s="158"/>
      <c r="U2287" s="158"/>
    </row>
    <row r="2288" spans="1:21" x14ac:dyDescent="0.3">
      <c r="A2288" s="156">
        <v>5</v>
      </c>
      <c r="B2288" s="156" t="s">
        <v>181</v>
      </c>
      <c r="C2288" s="156">
        <v>2020</v>
      </c>
      <c r="D2288" s="156">
        <v>2</v>
      </c>
      <c r="E2288" s="156" t="s">
        <v>297</v>
      </c>
      <c r="F2288" s="157">
        <v>3</v>
      </c>
      <c r="G2288" s="156" t="s">
        <v>189</v>
      </c>
      <c r="H2288" s="156">
        <v>310</v>
      </c>
      <c r="I2288" s="156" t="s">
        <v>254</v>
      </c>
      <c r="J2288" s="156" t="s">
        <v>118</v>
      </c>
      <c r="K2288" s="156" t="s">
        <v>214</v>
      </c>
      <c r="L2288" s="156">
        <v>300</v>
      </c>
      <c r="M2288" s="156" t="s">
        <v>191</v>
      </c>
      <c r="N2288" s="156">
        <v>1</v>
      </c>
      <c r="O2288" s="156">
        <v>-66.7</v>
      </c>
      <c r="P2288" s="156">
        <v>-132</v>
      </c>
      <c r="Q2288" t="str">
        <f t="shared" si="35"/>
        <v>3-Small C&amp;I</v>
      </c>
      <c r="R2288" s="158"/>
      <c r="U2288" s="158"/>
    </row>
    <row r="2289" spans="1:21" x14ac:dyDescent="0.3">
      <c r="A2289" s="156">
        <v>5</v>
      </c>
      <c r="B2289" s="156" t="s">
        <v>181</v>
      </c>
      <c r="C2289" s="156">
        <v>2020</v>
      </c>
      <c r="D2289" s="156">
        <v>2</v>
      </c>
      <c r="E2289" s="156" t="s">
        <v>297</v>
      </c>
      <c r="F2289" s="157">
        <v>3</v>
      </c>
      <c r="G2289" s="156" t="s">
        <v>189</v>
      </c>
      <c r="H2289" s="156">
        <v>9</v>
      </c>
      <c r="I2289" s="156" t="s">
        <v>275</v>
      </c>
      <c r="J2289" s="156" t="s">
        <v>117</v>
      </c>
      <c r="K2289" s="156" t="s">
        <v>236</v>
      </c>
      <c r="L2289" s="156">
        <v>300</v>
      </c>
      <c r="M2289" s="156" t="s">
        <v>191</v>
      </c>
      <c r="N2289" s="156">
        <v>319</v>
      </c>
      <c r="O2289" s="156">
        <v>-97803.839999999997</v>
      </c>
      <c r="P2289" s="156">
        <v>630391</v>
      </c>
      <c r="Q2289" t="str">
        <f t="shared" si="35"/>
        <v>3-Small C&amp;I</v>
      </c>
      <c r="R2289" s="158"/>
      <c r="U2289" s="158"/>
    </row>
    <row r="2290" spans="1:21" x14ac:dyDescent="0.3">
      <c r="A2290" s="156">
        <v>5</v>
      </c>
      <c r="B2290" s="156" t="s">
        <v>181</v>
      </c>
      <c r="C2290" s="156">
        <v>2020</v>
      </c>
      <c r="D2290" s="156">
        <v>2</v>
      </c>
      <c r="E2290" s="156" t="s">
        <v>297</v>
      </c>
      <c r="F2290" s="157">
        <v>3</v>
      </c>
      <c r="G2290" s="156" t="s">
        <v>189</v>
      </c>
      <c r="H2290" s="156">
        <v>953</v>
      </c>
      <c r="I2290" s="156" t="s">
        <v>213</v>
      </c>
      <c r="J2290" s="156" t="s">
        <v>118</v>
      </c>
      <c r="K2290" s="156" t="s">
        <v>214</v>
      </c>
      <c r="L2290" s="156">
        <v>4532</v>
      </c>
      <c r="M2290" s="156" t="s">
        <v>200</v>
      </c>
      <c r="N2290" s="156">
        <v>15684</v>
      </c>
      <c r="O2290" s="156">
        <v>966966.93</v>
      </c>
      <c r="P2290" s="156">
        <v>9432173</v>
      </c>
      <c r="Q2290" t="str">
        <f t="shared" si="35"/>
        <v>3-Small C&amp;I</v>
      </c>
      <c r="R2290" s="158"/>
      <c r="U2290" s="158"/>
    </row>
    <row r="2291" spans="1:21" x14ac:dyDescent="0.3">
      <c r="A2291" s="156">
        <v>4</v>
      </c>
      <c r="B2291" s="156" t="s">
        <v>187</v>
      </c>
      <c r="C2291" s="156">
        <v>2020</v>
      </c>
      <c r="D2291" s="156">
        <v>2</v>
      </c>
      <c r="E2291" s="156" t="s">
        <v>297</v>
      </c>
      <c r="F2291" s="157">
        <v>1</v>
      </c>
      <c r="G2291" s="156" t="s">
        <v>183</v>
      </c>
      <c r="H2291" s="156">
        <v>903</v>
      </c>
      <c r="I2291" s="156" t="s">
        <v>239</v>
      </c>
      <c r="J2291" s="156" t="s">
        <v>121</v>
      </c>
      <c r="K2291" s="156" t="s">
        <v>230</v>
      </c>
      <c r="L2291" s="156">
        <v>4512</v>
      </c>
      <c r="M2291" s="156" t="s">
        <v>186</v>
      </c>
      <c r="N2291" s="156">
        <v>8938</v>
      </c>
      <c r="O2291" s="156">
        <v>859067.75</v>
      </c>
      <c r="P2291" s="156">
        <v>6417792</v>
      </c>
      <c r="Q2291" t="str">
        <f t="shared" si="35"/>
        <v>1-Residential</v>
      </c>
      <c r="R2291" s="158"/>
      <c r="U2291" s="158"/>
    </row>
    <row r="2292" spans="1:21" x14ac:dyDescent="0.3">
      <c r="A2292" s="156">
        <v>5</v>
      </c>
      <c r="B2292" s="156" t="s">
        <v>181</v>
      </c>
      <c r="C2292" s="156">
        <v>2020</v>
      </c>
      <c r="D2292" s="156">
        <v>2</v>
      </c>
      <c r="E2292" s="156" t="s">
        <v>297</v>
      </c>
      <c r="F2292" s="157">
        <v>3</v>
      </c>
      <c r="G2292" s="156" t="s">
        <v>189</v>
      </c>
      <c r="H2292" s="156">
        <v>602</v>
      </c>
      <c r="I2292" s="156" t="s">
        <v>246</v>
      </c>
      <c r="J2292" s="156" t="s">
        <v>125</v>
      </c>
      <c r="K2292" s="156" t="s">
        <v>197</v>
      </c>
      <c r="L2292" s="156">
        <v>300</v>
      </c>
      <c r="M2292" s="156" t="s">
        <v>191</v>
      </c>
      <c r="N2292" s="156">
        <v>990</v>
      </c>
      <c r="O2292" s="156">
        <v>112593.93</v>
      </c>
      <c r="P2292" s="156">
        <v>334901</v>
      </c>
      <c r="Q2292" t="str">
        <f t="shared" si="35"/>
        <v>Street</v>
      </c>
      <c r="R2292" s="158"/>
      <c r="U2292" s="158"/>
    </row>
    <row r="2293" spans="1:21" x14ac:dyDescent="0.3">
      <c r="A2293" s="156">
        <v>5</v>
      </c>
      <c r="B2293" s="156" t="s">
        <v>181</v>
      </c>
      <c r="C2293" s="156">
        <v>2020</v>
      </c>
      <c r="D2293" s="156">
        <v>2</v>
      </c>
      <c r="E2293" s="156" t="s">
        <v>297</v>
      </c>
      <c r="F2293" s="157">
        <v>6</v>
      </c>
      <c r="G2293" s="156" t="s">
        <v>192</v>
      </c>
      <c r="H2293" s="156">
        <v>624</v>
      </c>
      <c r="I2293" s="156" t="s">
        <v>226</v>
      </c>
      <c r="J2293" s="156" t="s">
        <v>124</v>
      </c>
      <c r="K2293" s="156" t="s">
        <v>227</v>
      </c>
      <c r="L2293" s="156">
        <v>4562</v>
      </c>
      <c r="M2293" s="156" t="s">
        <v>211</v>
      </c>
      <c r="N2293" s="156">
        <v>14</v>
      </c>
      <c r="O2293" s="156">
        <v>2711.45</v>
      </c>
      <c r="P2293" s="156">
        <v>18306</v>
      </c>
      <c r="Q2293" t="str">
        <f t="shared" si="35"/>
        <v>Street</v>
      </c>
      <c r="R2293" s="158"/>
      <c r="U2293" s="158"/>
    </row>
    <row r="2294" spans="1:21" x14ac:dyDescent="0.3">
      <c r="A2294" s="156">
        <v>4</v>
      </c>
      <c r="B2294" s="156" t="s">
        <v>187</v>
      </c>
      <c r="C2294" s="156">
        <v>2020</v>
      </c>
      <c r="D2294" s="156">
        <v>2</v>
      </c>
      <c r="E2294" s="156" t="s">
        <v>297</v>
      </c>
      <c r="F2294" s="157">
        <v>60</v>
      </c>
      <c r="G2294" s="156" t="s">
        <v>212</v>
      </c>
      <c r="H2294" s="156">
        <v>624</v>
      </c>
      <c r="I2294" s="156" t="s">
        <v>226</v>
      </c>
      <c r="J2294" s="156" t="s">
        <v>124</v>
      </c>
      <c r="K2294" s="156" t="s">
        <v>227</v>
      </c>
      <c r="L2294" s="156">
        <v>4563</v>
      </c>
      <c r="M2294" s="156" t="s">
        <v>228</v>
      </c>
      <c r="N2294" s="156">
        <v>2</v>
      </c>
      <c r="O2294" s="156">
        <v>27.09</v>
      </c>
      <c r="P2294" s="156">
        <v>154</v>
      </c>
      <c r="Q2294" t="str">
        <f t="shared" si="35"/>
        <v>Street</v>
      </c>
      <c r="R2294" s="158"/>
      <c r="U2294" s="158"/>
    </row>
    <row r="2295" spans="1:21" x14ac:dyDescent="0.3">
      <c r="A2295" s="156">
        <v>5</v>
      </c>
      <c r="B2295" s="156" t="s">
        <v>181</v>
      </c>
      <c r="C2295" s="156">
        <v>2020</v>
      </c>
      <c r="D2295" s="156">
        <v>2</v>
      </c>
      <c r="E2295" s="156" t="s">
        <v>297</v>
      </c>
      <c r="F2295" s="157">
        <v>75</v>
      </c>
      <c r="G2295" s="156" t="s">
        <v>212</v>
      </c>
      <c r="H2295" s="156">
        <v>13</v>
      </c>
      <c r="I2295" s="156" t="s">
        <v>296</v>
      </c>
      <c r="J2295" s="156" t="s">
        <v>119</v>
      </c>
      <c r="K2295" s="156" t="s">
        <v>216</v>
      </c>
      <c r="L2295" s="156">
        <v>1575</v>
      </c>
      <c r="M2295" s="156" t="s">
        <v>218</v>
      </c>
      <c r="N2295" s="156">
        <v>1</v>
      </c>
      <c r="O2295" s="156">
        <v>1231.42</v>
      </c>
      <c r="P2295" s="156">
        <v>5810</v>
      </c>
      <c r="Q2295" t="str">
        <f t="shared" si="35"/>
        <v>4-Medium C&amp;I</v>
      </c>
      <c r="R2295" s="158"/>
      <c r="U2295" s="158"/>
    </row>
    <row r="2296" spans="1:21" x14ac:dyDescent="0.3">
      <c r="A2296" s="156">
        <v>4</v>
      </c>
      <c r="B2296" s="156" t="s">
        <v>187</v>
      </c>
      <c r="C2296" s="156">
        <v>2020</v>
      </c>
      <c r="D2296" s="156">
        <v>2</v>
      </c>
      <c r="E2296" s="156" t="s">
        <v>297</v>
      </c>
      <c r="F2296" s="157">
        <v>3</v>
      </c>
      <c r="G2296" s="156" t="s">
        <v>189</v>
      </c>
      <c r="H2296" s="156">
        <v>18</v>
      </c>
      <c r="I2296" s="156" t="s">
        <v>215</v>
      </c>
      <c r="J2296" s="156" t="s">
        <v>119</v>
      </c>
      <c r="K2296" s="156" t="s">
        <v>216</v>
      </c>
      <c r="L2296" s="156">
        <v>300</v>
      </c>
      <c r="M2296" s="156" t="s">
        <v>191</v>
      </c>
      <c r="N2296" s="156">
        <v>3</v>
      </c>
      <c r="O2296" s="156">
        <v>5285.2</v>
      </c>
      <c r="P2296" s="156">
        <v>23850</v>
      </c>
      <c r="Q2296" t="str">
        <f t="shared" si="35"/>
        <v>4-Medium C&amp;I</v>
      </c>
      <c r="R2296" s="158"/>
      <c r="U2296" s="158"/>
    </row>
    <row r="2297" spans="1:21" x14ac:dyDescent="0.3">
      <c r="A2297" s="156">
        <v>4</v>
      </c>
      <c r="B2297" s="156" t="s">
        <v>187</v>
      </c>
      <c r="C2297" s="156">
        <v>2020</v>
      </c>
      <c r="D2297" s="156">
        <v>2</v>
      </c>
      <c r="E2297" s="156" t="s">
        <v>297</v>
      </c>
      <c r="F2297" s="157">
        <v>3</v>
      </c>
      <c r="G2297" s="156" t="s">
        <v>189</v>
      </c>
      <c r="H2297" s="156">
        <v>903</v>
      </c>
      <c r="I2297" s="156" t="s">
        <v>239</v>
      </c>
      <c r="J2297" s="156" t="s">
        <v>121</v>
      </c>
      <c r="K2297" s="156" t="s">
        <v>230</v>
      </c>
      <c r="L2297" s="156">
        <v>4532</v>
      </c>
      <c r="M2297" s="156" t="s">
        <v>200</v>
      </c>
      <c r="N2297" s="156">
        <v>17</v>
      </c>
      <c r="O2297" s="156">
        <v>2118.1799999999998</v>
      </c>
      <c r="P2297" s="156">
        <v>16066</v>
      </c>
      <c r="Q2297" t="str">
        <f t="shared" si="35"/>
        <v>1-Residential</v>
      </c>
      <c r="R2297" s="158"/>
      <c r="U2297" s="158"/>
    </row>
    <row r="2298" spans="1:21" x14ac:dyDescent="0.3">
      <c r="A2298" s="156">
        <v>5</v>
      </c>
      <c r="B2298" s="156" t="s">
        <v>181</v>
      </c>
      <c r="C2298" s="156">
        <v>2020</v>
      </c>
      <c r="D2298" s="156">
        <v>2</v>
      </c>
      <c r="E2298" s="156" t="s">
        <v>297</v>
      </c>
      <c r="F2298" s="157">
        <v>3</v>
      </c>
      <c r="G2298" s="156" t="s">
        <v>189</v>
      </c>
      <c r="H2298" s="156">
        <v>950</v>
      </c>
      <c r="I2298" s="156" t="s">
        <v>184</v>
      </c>
      <c r="J2298" s="156" t="s">
        <v>115</v>
      </c>
      <c r="K2298" s="156" t="s">
        <v>185</v>
      </c>
      <c r="L2298" s="156">
        <v>4532</v>
      </c>
      <c r="M2298" s="156" t="s">
        <v>200</v>
      </c>
      <c r="N2298" s="156">
        <v>58348</v>
      </c>
      <c r="O2298" s="156">
        <v>6420312.2400000002</v>
      </c>
      <c r="P2298" s="156">
        <v>92856722</v>
      </c>
      <c r="Q2298" t="str">
        <f t="shared" si="35"/>
        <v>3-Small C&amp;I</v>
      </c>
      <c r="R2298" s="158"/>
      <c r="U2298" s="158"/>
    </row>
    <row r="2299" spans="1:21" x14ac:dyDescent="0.3">
      <c r="A2299" s="156">
        <v>4</v>
      </c>
      <c r="B2299" s="156" t="s">
        <v>187</v>
      </c>
      <c r="C2299" s="156">
        <v>2020</v>
      </c>
      <c r="D2299" s="156">
        <v>2</v>
      </c>
      <c r="E2299" s="156" t="s">
        <v>297</v>
      </c>
      <c r="F2299" s="157">
        <v>1</v>
      </c>
      <c r="G2299" s="156" t="s">
        <v>183</v>
      </c>
      <c r="H2299" s="156">
        <v>950</v>
      </c>
      <c r="I2299" s="156" t="s">
        <v>184</v>
      </c>
      <c r="J2299" s="156" t="s">
        <v>115</v>
      </c>
      <c r="K2299" s="156" t="s">
        <v>185</v>
      </c>
      <c r="L2299" s="156">
        <v>4512</v>
      </c>
      <c r="M2299" s="156" t="s">
        <v>186</v>
      </c>
      <c r="N2299" s="156">
        <v>28</v>
      </c>
      <c r="O2299" s="156">
        <v>1528.2</v>
      </c>
      <c r="P2299" s="156">
        <v>14039</v>
      </c>
      <c r="Q2299" t="str">
        <f t="shared" si="35"/>
        <v>3-Small C&amp;I</v>
      </c>
      <c r="R2299" s="158"/>
      <c r="U2299" s="158"/>
    </row>
    <row r="2300" spans="1:21" x14ac:dyDescent="0.3">
      <c r="A2300" s="156">
        <v>5</v>
      </c>
      <c r="B2300" s="156" t="s">
        <v>181</v>
      </c>
      <c r="C2300" s="156">
        <v>2020</v>
      </c>
      <c r="D2300" s="156">
        <v>2</v>
      </c>
      <c r="E2300" s="156" t="s">
        <v>297</v>
      </c>
      <c r="F2300" s="157">
        <v>5</v>
      </c>
      <c r="G2300" s="156" t="s">
        <v>195</v>
      </c>
      <c r="H2300" s="156">
        <v>11</v>
      </c>
      <c r="I2300" s="156" t="s">
        <v>283</v>
      </c>
      <c r="J2300" s="156" t="s">
        <v>115</v>
      </c>
      <c r="K2300" s="156" t="s">
        <v>185</v>
      </c>
      <c r="L2300" s="156">
        <v>460</v>
      </c>
      <c r="M2300" s="156" t="s">
        <v>198</v>
      </c>
      <c r="N2300" s="156">
        <v>2</v>
      </c>
      <c r="O2300" s="156">
        <v>141.94</v>
      </c>
      <c r="P2300" s="156">
        <v>526</v>
      </c>
      <c r="Q2300" t="str">
        <f t="shared" si="35"/>
        <v>3-Small C&amp;I</v>
      </c>
      <c r="R2300" s="158"/>
      <c r="U2300" s="158"/>
    </row>
    <row r="2301" spans="1:21" x14ac:dyDescent="0.3">
      <c r="A2301" s="156">
        <v>5</v>
      </c>
      <c r="B2301" s="156" t="s">
        <v>181</v>
      </c>
      <c r="C2301" s="156">
        <v>2020</v>
      </c>
      <c r="D2301" s="156">
        <v>2</v>
      </c>
      <c r="E2301" s="156" t="s">
        <v>297</v>
      </c>
      <c r="F2301" s="157">
        <v>6</v>
      </c>
      <c r="G2301" s="156" t="s">
        <v>192</v>
      </c>
      <c r="H2301" s="156">
        <v>5</v>
      </c>
      <c r="I2301" s="156" t="s">
        <v>190</v>
      </c>
      <c r="J2301" s="156" t="s">
        <v>115</v>
      </c>
      <c r="K2301" s="156" t="s">
        <v>185</v>
      </c>
      <c r="L2301" s="156">
        <v>700</v>
      </c>
      <c r="M2301" s="156" t="s">
        <v>193</v>
      </c>
      <c r="N2301" s="156">
        <v>6</v>
      </c>
      <c r="O2301" s="156">
        <v>542.15</v>
      </c>
      <c r="P2301" s="156">
        <v>2270</v>
      </c>
      <c r="Q2301" t="str">
        <f t="shared" si="35"/>
        <v>3-Small C&amp;I</v>
      </c>
      <c r="R2301" s="158"/>
      <c r="U2301" s="158"/>
    </row>
    <row r="2302" spans="1:21" x14ac:dyDescent="0.3">
      <c r="A2302" s="156">
        <v>5</v>
      </c>
      <c r="B2302" s="156" t="s">
        <v>181</v>
      </c>
      <c r="C2302" s="156">
        <v>2020</v>
      </c>
      <c r="D2302" s="156">
        <v>2</v>
      </c>
      <c r="E2302" s="156" t="s">
        <v>297</v>
      </c>
      <c r="F2302" s="157">
        <v>79</v>
      </c>
      <c r="G2302" s="156" t="s">
        <v>212</v>
      </c>
      <c r="H2302" s="156">
        <v>5</v>
      </c>
      <c r="I2302" s="156" t="s">
        <v>190</v>
      </c>
      <c r="J2302" s="156" t="s">
        <v>115</v>
      </c>
      <c r="K2302" s="156" t="s">
        <v>185</v>
      </c>
      <c r="L2302" s="156">
        <v>1579</v>
      </c>
      <c r="M2302" s="156" t="s">
        <v>271</v>
      </c>
      <c r="N2302" s="156">
        <v>1</v>
      </c>
      <c r="O2302" s="156">
        <v>9.64</v>
      </c>
      <c r="P2302" s="156">
        <v>0</v>
      </c>
      <c r="Q2302" t="str">
        <f t="shared" si="35"/>
        <v>3-Small C&amp;I</v>
      </c>
      <c r="R2302" s="158"/>
      <c r="U2302" s="158"/>
    </row>
    <row r="2303" spans="1:21" x14ac:dyDescent="0.3">
      <c r="A2303" s="156">
        <v>5</v>
      </c>
      <c r="B2303" s="156" t="s">
        <v>181</v>
      </c>
      <c r="C2303" s="156">
        <v>2020</v>
      </c>
      <c r="D2303" s="156">
        <v>2</v>
      </c>
      <c r="E2303" s="156" t="s">
        <v>297</v>
      </c>
      <c r="F2303" s="157">
        <v>1</v>
      </c>
      <c r="G2303" s="156" t="s">
        <v>183</v>
      </c>
      <c r="H2303" s="156">
        <v>7</v>
      </c>
      <c r="I2303" s="156" t="s">
        <v>241</v>
      </c>
      <c r="J2303" s="156" t="s">
        <v>122</v>
      </c>
      <c r="K2303" s="156" t="s">
        <v>242</v>
      </c>
      <c r="L2303" s="156">
        <v>200</v>
      </c>
      <c r="M2303" s="156" t="s">
        <v>210</v>
      </c>
      <c r="N2303" s="156">
        <v>76</v>
      </c>
      <c r="O2303" s="156">
        <v>8044.31</v>
      </c>
      <c r="P2303" s="156">
        <v>42859</v>
      </c>
      <c r="Q2303" t="str">
        <f t="shared" si="35"/>
        <v>2-Low Income Residential</v>
      </c>
      <c r="R2303" s="158"/>
      <c r="U2303" s="158"/>
    </row>
    <row r="2304" spans="1:21" x14ac:dyDescent="0.3">
      <c r="A2304" s="156">
        <v>5</v>
      </c>
      <c r="B2304" s="156" t="s">
        <v>181</v>
      </c>
      <c r="C2304" s="156">
        <v>2020</v>
      </c>
      <c r="D2304" s="156">
        <v>2</v>
      </c>
      <c r="E2304" s="156" t="s">
        <v>297</v>
      </c>
      <c r="F2304" s="157">
        <v>1</v>
      </c>
      <c r="G2304" s="156" t="s">
        <v>183</v>
      </c>
      <c r="H2304" s="156">
        <v>2</v>
      </c>
      <c r="I2304" s="156" t="s">
        <v>264</v>
      </c>
      <c r="J2304" s="156" t="s">
        <v>121</v>
      </c>
      <c r="K2304" s="156" t="s">
        <v>230</v>
      </c>
      <c r="L2304" s="156">
        <v>200</v>
      </c>
      <c r="M2304" s="156" t="s">
        <v>210</v>
      </c>
      <c r="N2304" s="156">
        <v>273</v>
      </c>
      <c r="O2304" s="156">
        <v>45384.87</v>
      </c>
      <c r="P2304" s="156">
        <v>158228</v>
      </c>
      <c r="Q2304" t="str">
        <f t="shared" si="35"/>
        <v>1-Residential</v>
      </c>
      <c r="R2304" s="158"/>
      <c r="U2304" s="158"/>
    </row>
    <row r="2305" spans="1:21" x14ac:dyDescent="0.3">
      <c r="A2305" s="156">
        <v>4</v>
      </c>
      <c r="B2305" s="156" t="s">
        <v>187</v>
      </c>
      <c r="C2305" s="156">
        <v>2020</v>
      </c>
      <c r="D2305" s="156">
        <v>2</v>
      </c>
      <c r="E2305" s="156" t="s">
        <v>297</v>
      </c>
      <c r="F2305" s="157">
        <v>1</v>
      </c>
      <c r="G2305" s="156" t="s">
        <v>183</v>
      </c>
      <c r="H2305" s="156">
        <v>2</v>
      </c>
      <c r="I2305" s="156" t="s">
        <v>264</v>
      </c>
      <c r="J2305" s="156" t="s">
        <v>121</v>
      </c>
      <c r="K2305" s="156" t="s">
        <v>230</v>
      </c>
      <c r="L2305" s="156">
        <v>200</v>
      </c>
      <c r="M2305" s="156" t="s">
        <v>210</v>
      </c>
      <c r="N2305" s="156">
        <v>1</v>
      </c>
      <c r="O2305" s="156">
        <v>1441.7</v>
      </c>
      <c r="P2305" s="156">
        <v>5098</v>
      </c>
      <c r="Q2305" t="str">
        <f t="shared" si="35"/>
        <v>1-Residential</v>
      </c>
      <c r="R2305" s="158"/>
      <c r="U2305" s="158"/>
    </row>
    <row r="2306" spans="1:21" x14ac:dyDescent="0.3">
      <c r="A2306" s="156">
        <v>5</v>
      </c>
      <c r="B2306" s="156" t="s">
        <v>181</v>
      </c>
      <c r="C2306" s="156">
        <v>2020</v>
      </c>
      <c r="D2306" s="156">
        <v>2</v>
      </c>
      <c r="E2306" s="156" t="s">
        <v>297</v>
      </c>
      <c r="F2306" s="157">
        <v>6</v>
      </c>
      <c r="G2306" s="156" t="s">
        <v>192</v>
      </c>
      <c r="H2306" s="156">
        <v>606</v>
      </c>
      <c r="I2306" s="156" t="s">
        <v>279</v>
      </c>
      <c r="J2306" s="156" t="s">
        <v>130</v>
      </c>
      <c r="K2306" s="156" t="s">
        <v>280</v>
      </c>
      <c r="L2306" s="156">
        <v>700</v>
      </c>
      <c r="M2306" s="156" t="s">
        <v>193</v>
      </c>
      <c r="N2306" s="156">
        <v>2</v>
      </c>
      <c r="O2306" s="156">
        <v>770</v>
      </c>
      <c r="P2306" s="156">
        <v>1566</v>
      </c>
      <c r="Q2306" t="str">
        <f t="shared" ref="Q2306:Q2369" si="36">VLOOKUP(J2306,S:T,2,FALSE)</f>
        <v>Street</v>
      </c>
      <c r="R2306" s="158"/>
      <c r="U2306" s="158"/>
    </row>
    <row r="2307" spans="1:21" x14ac:dyDescent="0.3">
      <c r="A2307" s="156">
        <v>4</v>
      </c>
      <c r="B2307" s="156" t="s">
        <v>187</v>
      </c>
      <c r="C2307" s="156">
        <v>2020</v>
      </c>
      <c r="D2307" s="156">
        <v>2</v>
      </c>
      <c r="E2307" s="156" t="s">
        <v>297</v>
      </c>
      <c r="F2307" s="157">
        <v>6</v>
      </c>
      <c r="G2307" s="156" t="s">
        <v>192</v>
      </c>
      <c r="H2307" s="156">
        <v>624</v>
      </c>
      <c r="I2307" s="156" t="s">
        <v>226</v>
      </c>
      <c r="J2307" s="156" t="s">
        <v>124</v>
      </c>
      <c r="K2307" s="156" t="s">
        <v>227</v>
      </c>
      <c r="L2307" s="156">
        <v>4562</v>
      </c>
      <c r="M2307" s="156" t="s">
        <v>211</v>
      </c>
      <c r="N2307" s="156">
        <v>2</v>
      </c>
      <c r="O2307" s="156">
        <v>1226.56</v>
      </c>
      <c r="P2307" s="156">
        <v>7519</v>
      </c>
      <c r="Q2307" t="str">
        <f t="shared" si="36"/>
        <v>Street</v>
      </c>
      <c r="R2307" s="158"/>
      <c r="U2307" s="158"/>
    </row>
    <row r="2308" spans="1:21" x14ac:dyDescent="0.3">
      <c r="A2308" s="156">
        <v>5</v>
      </c>
      <c r="B2308" s="156" t="s">
        <v>181</v>
      </c>
      <c r="C2308" s="156">
        <v>2020</v>
      </c>
      <c r="D2308" s="156">
        <v>2</v>
      </c>
      <c r="E2308" s="156" t="s">
        <v>297</v>
      </c>
      <c r="F2308" s="157">
        <v>6</v>
      </c>
      <c r="G2308" s="156" t="s">
        <v>192</v>
      </c>
      <c r="H2308" s="156">
        <v>608</v>
      </c>
      <c r="I2308" s="156" t="s">
        <v>290</v>
      </c>
      <c r="J2308" s="156" t="s">
        <v>278</v>
      </c>
      <c r="K2308" s="156" t="s">
        <v>212</v>
      </c>
      <c r="L2308" s="156">
        <v>700</v>
      </c>
      <c r="M2308" s="156" t="s">
        <v>193</v>
      </c>
      <c r="N2308" s="156">
        <v>69</v>
      </c>
      <c r="O2308" s="156">
        <v>57856.84</v>
      </c>
      <c r="P2308" s="156">
        <v>263767</v>
      </c>
      <c r="Q2308" t="str">
        <f t="shared" si="36"/>
        <v>Street</v>
      </c>
      <c r="R2308" s="158"/>
      <c r="U2308" s="158"/>
    </row>
    <row r="2309" spans="1:21" x14ac:dyDescent="0.3">
      <c r="A2309" s="156">
        <v>5</v>
      </c>
      <c r="B2309" s="156" t="s">
        <v>181</v>
      </c>
      <c r="C2309" s="156">
        <v>2020</v>
      </c>
      <c r="D2309" s="156">
        <v>2</v>
      </c>
      <c r="E2309" s="156" t="s">
        <v>297</v>
      </c>
      <c r="F2309" s="157">
        <v>6</v>
      </c>
      <c r="G2309" s="156" t="s">
        <v>192</v>
      </c>
      <c r="H2309" s="156">
        <v>627</v>
      </c>
      <c r="I2309" s="156" t="s">
        <v>257</v>
      </c>
      <c r="J2309" s="156" t="s">
        <v>132</v>
      </c>
      <c r="K2309" s="156" t="s">
        <v>212</v>
      </c>
      <c r="L2309" s="156">
        <v>4562</v>
      </c>
      <c r="M2309" s="156" t="s">
        <v>211</v>
      </c>
      <c r="N2309" s="156">
        <v>3</v>
      </c>
      <c r="O2309" s="156">
        <v>1130.4100000000001</v>
      </c>
      <c r="P2309" s="156">
        <v>320</v>
      </c>
      <c r="Q2309" t="str">
        <f t="shared" si="36"/>
        <v>Street</v>
      </c>
      <c r="R2309" s="158"/>
      <c r="U2309" s="158"/>
    </row>
    <row r="2310" spans="1:21" x14ac:dyDescent="0.3">
      <c r="A2310" s="156">
        <v>5</v>
      </c>
      <c r="B2310" s="156" t="s">
        <v>181</v>
      </c>
      <c r="C2310" s="156">
        <v>2020</v>
      </c>
      <c r="D2310" s="156">
        <v>2</v>
      </c>
      <c r="E2310" s="156" t="s">
        <v>297</v>
      </c>
      <c r="F2310" s="157">
        <v>3</v>
      </c>
      <c r="G2310" s="156" t="s">
        <v>189</v>
      </c>
      <c r="H2310" s="156">
        <v>956</v>
      </c>
      <c r="I2310" s="156" t="s">
        <v>285</v>
      </c>
      <c r="J2310" s="156" t="s">
        <v>119</v>
      </c>
      <c r="K2310" s="156" t="s">
        <v>216</v>
      </c>
      <c r="L2310" s="156">
        <v>4532</v>
      </c>
      <c r="M2310" s="156" t="s">
        <v>200</v>
      </c>
      <c r="N2310" s="156">
        <v>218</v>
      </c>
      <c r="O2310" s="156">
        <v>344725.29</v>
      </c>
      <c r="P2310" s="156">
        <v>4708145</v>
      </c>
      <c r="Q2310" t="str">
        <f t="shared" si="36"/>
        <v>4-Medium C&amp;I</v>
      </c>
      <c r="R2310" s="158"/>
      <c r="U2310" s="158"/>
    </row>
    <row r="2311" spans="1:21" x14ac:dyDescent="0.3">
      <c r="A2311" s="156">
        <v>5</v>
      </c>
      <c r="B2311" s="156" t="s">
        <v>181</v>
      </c>
      <c r="C2311" s="156">
        <v>2020</v>
      </c>
      <c r="D2311" s="156">
        <v>2</v>
      </c>
      <c r="E2311" s="156" t="s">
        <v>297</v>
      </c>
      <c r="F2311" s="157">
        <v>5</v>
      </c>
      <c r="G2311" s="156" t="s">
        <v>195</v>
      </c>
      <c r="H2311" s="156">
        <v>954</v>
      </c>
      <c r="I2311" s="156" t="s">
        <v>237</v>
      </c>
      <c r="J2311" s="156" t="s">
        <v>119</v>
      </c>
      <c r="K2311" s="156" t="s">
        <v>216</v>
      </c>
      <c r="L2311" s="156">
        <v>4552</v>
      </c>
      <c r="M2311" s="156" t="s">
        <v>276</v>
      </c>
      <c r="N2311" s="156">
        <v>515</v>
      </c>
      <c r="O2311" s="156">
        <v>1011750.48</v>
      </c>
      <c r="P2311" s="156">
        <v>11716227</v>
      </c>
      <c r="Q2311" t="str">
        <f t="shared" si="36"/>
        <v>4-Medium C&amp;I</v>
      </c>
      <c r="R2311" s="158"/>
      <c r="U2311" s="158"/>
    </row>
    <row r="2312" spans="1:21" x14ac:dyDescent="0.3">
      <c r="A2312" s="156">
        <v>5</v>
      </c>
      <c r="B2312" s="156" t="s">
        <v>181</v>
      </c>
      <c r="C2312" s="153">
        <v>2020</v>
      </c>
      <c r="D2312" s="156">
        <v>3</v>
      </c>
      <c r="E2312" s="156" t="s">
        <v>245</v>
      </c>
      <c r="F2312" s="157">
        <v>1</v>
      </c>
      <c r="G2312" s="156" t="s">
        <v>183</v>
      </c>
      <c r="H2312" s="156">
        <v>616</v>
      </c>
      <c r="I2312" s="156" t="s">
        <v>199</v>
      </c>
      <c r="J2312" s="156" t="s">
        <v>125</v>
      </c>
      <c r="K2312" s="156" t="s">
        <v>197</v>
      </c>
      <c r="L2312" s="156">
        <v>4512</v>
      </c>
      <c r="M2312" s="156" t="s">
        <v>186</v>
      </c>
      <c r="N2312" s="156">
        <v>606</v>
      </c>
      <c r="O2312" s="156">
        <v>22330.240000000002</v>
      </c>
      <c r="P2312" s="156">
        <v>69681</v>
      </c>
      <c r="Q2312" t="str">
        <f t="shared" si="36"/>
        <v>Street</v>
      </c>
      <c r="R2312" s="158"/>
      <c r="U2312" s="158"/>
    </row>
    <row r="2313" spans="1:21" x14ac:dyDescent="0.3">
      <c r="A2313" s="156">
        <v>5</v>
      </c>
      <c r="B2313" s="156" t="s">
        <v>181</v>
      </c>
      <c r="C2313" s="153">
        <v>2020</v>
      </c>
      <c r="D2313" s="156">
        <v>3</v>
      </c>
      <c r="E2313" s="156" t="s">
        <v>245</v>
      </c>
      <c r="F2313" s="157">
        <v>60</v>
      </c>
      <c r="G2313" s="156" t="s">
        <v>212</v>
      </c>
      <c r="H2313" s="156">
        <v>623</v>
      </c>
      <c r="I2313" s="156" t="s">
        <v>295</v>
      </c>
      <c r="J2313" s="156" t="s">
        <v>124</v>
      </c>
      <c r="K2313" s="156" t="s">
        <v>227</v>
      </c>
      <c r="L2313" s="156">
        <v>360</v>
      </c>
      <c r="M2313" s="156" t="s">
        <v>225</v>
      </c>
      <c r="N2313" s="156">
        <v>3</v>
      </c>
      <c r="O2313" s="156">
        <v>63.36</v>
      </c>
      <c r="P2313" s="156">
        <v>189</v>
      </c>
      <c r="Q2313" t="str">
        <f t="shared" si="36"/>
        <v>Street</v>
      </c>
      <c r="R2313" s="158"/>
      <c r="U2313" s="158"/>
    </row>
    <row r="2314" spans="1:21" x14ac:dyDescent="0.3">
      <c r="A2314" s="156">
        <v>5</v>
      </c>
      <c r="B2314" s="156" t="s">
        <v>181</v>
      </c>
      <c r="C2314" s="153">
        <v>2020</v>
      </c>
      <c r="D2314" s="156">
        <v>3</v>
      </c>
      <c r="E2314" s="156" t="s">
        <v>245</v>
      </c>
      <c r="F2314" s="157">
        <v>6</v>
      </c>
      <c r="G2314" s="156" t="s">
        <v>192</v>
      </c>
      <c r="H2314" s="156">
        <v>623</v>
      </c>
      <c r="I2314" s="156" t="s">
        <v>295</v>
      </c>
      <c r="J2314" s="156" t="s">
        <v>124</v>
      </c>
      <c r="K2314" s="156" t="s">
        <v>227</v>
      </c>
      <c r="L2314" s="156">
        <v>700</v>
      </c>
      <c r="M2314" s="156" t="s">
        <v>193</v>
      </c>
      <c r="N2314" s="156">
        <v>1</v>
      </c>
      <c r="O2314" s="156">
        <v>1670.02</v>
      </c>
      <c r="P2314" s="156">
        <v>5913</v>
      </c>
      <c r="Q2314" t="str">
        <f t="shared" si="36"/>
        <v>Street</v>
      </c>
      <c r="R2314" s="158"/>
      <c r="U2314" s="158"/>
    </row>
    <row r="2315" spans="1:21" x14ac:dyDescent="0.3">
      <c r="A2315" s="156">
        <v>5</v>
      </c>
      <c r="B2315" s="156" t="s">
        <v>181</v>
      </c>
      <c r="C2315" s="153">
        <v>2020</v>
      </c>
      <c r="D2315" s="156">
        <v>3</v>
      </c>
      <c r="E2315" s="156" t="s">
        <v>245</v>
      </c>
      <c r="F2315" s="157">
        <v>60</v>
      </c>
      <c r="G2315" s="156" t="s">
        <v>212</v>
      </c>
      <c r="H2315" s="156">
        <v>624</v>
      </c>
      <c r="I2315" s="156" t="s">
        <v>226</v>
      </c>
      <c r="J2315" s="156" t="s">
        <v>124</v>
      </c>
      <c r="K2315" s="156" t="s">
        <v>227</v>
      </c>
      <c r="L2315" s="156">
        <v>4563</v>
      </c>
      <c r="M2315" s="156" t="s">
        <v>228</v>
      </c>
      <c r="N2315" s="156">
        <v>2</v>
      </c>
      <c r="O2315" s="156">
        <v>43.97</v>
      </c>
      <c r="P2315" s="156">
        <v>261</v>
      </c>
      <c r="Q2315" t="str">
        <f t="shared" si="36"/>
        <v>Street</v>
      </c>
      <c r="R2315" s="158"/>
      <c r="U2315" s="158"/>
    </row>
    <row r="2316" spans="1:21" x14ac:dyDescent="0.3">
      <c r="A2316" s="156">
        <v>5</v>
      </c>
      <c r="B2316" s="156" t="s">
        <v>181</v>
      </c>
      <c r="C2316" s="153">
        <v>2020</v>
      </c>
      <c r="D2316" s="156">
        <v>3</v>
      </c>
      <c r="E2316" s="156" t="s">
        <v>245</v>
      </c>
      <c r="F2316" s="157">
        <v>5</v>
      </c>
      <c r="G2316" s="156" t="s">
        <v>195</v>
      </c>
      <c r="H2316" s="156">
        <v>616</v>
      </c>
      <c r="I2316" s="156" t="s">
        <v>199</v>
      </c>
      <c r="J2316" s="156" t="s">
        <v>125</v>
      </c>
      <c r="K2316" s="156" t="s">
        <v>197</v>
      </c>
      <c r="L2316" s="156">
        <v>4552</v>
      </c>
      <c r="M2316" s="156" t="s">
        <v>276</v>
      </c>
      <c r="N2316" s="156">
        <v>108</v>
      </c>
      <c r="O2316" s="156">
        <v>15459.17</v>
      </c>
      <c r="P2316" s="156">
        <v>62194</v>
      </c>
      <c r="Q2316" t="str">
        <f t="shared" si="36"/>
        <v>Street</v>
      </c>
      <c r="R2316" s="158"/>
      <c r="U2316" s="158"/>
    </row>
    <row r="2317" spans="1:21" x14ac:dyDescent="0.3">
      <c r="A2317" s="156">
        <v>5</v>
      </c>
      <c r="B2317" s="156" t="s">
        <v>181</v>
      </c>
      <c r="C2317" s="153">
        <v>2020</v>
      </c>
      <c r="D2317" s="156">
        <v>3</v>
      </c>
      <c r="E2317" s="156" t="s">
        <v>245</v>
      </c>
      <c r="F2317" s="157">
        <v>75</v>
      </c>
      <c r="G2317" s="156" t="s">
        <v>212</v>
      </c>
      <c r="H2317" s="156">
        <v>701</v>
      </c>
      <c r="I2317" s="156" t="s">
        <v>206</v>
      </c>
      <c r="J2317" s="156" t="s">
        <v>207</v>
      </c>
      <c r="K2317" s="156" t="s">
        <v>208</v>
      </c>
      <c r="L2317" s="156">
        <v>1575</v>
      </c>
      <c r="M2317" s="156" t="s">
        <v>218</v>
      </c>
      <c r="N2317" s="156">
        <v>1</v>
      </c>
      <c r="O2317" s="156">
        <v>31184.32</v>
      </c>
      <c r="P2317" s="156">
        <v>188300</v>
      </c>
      <c r="Q2317" t="str">
        <f t="shared" si="36"/>
        <v>5-Large C&amp;I</v>
      </c>
      <c r="R2317" s="158"/>
      <c r="U2317" s="158"/>
    </row>
    <row r="2318" spans="1:21" x14ac:dyDescent="0.3">
      <c r="A2318" s="156">
        <v>5</v>
      </c>
      <c r="B2318" s="156" t="s">
        <v>181</v>
      </c>
      <c r="C2318" s="153">
        <v>2020</v>
      </c>
      <c r="D2318" s="156">
        <v>3</v>
      </c>
      <c r="E2318" s="156" t="s">
        <v>245</v>
      </c>
      <c r="F2318" s="157">
        <v>3</v>
      </c>
      <c r="G2318" s="156" t="s">
        <v>189</v>
      </c>
      <c r="H2318" s="156">
        <v>710</v>
      </c>
      <c r="I2318" s="156" t="s">
        <v>220</v>
      </c>
      <c r="J2318" s="156" t="s">
        <v>207</v>
      </c>
      <c r="K2318" s="156" t="s">
        <v>208</v>
      </c>
      <c r="L2318" s="156">
        <v>4532</v>
      </c>
      <c r="M2318" s="156" t="s">
        <v>200</v>
      </c>
      <c r="N2318" s="156">
        <v>2034</v>
      </c>
      <c r="O2318" s="156">
        <v>19474312.300000001</v>
      </c>
      <c r="P2318" s="156">
        <v>318976389</v>
      </c>
      <c r="Q2318" t="str">
        <f t="shared" si="36"/>
        <v>5-Large C&amp;I</v>
      </c>
      <c r="R2318" s="158"/>
      <c r="U2318" s="158"/>
    </row>
    <row r="2319" spans="1:21" x14ac:dyDescent="0.3">
      <c r="A2319" s="156">
        <v>4</v>
      </c>
      <c r="B2319" s="156" t="s">
        <v>187</v>
      </c>
      <c r="C2319" s="153">
        <v>2020</v>
      </c>
      <c r="D2319" s="156">
        <v>3</v>
      </c>
      <c r="E2319" s="156" t="s">
        <v>245</v>
      </c>
      <c r="F2319" s="157">
        <v>1</v>
      </c>
      <c r="G2319" s="156" t="s">
        <v>183</v>
      </c>
      <c r="H2319" s="156">
        <v>953</v>
      </c>
      <c r="I2319" s="156" t="s">
        <v>213</v>
      </c>
      <c r="J2319" s="156" t="s">
        <v>118</v>
      </c>
      <c r="K2319" s="156" t="s">
        <v>214</v>
      </c>
      <c r="L2319" s="156">
        <v>4512</v>
      </c>
      <c r="M2319" s="156" t="s">
        <v>186</v>
      </c>
      <c r="N2319" s="156">
        <v>1</v>
      </c>
      <c r="O2319" s="156">
        <v>11.47</v>
      </c>
      <c r="P2319" s="156">
        <v>14</v>
      </c>
      <c r="Q2319" t="str">
        <f t="shared" si="36"/>
        <v>3-Small C&amp;I</v>
      </c>
      <c r="R2319" s="158"/>
      <c r="U2319" s="158"/>
    </row>
    <row r="2320" spans="1:21" x14ac:dyDescent="0.3">
      <c r="A2320" s="156">
        <v>5</v>
      </c>
      <c r="B2320" s="156" t="s">
        <v>181</v>
      </c>
      <c r="C2320" s="153">
        <v>2020</v>
      </c>
      <c r="D2320" s="156">
        <v>3</v>
      </c>
      <c r="E2320" s="156" t="s">
        <v>245</v>
      </c>
      <c r="F2320" s="157">
        <v>3</v>
      </c>
      <c r="G2320" s="156" t="s">
        <v>189</v>
      </c>
      <c r="H2320" s="156">
        <v>19</v>
      </c>
      <c r="I2320" s="156" t="s">
        <v>262</v>
      </c>
      <c r="J2320" s="156" t="s">
        <v>127</v>
      </c>
      <c r="K2320" s="156" t="s">
        <v>263</v>
      </c>
      <c r="L2320" s="156">
        <v>300</v>
      </c>
      <c r="M2320" s="156" t="s">
        <v>191</v>
      </c>
      <c r="N2320" s="156">
        <v>51</v>
      </c>
      <c r="O2320" s="156">
        <v>190011.82</v>
      </c>
      <c r="P2320" s="156">
        <v>937115</v>
      </c>
      <c r="Q2320" t="str">
        <f t="shared" si="36"/>
        <v>4-Medium C&amp;I</v>
      </c>
      <c r="R2320" s="158"/>
      <c r="U2320" s="158"/>
    </row>
    <row r="2321" spans="1:21" x14ac:dyDescent="0.3">
      <c r="A2321" s="156">
        <v>5</v>
      </c>
      <c r="B2321" s="156" t="s">
        <v>181</v>
      </c>
      <c r="C2321" s="153">
        <v>2020</v>
      </c>
      <c r="D2321" s="156">
        <v>3</v>
      </c>
      <c r="E2321" s="156" t="s">
        <v>245</v>
      </c>
      <c r="F2321" s="157">
        <v>5</v>
      </c>
      <c r="G2321" s="156" t="s">
        <v>195</v>
      </c>
      <c r="H2321" s="156">
        <v>951</v>
      </c>
      <c r="I2321" s="156" t="s">
        <v>250</v>
      </c>
      <c r="J2321" s="156" t="s">
        <v>126</v>
      </c>
      <c r="K2321" s="156" t="s">
        <v>249</v>
      </c>
      <c r="L2321" s="156">
        <v>4552</v>
      </c>
      <c r="M2321" s="156" t="s">
        <v>276</v>
      </c>
      <c r="N2321" s="156">
        <v>1</v>
      </c>
      <c r="O2321" s="156">
        <v>36.19</v>
      </c>
      <c r="P2321" s="156">
        <v>300</v>
      </c>
      <c r="Q2321" t="str">
        <f t="shared" si="36"/>
        <v>3-Small C&amp;I</v>
      </c>
      <c r="R2321" s="158"/>
      <c r="U2321" s="158"/>
    </row>
    <row r="2322" spans="1:21" x14ac:dyDescent="0.3">
      <c r="A2322" s="156">
        <v>5</v>
      </c>
      <c r="B2322" s="156" t="s">
        <v>181</v>
      </c>
      <c r="C2322" s="153">
        <v>2020</v>
      </c>
      <c r="D2322" s="156">
        <v>3</v>
      </c>
      <c r="E2322" s="156" t="s">
        <v>245</v>
      </c>
      <c r="F2322" s="157">
        <v>75</v>
      </c>
      <c r="G2322" s="156" t="s">
        <v>212</v>
      </c>
      <c r="H2322" s="156">
        <v>18</v>
      </c>
      <c r="I2322" s="156" t="s">
        <v>215</v>
      </c>
      <c r="J2322" s="156" t="s">
        <v>119</v>
      </c>
      <c r="K2322" s="156" t="s">
        <v>216</v>
      </c>
      <c r="L2322" s="156">
        <v>1575</v>
      </c>
      <c r="M2322" s="156" t="s">
        <v>218</v>
      </c>
      <c r="N2322" s="156">
        <v>2</v>
      </c>
      <c r="O2322" s="156">
        <v>8490.5400000000009</v>
      </c>
      <c r="P2322" s="156">
        <v>43510</v>
      </c>
      <c r="Q2322" t="str">
        <f t="shared" si="36"/>
        <v>4-Medium C&amp;I</v>
      </c>
      <c r="R2322" s="158"/>
      <c r="U2322" s="158"/>
    </row>
    <row r="2323" spans="1:21" x14ac:dyDescent="0.3">
      <c r="A2323" s="156">
        <v>5</v>
      </c>
      <c r="B2323" s="156" t="s">
        <v>181</v>
      </c>
      <c r="C2323" s="153">
        <v>2020</v>
      </c>
      <c r="D2323" s="156">
        <v>3</v>
      </c>
      <c r="E2323" s="156" t="s">
        <v>245</v>
      </c>
      <c r="F2323" s="157">
        <v>5</v>
      </c>
      <c r="G2323" s="156" t="s">
        <v>195</v>
      </c>
      <c r="H2323" s="156">
        <v>950</v>
      </c>
      <c r="I2323" s="156" t="s">
        <v>184</v>
      </c>
      <c r="J2323" s="156" t="s">
        <v>115</v>
      </c>
      <c r="K2323" s="156" t="s">
        <v>185</v>
      </c>
      <c r="L2323" s="156">
        <v>4552</v>
      </c>
      <c r="M2323" s="156" t="s">
        <v>276</v>
      </c>
      <c r="N2323" s="156">
        <v>1353</v>
      </c>
      <c r="O2323" s="156">
        <v>349262.6</v>
      </c>
      <c r="P2323" s="156">
        <v>3559143</v>
      </c>
      <c r="Q2323" t="str">
        <f t="shared" si="36"/>
        <v>3-Small C&amp;I</v>
      </c>
      <c r="R2323" s="158"/>
      <c r="U2323" s="158"/>
    </row>
    <row r="2324" spans="1:21" x14ac:dyDescent="0.3">
      <c r="A2324" s="156">
        <v>5</v>
      </c>
      <c r="B2324" s="156" t="s">
        <v>181</v>
      </c>
      <c r="C2324" s="153">
        <v>2020</v>
      </c>
      <c r="D2324" s="156">
        <v>3</v>
      </c>
      <c r="E2324" s="156" t="s">
        <v>245</v>
      </c>
      <c r="F2324" s="157">
        <v>6</v>
      </c>
      <c r="G2324" s="156" t="s">
        <v>192</v>
      </c>
      <c r="H2324" s="156">
        <v>612</v>
      </c>
      <c r="I2324" s="156" t="s">
        <v>223</v>
      </c>
      <c r="J2324" s="156" t="s">
        <v>116</v>
      </c>
      <c r="K2324" s="156" t="s">
        <v>224</v>
      </c>
      <c r="L2324" s="156">
        <v>700</v>
      </c>
      <c r="M2324" s="156" t="s">
        <v>193</v>
      </c>
      <c r="N2324" s="156">
        <v>3</v>
      </c>
      <c r="O2324" s="156">
        <v>82.84</v>
      </c>
      <c r="P2324" s="156">
        <v>278</v>
      </c>
      <c r="Q2324" t="str">
        <f t="shared" si="36"/>
        <v>3-Small C&amp;I</v>
      </c>
      <c r="R2324" s="158"/>
      <c r="U2324" s="158"/>
    </row>
    <row r="2325" spans="1:21" x14ac:dyDescent="0.3">
      <c r="A2325" s="156">
        <v>5</v>
      </c>
      <c r="B2325" s="156" t="s">
        <v>181</v>
      </c>
      <c r="C2325" s="153">
        <v>2020</v>
      </c>
      <c r="D2325" s="156">
        <v>3</v>
      </c>
      <c r="E2325" s="156" t="s">
        <v>245</v>
      </c>
      <c r="F2325" s="157">
        <v>10</v>
      </c>
      <c r="G2325" s="156" t="s">
        <v>238</v>
      </c>
      <c r="H2325" s="156">
        <v>950</v>
      </c>
      <c r="I2325" s="156" t="s">
        <v>184</v>
      </c>
      <c r="J2325" s="156" t="s">
        <v>115</v>
      </c>
      <c r="K2325" s="156" t="s">
        <v>185</v>
      </c>
      <c r="L2325" s="156">
        <v>4513</v>
      </c>
      <c r="M2325" s="156" t="s">
        <v>240</v>
      </c>
      <c r="N2325" s="156">
        <v>11</v>
      </c>
      <c r="O2325" s="156">
        <v>2087.54</v>
      </c>
      <c r="P2325" s="156">
        <v>21286</v>
      </c>
      <c r="Q2325" t="str">
        <f t="shared" si="36"/>
        <v>3-Small C&amp;I</v>
      </c>
      <c r="R2325" s="158"/>
      <c r="U2325" s="158"/>
    </row>
    <row r="2326" spans="1:21" x14ac:dyDescent="0.3">
      <c r="A2326" s="156">
        <v>5</v>
      </c>
      <c r="B2326" s="156" t="s">
        <v>181</v>
      </c>
      <c r="C2326" s="153">
        <v>2020</v>
      </c>
      <c r="D2326" s="156">
        <v>3</v>
      </c>
      <c r="E2326" s="156" t="s">
        <v>245</v>
      </c>
      <c r="F2326" s="157">
        <v>3</v>
      </c>
      <c r="G2326" s="156" t="s">
        <v>189</v>
      </c>
      <c r="H2326" s="156">
        <v>616</v>
      </c>
      <c r="I2326" s="156" t="s">
        <v>199</v>
      </c>
      <c r="J2326" s="156" t="s">
        <v>125</v>
      </c>
      <c r="K2326" s="156" t="s">
        <v>197</v>
      </c>
      <c r="L2326" s="156">
        <v>4532</v>
      </c>
      <c r="M2326" s="156" t="s">
        <v>200</v>
      </c>
      <c r="N2326" s="156">
        <v>3398</v>
      </c>
      <c r="O2326" s="156">
        <v>281603.32</v>
      </c>
      <c r="P2326" s="156">
        <v>1121064</v>
      </c>
      <c r="Q2326" t="str">
        <f t="shared" si="36"/>
        <v>Street</v>
      </c>
      <c r="R2326" s="158"/>
      <c r="U2326" s="158"/>
    </row>
    <row r="2327" spans="1:21" x14ac:dyDescent="0.3">
      <c r="A2327" s="156">
        <v>5</v>
      </c>
      <c r="B2327" s="156" t="s">
        <v>181</v>
      </c>
      <c r="C2327" s="153">
        <v>2020</v>
      </c>
      <c r="D2327" s="156">
        <v>3</v>
      </c>
      <c r="E2327" s="156" t="s">
        <v>245</v>
      </c>
      <c r="F2327" s="157">
        <v>6</v>
      </c>
      <c r="G2327" s="156" t="s">
        <v>192</v>
      </c>
      <c r="H2327" s="156">
        <v>626</v>
      </c>
      <c r="I2327" s="156" t="s">
        <v>268</v>
      </c>
      <c r="J2327" s="156" t="s">
        <v>132</v>
      </c>
      <c r="K2327" s="156" t="s">
        <v>212</v>
      </c>
      <c r="L2327" s="156">
        <v>700</v>
      </c>
      <c r="M2327" s="156" t="s">
        <v>193</v>
      </c>
      <c r="N2327" s="156">
        <v>3</v>
      </c>
      <c r="O2327" s="156">
        <v>2022.73</v>
      </c>
      <c r="P2327" s="156">
        <v>601</v>
      </c>
      <c r="Q2327" t="str">
        <f t="shared" si="36"/>
        <v>Street</v>
      </c>
      <c r="R2327" s="158"/>
      <c r="U2327" s="158"/>
    </row>
    <row r="2328" spans="1:21" x14ac:dyDescent="0.3">
      <c r="A2328" s="156">
        <v>4</v>
      </c>
      <c r="B2328" s="156" t="s">
        <v>187</v>
      </c>
      <c r="C2328" s="153">
        <v>2020</v>
      </c>
      <c r="D2328" s="156">
        <v>3</v>
      </c>
      <c r="E2328" s="156" t="s">
        <v>245</v>
      </c>
      <c r="F2328" s="157">
        <v>1</v>
      </c>
      <c r="G2328" s="156" t="s">
        <v>183</v>
      </c>
      <c r="H2328" s="156">
        <v>903</v>
      </c>
      <c r="I2328" s="156" t="s">
        <v>239</v>
      </c>
      <c r="J2328" s="156" t="s">
        <v>121</v>
      </c>
      <c r="K2328" s="156" t="s">
        <v>230</v>
      </c>
      <c r="L2328" s="156">
        <v>4512</v>
      </c>
      <c r="M2328" s="156" t="s">
        <v>186</v>
      </c>
      <c r="N2328" s="156">
        <v>10449</v>
      </c>
      <c r="O2328" s="156">
        <v>942877.55</v>
      </c>
      <c r="P2328" s="156">
        <v>6863943</v>
      </c>
      <c r="Q2328" t="str">
        <f t="shared" si="36"/>
        <v>1-Residential</v>
      </c>
      <c r="R2328" s="158"/>
      <c r="U2328" s="158"/>
    </row>
    <row r="2329" spans="1:21" x14ac:dyDescent="0.3">
      <c r="A2329" s="156">
        <v>5</v>
      </c>
      <c r="B2329" s="156" t="s">
        <v>181</v>
      </c>
      <c r="C2329" s="153">
        <v>2020</v>
      </c>
      <c r="D2329" s="156">
        <v>3</v>
      </c>
      <c r="E2329" s="156" t="s">
        <v>245</v>
      </c>
      <c r="F2329" s="157">
        <v>60</v>
      </c>
      <c r="G2329" s="156" t="s">
        <v>212</v>
      </c>
      <c r="H2329" s="156">
        <v>601</v>
      </c>
      <c r="I2329" s="156" t="s">
        <v>260</v>
      </c>
      <c r="J2329" s="156" t="s">
        <v>123</v>
      </c>
      <c r="K2329" s="156" t="s">
        <v>261</v>
      </c>
      <c r="L2329" s="156">
        <v>360</v>
      </c>
      <c r="M2329" s="156" t="s">
        <v>225</v>
      </c>
      <c r="N2329" s="156">
        <v>46</v>
      </c>
      <c r="O2329" s="156">
        <v>1330.51</v>
      </c>
      <c r="P2329" s="156">
        <v>2262</v>
      </c>
      <c r="Q2329" t="str">
        <f t="shared" si="36"/>
        <v>Street</v>
      </c>
      <c r="R2329" s="158"/>
      <c r="U2329" s="158"/>
    </row>
    <row r="2330" spans="1:21" x14ac:dyDescent="0.3">
      <c r="A2330" s="156">
        <v>5</v>
      </c>
      <c r="B2330" s="156" t="s">
        <v>181</v>
      </c>
      <c r="C2330" s="153">
        <v>2020</v>
      </c>
      <c r="D2330" s="156">
        <v>3</v>
      </c>
      <c r="E2330" s="156" t="s">
        <v>245</v>
      </c>
      <c r="F2330" s="157">
        <v>6</v>
      </c>
      <c r="G2330" s="156" t="s">
        <v>192</v>
      </c>
      <c r="H2330" s="156">
        <v>600</v>
      </c>
      <c r="I2330" s="156" t="s">
        <v>266</v>
      </c>
      <c r="J2330" s="156" t="s">
        <v>123</v>
      </c>
      <c r="K2330" s="156" t="s">
        <v>261</v>
      </c>
      <c r="L2330" s="156">
        <v>700</v>
      </c>
      <c r="M2330" s="156" t="s">
        <v>193</v>
      </c>
      <c r="N2330" s="156">
        <v>82</v>
      </c>
      <c r="O2330" s="156">
        <v>47057.77</v>
      </c>
      <c r="P2330" s="156">
        <v>62708</v>
      </c>
      <c r="Q2330" t="str">
        <f t="shared" si="36"/>
        <v>Street</v>
      </c>
      <c r="R2330" s="158"/>
      <c r="U2330" s="158"/>
    </row>
    <row r="2331" spans="1:21" x14ac:dyDescent="0.3">
      <c r="A2331" s="156">
        <v>4</v>
      </c>
      <c r="B2331" s="156" t="s">
        <v>187</v>
      </c>
      <c r="C2331" s="153">
        <v>2020</v>
      </c>
      <c r="D2331" s="156">
        <v>3</v>
      </c>
      <c r="E2331" s="156" t="s">
        <v>245</v>
      </c>
      <c r="F2331" s="157">
        <v>3</v>
      </c>
      <c r="G2331" s="156" t="s">
        <v>189</v>
      </c>
      <c r="H2331" s="156">
        <v>955</v>
      </c>
      <c r="I2331" s="156" t="s">
        <v>282</v>
      </c>
      <c r="J2331" s="156" t="s">
        <v>127</v>
      </c>
      <c r="K2331" s="156" t="s">
        <v>263</v>
      </c>
      <c r="L2331" s="156">
        <v>4532</v>
      </c>
      <c r="M2331" s="156" t="s">
        <v>200</v>
      </c>
      <c r="N2331" s="156">
        <v>1</v>
      </c>
      <c r="O2331" s="156">
        <v>83</v>
      </c>
      <c r="P2331" s="156">
        <v>0</v>
      </c>
      <c r="Q2331" t="str">
        <f t="shared" si="36"/>
        <v>4-Medium C&amp;I</v>
      </c>
      <c r="R2331" s="158"/>
      <c r="U2331" s="158"/>
    </row>
    <row r="2332" spans="1:21" x14ac:dyDescent="0.3">
      <c r="A2332" s="156">
        <v>5</v>
      </c>
      <c r="B2332" s="156" t="s">
        <v>181</v>
      </c>
      <c r="C2332" s="153">
        <v>2020</v>
      </c>
      <c r="D2332" s="156">
        <v>3</v>
      </c>
      <c r="E2332" s="156" t="s">
        <v>245</v>
      </c>
      <c r="F2332" s="157">
        <v>3</v>
      </c>
      <c r="G2332" s="156" t="s">
        <v>189</v>
      </c>
      <c r="H2332" s="156">
        <v>15</v>
      </c>
      <c r="I2332" s="156" t="s">
        <v>252</v>
      </c>
      <c r="J2332" s="156" t="s">
        <v>118</v>
      </c>
      <c r="K2332" s="156" t="s">
        <v>214</v>
      </c>
      <c r="L2332" s="156">
        <v>300</v>
      </c>
      <c r="M2332" s="156" t="s">
        <v>191</v>
      </c>
      <c r="N2332" s="156">
        <v>104</v>
      </c>
      <c r="O2332" s="156">
        <v>6755.73</v>
      </c>
      <c r="P2332" s="156">
        <v>25650</v>
      </c>
      <c r="Q2332" t="str">
        <f t="shared" si="36"/>
        <v>3-Small C&amp;I</v>
      </c>
      <c r="R2332" s="158"/>
      <c r="U2332" s="158"/>
    </row>
    <row r="2333" spans="1:21" x14ac:dyDescent="0.3">
      <c r="A2333" s="156">
        <v>5</v>
      </c>
      <c r="B2333" s="156" t="s">
        <v>181</v>
      </c>
      <c r="C2333" s="153">
        <v>2020</v>
      </c>
      <c r="D2333" s="156">
        <v>3</v>
      </c>
      <c r="E2333" s="156" t="s">
        <v>245</v>
      </c>
      <c r="F2333" s="157">
        <v>3</v>
      </c>
      <c r="G2333" s="156" t="s">
        <v>189</v>
      </c>
      <c r="H2333" s="156">
        <v>10</v>
      </c>
      <c r="I2333" s="156" t="s">
        <v>251</v>
      </c>
      <c r="J2333" s="156" t="s">
        <v>117</v>
      </c>
      <c r="K2333" s="156" t="s">
        <v>236</v>
      </c>
      <c r="L2333" s="156">
        <v>300</v>
      </c>
      <c r="M2333" s="156" t="s">
        <v>191</v>
      </c>
      <c r="N2333" s="156">
        <v>20216</v>
      </c>
      <c r="O2333" s="156">
        <v>1615849.14</v>
      </c>
      <c r="P2333" s="156">
        <v>7976126</v>
      </c>
      <c r="Q2333" t="str">
        <f t="shared" si="36"/>
        <v>3-Small C&amp;I</v>
      </c>
      <c r="R2333" s="158"/>
      <c r="U2333" s="158"/>
    </row>
    <row r="2334" spans="1:21" x14ac:dyDescent="0.3">
      <c r="A2334" s="156">
        <v>5</v>
      </c>
      <c r="B2334" s="156" t="s">
        <v>181</v>
      </c>
      <c r="C2334" s="153">
        <v>2020</v>
      </c>
      <c r="D2334" s="156">
        <v>3</v>
      </c>
      <c r="E2334" s="156" t="s">
        <v>245</v>
      </c>
      <c r="F2334" s="157">
        <v>3</v>
      </c>
      <c r="G2334" s="156" t="s">
        <v>189</v>
      </c>
      <c r="H2334" s="156">
        <v>951</v>
      </c>
      <c r="I2334" s="156" t="s">
        <v>250</v>
      </c>
      <c r="J2334" s="156" t="s">
        <v>126</v>
      </c>
      <c r="K2334" s="156" t="s">
        <v>249</v>
      </c>
      <c r="L2334" s="156">
        <v>4532</v>
      </c>
      <c r="M2334" s="156" t="s">
        <v>200</v>
      </c>
      <c r="N2334" s="156">
        <v>1223</v>
      </c>
      <c r="O2334" s="156">
        <v>48105.49</v>
      </c>
      <c r="P2334" s="156">
        <v>417342</v>
      </c>
      <c r="Q2334" t="str">
        <f t="shared" si="36"/>
        <v>3-Small C&amp;I</v>
      </c>
      <c r="R2334" s="158"/>
      <c r="U2334" s="158"/>
    </row>
    <row r="2335" spans="1:21" x14ac:dyDescent="0.3">
      <c r="A2335" s="156">
        <v>5</v>
      </c>
      <c r="B2335" s="156" t="s">
        <v>181</v>
      </c>
      <c r="C2335" s="153">
        <v>2020</v>
      </c>
      <c r="D2335" s="156">
        <v>3</v>
      </c>
      <c r="E2335" s="156" t="s">
        <v>245</v>
      </c>
      <c r="F2335" s="157">
        <v>79</v>
      </c>
      <c r="G2335" s="156" t="s">
        <v>212</v>
      </c>
      <c r="H2335" s="156">
        <v>951</v>
      </c>
      <c r="I2335" s="156" t="s">
        <v>250</v>
      </c>
      <c r="J2335" s="156" t="s">
        <v>126</v>
      </c>
      <c r="K2335" s="156" t="s">
        <v>249</v>
      </c>
      <c r="L2335" s="156">
        <v>4579</v>
      </c>
      <c r="M2335" s="156" t="s">
        <v>221</v>
      </c>
      <c r="N2335" s="156">
        <v>7</v>
      </c>
      <c r="O2335" s="156">
        <v>319.42</v>
      </c>
      <c r="P2335" s="156">
        <v>2844</v>
      </c>
      <c r="Q2335" t="str">
        <f t="shared" si="36"/>
        <v>3-Small C&amp;I</v>
      </c>
      <c r="R2335" s="158"/>
      <c r="U2335" s="158"/>
    </row>
    <row r="2336" spans="1:21" x14ac:dyDescent="0.3">
      <c r="A2336" s="156">
        <v>5</v>
      </c>
      <c r="B2336" s="156" t="s">
        <v>181</v>
      </c>
      <c r="C2336" s="153">
        <v>2020</v>
      </c>
      <c r="D2336" s="156">
        <v>3</v>
      </c>
      <c r="E2336" s="156" t="s">
        <v>245</v>
      </c>
      <c r="F2336" s="157">
        <v>3</v>
      </c>
      <c r="G2336" s="156" t="s">
        <v>189</v>
      </c>
      <c r="H2336" s="156">
        <v>18</v>
      </c>
      <c r="I2336" s="156" t="s">
        <v>215</v>
      </c>
      <c r="J2336" s="156" t="s">
        <v>119</v>
      </c>
      <c r="K2336" s="156" t="s">
        <v>216</v>
      </c>
      <c r="L2336" s="156">
        <v>300</v>
      </c>
      <c r="M2336" s="156" t="s">
        <v>191</v>
      </c>
      <c r="N2336" s="156">
        <v>2182</v>
      </c>
      <c r="O2336" s="156">
        <v>6304033.0999999996</v>
      </c>
      <c r="P2336" s="156">
        <v>30452627</v>
      </c>
      <c r="Q2336" t="str">
        <f t="shared" si="36"/>
        <v>4-Medium C&amp;I</v>
      </c>
      <c r="R2336" s="158"/>
      <c r="U2336" s="158"/>
    </row>
    <row r="2337" spans="1:21" x14ac:dyDescent="0.3">
      <c r="A2337" s="156">
        <v>5</v>
      </c>
      <c r="B2337" s="156" t="s">
        <v>181</v>
      </c>
      <c r="C2337" s="153">
        <v>2020</v>
      </c>
      <c r="D2337" s="156">
        <v>3</v>
      </c>
      <c r="E2337" s="156" t="s">
        <v>245</v>
      </c>
      <c r="F2337" s="157">
        <v>5</v>
      </c>
      <c r="G2337" s="156" t="s">
        <v>195</v>
      </c>
      <c r="H2337" s="156">
        <v>13</v>
      </c>
      <c r="I2337" s="156" t="s">
        <v>296</v>
      </c>
      <c r="J2337" s="156" t="s">
        <v>119</v>
      </c>
      <c r="K2337" s="156" t="s">
        <v>216</v>
      </c>
      <c r="L2337" s="156">
        <v>460</v>
      </c>
      <c r="M2337" s="156" t="s">
        <v>198</v>
      </c>
      <c r="N2337" s="156">
        <v>8</v>
      </c>
      <c r="O2337" s="156">
        <v>19355.3</v>
      </c>
      <c r="P2337" s="156">
        <v>99040</v>
      </c>
      <c r="Q2337" t="str">
        <f t="shared" si="36"/>
        <v>4-Medium C&amp;I</v>
      </c>
      <c r="R2337" s="158"/>
      <c r="U2337" s="158"/>
    </row>
    <row r="2338" spans="1:21" x14ac:dyDescent="0.3">
      <c r="A2338" s="156">
        <v>4</v>
      </c>
      <c r="B2338" s="156" t="s">
        <v>187</v>
      </c>
      <c r="C2338" s="153">
        <v>2020</v>
      </c>
      <c r="D2338" s="156">
        <v>3</v>
      </c>
      <c r="E2338" s="156" t="s">
        <v>245</v>
      </c>
      <c r="F2338" s="157">
        <v>5</v>
      </c>
      <c r="G2338" s="156" t="s">
        <v>195</v>
      </c>
      <c r="H2338" s="156">
        <v>18</v>
      </c>
      <c r="I2338" s="156" t="s">
        <v>215</v>
      </c>
      <c r="J2338" s="156" t="s">
        <v>119</v>
      </c>
      <c r="K2338" s="156" t="s">
        <v>216</v>
      </c>
      <c r="L2338" s="156">
        <v>460</v>
      </c>
      <c r="M2338" s="156" t="s">
        <v>198</v>
      </c>
      <c r="N2338" s="156">
        <v>1</v>
      </c>
      <c r="O2338" s="156">
        <v>460.69</v>
      </c>
      <c r="P2338" s="156">
        <v>1680</v>
      </c>
      <c r="Q2338" t="str">
        <f t="shared" si="36"/>
        <v>4-Medium C&amp;I</v>
      </c>
      <c r="R2338" s="158"/>
      <c r="U2338" s="158"/>
    </row>
    <row r="2339" spans="1:21" x14ac:dyDescent="0.3">
      <c r="A2339" s="156">
        <v>5</v>
      </c>
      <c r="B2339" s="156" t="s">
        <v>181</v>
      </c>
      <c r="C2339" s="153">
        <v>2020</v>
      </c>
      <c r="D2339" s="156">
        <v>3</v>
      </c>
      <c r="E2339" s="156" t="s">
        <v>245</v>
      </c>
      <c r="F2339" s="157">
        <v>79</v>
      </c>
      <c r="G2339" s="156" t="s">
        <v>212</v>
      </c>
      <c r="H2339" s="156">
        <v>18</v>
      </c>
      <c r="I2339" s="156" t="s">
        <v>215</v>
      </c>
      <c r="J2339" s="156" t="s">
        <v>119</v>
      </c>
      <c r="K2339" s="156" t="s">
        <v>216</v>
      </c>
      <c r="L2339" s="156">
        <v>1579</v>
      </c>
      <c r="M2339" s="156" t="s">
        <v>271</v>
      </c>
      <c r="N2339" s="156">
        <v>1</v>
      </c>
      <c r="O2339" s="156">
        <v>12350.26</v>
      </c>
      <c r="P2339" s="156">
        <v>64600</v>
      </c>
      <c r="Q2339" t="str">
        <f t="shared" si="36"/>
        <v>4-Medium C&amp;I</v>
      </c>
      <c r="R2339" s="158"/>
      <c r="U2339" s="158"/>
    </row>
    <row r="2340" spans="1:21" x14ac:dyDescent="0.3">
      <c r="A2340" s="156">
        <v>5</v>
      </c>
      <c r="B2340" s="156" t="s">
        <v>181</v>
      </c>
      <c r="C2340" s="153">
        <v>2020</v>
      </c>
      <c r="D2340" s="156">
        <v>3</v>
      </c>
      <c r="E2340" s="156" t="s">
        <v>245</v>
      </c>
      <c r="F2340" s="157">
        <v>5</v>
      </c>
      <c r="G2340" s="156" t="s">
        <v>195</v>
      </c>
      <c r="H2340" s="156">
        <v>8</v>
      </c>
      <c r="I2340" s="156" t="s">
        <v>248</v>
      </c>
      <c r="J2340" s="156" t="s">
        <v>126</v>
      </c>
      <c r="K2340" s="156" t="s">
        <v>249</v>
      </c>
      <c r="L2340" s="156">
        <v>460</v>
      </c>
      <c r="M2340" s="156" t="s">
        <v>198</v>
      </c>
      <c r="N2340" s="156">
        <v>1</v>
      </c>
      <c r="O2340" s="156">
        <v>69.97</v>
      </c>
      <c r="P2340" s="156">
        <v>292</v>
      </c>
      <c r="Q2340" t="str">
        <f t="shared" si="36"/>
        <v>3-Small C&amp;I</v>
      </c>
      <c r="R2340" s="158"/>
      <c r="U2340" s="158"/>
    </row>
    <row r="2341" spans="1:21" x14ac:dyDescent="0.3">
      <c r="A2341" s="156">
        <v>5</v>
      </c>
      <c r="B2341" s="156" t="s">
        <v>181</v>
      </c>
      <c r="C2341" s="153">
        <v>2020</v>
      </c>
      <c r="D2341" s="156">
        <v>3</v>
      </c>
      <c r="E2341" s="156" t="s">
        <v>245</v>
      </c>
      <c r="F2341" s="157">
        <v>1</v>
      </c>
      <c r="G2341" s="156" t="s">
        <v>183</v>
      </c>
      <c r="H2341" s="156">
        <v>18</v>
      </c>
      <c r="I2341" s="156" t="s">
        <v>215</v>
      </c>
      <c r="J2341" s="156" t="s">
        <v>119</v>
      </c>
      <c r="K2341" s="156" t="s">
        <v>216</v>
      </c>
      <c r="L2341" s="156">
        <v>200</v>
      </c>
      <c r="M2341" s="156" t="s">
        <v>210</v>
      </c>
      <c r="N2341" s="156">
        <v>1</v>
      </c>
      <c r="O2341" s="156">
        <v>388.46</v>
      </c>
      <c r="P2341" s="156">
        <v>1760</v>
      </c>
      <c r="Q2341" t="str">
        <f t="shared" si="36"/>
        <v>4-Medium C&amp;I</v>
      </c>
      <c r="R2341" s="158"/>
      <c r="U2341" s="158"/>
    </row>
    <row r="2342" spans="1:21" x14ac:dyDescent="0.3">
      <c r="A2342" s="156">
        <v>5</v>
      </c>
      <c r="B2342" s="156" t="s">
        <v>181</v>
      </c>
      <c r="C2342" s="153">
        <v>2020</v>
      </c>
      <c r="D2342" s="156">
        <v>3</v>
      </c>
      <c r="E2342" s="156" t="s">
        <v>245</v>
      </c>
      <c r="F2342" s="157">
        <v>10</v>
      </c>
      <c r="G2342" s="156" t="s">
        <v>238</v>
      </c>
      <c r="H2342" s="156">
        <v>602</v>
      </c>
      <c r="I2342" s="156" t="s">
        <v>246</v>
      </c>
      <c r="J2342" s="156" t="s">
        <v>125</v>
      </c>
      <c r="K2342" s="156" t="s">
        <v>197</v>
      </c>
      <c r="L2342" s="156">
        <v>207</v>
      </c>
      <c r="M2342" s="156" t="s">
        <v>243</v>
      </c>
      <c r="N2342" s="156">
        <v>2</v>
      </c>
      <c r="O2342" s="156">
        <v>73.48</v>
      </c>
      <c r="P2342" s="156">
        <v>146</v>
      </c>
      <c r="Q2342" t="str">
        <f t="shared" si="36"/>
        <v>Street</v>
      </c>
      <c r="R2342" s="158"/>
      <c r="U2342" s="158"/>
    </row>
    <row r="2343" spans="1:21" x14ac:dyDescent="0.3">
      <c r="A2343" s="156">
        <v>5</v>
      </c>
      <c r="B2343" s="156" t="s">
        <v>181</v>
      </c>
      <c r="C2343" s="153">
        <v>2020</v>
      </c>
      <c r="D2343" s="156">
        <v>3</v>
      </c>
      <c r="E2343" s="156" t="s">
        <v>245</v>
      </c>
      <c r="F2343" s="157">
        <v>1</v>
      </c>
      <c r="G2343" s="156" t="s">
        <v>183</v>
      </c>
      <c r="H2343" s="156">
        <v>11</v>
      </c>
      <c r="I2343" s="156" t="s">
        <v>283</v>
      </c>
      <c r="J2343" s="156" t="s">
        <v>115</v>
      </c>
      <c r="K2343" s="156" t="s">
        <v>185</v>
      </c>
      <c r="L2343" s="156">
        <v>200</v>
      </c>
      <c r="M2343" s="156" t="s">
        <v>210</v>
      </c>
      <c r="N2343" s="156">
        <v>10</v>
      </c>
      <c r="O2343" s="156">
        <v>-18498.45</v>
      </c>
      <c r="P2343" s="156">
        <v>48241</v>
      </c>
      <c r="Q2343" t="str">
        <f t="shared" si="36"/>
        <v>3-Small C&amp;I</v>
      </c>
      <c r="R2343" s="158"/>
      <c r="U2343" s="158"/>
    </row>
    <row r="2344" spans="1:21" x14ac:dyDescent="0.3">
      <c r="A2344" s="156">
        <v>5</v>
      </c>
      <c r="B2344" s="156" t="s">
        <v>181</v>
      </c>
      <c r="C2344" s="153">
        <v>2020</v>
      </c>
      <c r="D2344" s="156">
        <v>3</v>
      </c>
      <c r="E2344" s="156" t="s">
        <v>245</v>
      </c>
      <c r="F2344" s="157">
        <v>10</v>
      </c>
      <c r="G2344" s="156" t="s">
        <v>238</v>
      </c>
      <c r="H2344" s="156">
        <v>5</v>
      </c>
      <c r="I2344" s="156" t="s">
        <v>190</v>
      </c>
      <c r="J2344" s="156" t="s">
        <v>115</v>
      </c>
      <c r="K2344" s="156" t="s">
        <v>185</v>
      </c>
      <c r="L2344" s="156">
        <v>207</v>
      </c>
      <c r="M2344" s="156" t="s">
        <v>243</v>
      </c>
      <c r="N2344" s="156">
        <v>16</v>
      </c>
      <c r="O2344" s="156">
        <v>2879.67</v>
      </c>
      <c r="P2344" s="156">
        <v>12648</v>
      </c>
      <c r="Q2344" t="str">
        <f t="shared" si="36"/>
        <v>3-Small C&amp;I</v>
      </c>
      <c r="R2344" s="158"/>
      <c r="U2344" s="158"/>
    </row>
    <row r="2345" spans="1:21" x14ac:dyDescent="0.3">
      <c r="A2345" s="156">
        <v>5</v>
      </c>
      <c r="B2345" s="156" t="s">
        <v>181</v>
      </c>
      <c r="C2345" s="153">
        <v>2020</v>
      </c>
      <c r="D2345" s="156">
        <v>3</v>
      </c>
      <c r="E2345" s="156" t="s">
        <v>245</v>
      </c>
      <c r="F2345" s="157">
        <v>3</v>
      </c>
      <c r="G2345" s="156" t="s">
        <v>189</v>
      </c>
      <c r="H2345" s="156">
        <v>11</v>
      </c>
      <c r="I2345" s="156" t="s">
        <v>283</v>
      </c>
      <c r="J2345" s="156" t="s">
        <v>115</v>
      </c>
      <c r="K2345" s="156" t="s">
        <v>185</v>
      </c>
      <c r="L2345" s="156">
        <v>300</v>
      </c>
      <c r="M2345" s="156" t="s">
        <v>191</v>
      </c>
      <c r="N2345" s="156">
        <v>209</v>
      </c>
      <c r="O2345" s="156">
        <v>76304.39</v>
      </c>
      <c r="P2345" s="156">
        <v>339331</v>
      </c>
      <c r="Q2345" t="str">
        <f t="shared" si="36"/>
        <v>3-Small C&amp;I</v>
      </c>
      <c r="R2345" s="158"/>
      <c r="U2345" s="158"/>
    </row>
    <row r="2346" spans="1:21" x14ac:dyDescent="0.3">
      <c r="A2346" s="156">
        <v>5</v>
      </c>
      <c r="B2346" s="156" t="s">
        <v>181</v>
      </c>
      <c r="C2346" s="153">
        <v>2020</v>
      </c>
      <c r="D2346" s="156">
        <v>3</v>
      </c>
      <c r="E2346" s="156" t="s">
        <v>245</v>
      </c>
      <c r="F2346" s="157">
        <v>3</v>
      </c>
      <c r="G2346" s="156" t="s">
        <v>189</v>
      </c>
      <c r="H2346" s="156">
        <v>950</v>
      </c>
      <c r="I2346" s="156" t="s">
        <v>184</v>
      </c>
      <c r="J2346" s="156" t="s">
        <v>115</v>
      </c>
      <c r="K2346" s="156" t="s">
        <v>185</v>
      </c>
      <c r="L2346" s="156">
        <v>4532</v>
      </c>
      <c r="M2346" s="156" t="s">
        <v>200</v>
      </c>
      <c r="N2346" s="156">
        <v>60274</v>
      </c>
      <c r="O2346" s="156">
        <v>5059021.76</v>
      </c>
      <c r="P2346" s="156">
        <v>93267318</v>
      </c>
      <c r="Q2346" t="str">
        <f t="shared" si="36"/>
        <v>3-Small C&amp;I</v>
      </c>
      <c r="R2346" s="158"/>
      <c r="U2346" s="158"/>
    </row>
    <row r="2347" spans="1:21" x14ac:dyDescent="0.3">
      <c r="A2347" s="156">
        <v>5</v>
      </c>
      <c r="B2347" s="156" t="s">
        <v>181</v>
      </c>
      <c r="C2347" s="153">
        <v>2020</v>
      </c>
      <c r="D2347" s="156">
        <v>3</v>
      </c>
      <c r="E2347" s="156" t="s">
        <v>245</v>
      </c>
      <c r="F2347" s="157">
        <v>72</v>
      </c>
      <c r="G2347" s="156" t="s">
        <v>212</v>
      </c>
      <c r="H2347" s="156">
        <v>5</v>
      </c>
      <c r="I2347" s="156" t="s">
        <v>190</v>
      </c>
      <c r="J2347" s="156" t="s">
        <v>115</v>
      </c>
      <c r="K2347" s="156" t="s">
        <v>185</v>
      </c>
      <c r="L2347" s="156">
        <v>1572</v>
      </c>
      <c r="M2347" s="156" t="s">
        <v>231</v>
      </c>
      <c r="N2347" s="156">
        <v>1</v>
      </c>
      <c r="O2347" s="156">
        <v>4348.78</v>
      </c>
      <c r="P2347" s="156">
        <v>20411</v>
      </c>
      <c r="Q2347" t="str">
        <f t="shared" si="36"/>
        <v>3-Small C&amp;I</v>
      </c>
      <c r="R2347" s="158"/>
      <c r="U2347" s="158"/>
    </row>
    <row r="2348" spans="1:21" x14ac:dyDescent="0.3">
      <c r="A2348" s="156">
        <v>5</v>
      </c>
      <c r="B2348" s="156" t="s">
        <v>181</v>
      </c>
      <c r="C2348" s="156">
        <v>2020</v>
      </c>
      <c r="D2348" s="156">
        <v>3</v>
      </c>
      <c r="E2348" s="156" t="s">
        <v>245</v>
      </c>
      <c r="F2348" s="157">
        <v>3</v>
      </c>
      <c r="G2348" s="156" t="s">
        <v>189</v>
      </c>
      <c r="H2348" s="156">
        <v>602</v>
      </c>
      <c r="I2348" s="156" t="s">
        <v>246</v>
      </c>
      <c r="J2348" s="156" t="s">
        <v>125</v>
      </c>
      <c r="K2348" s="156" t="s">
        <v>197</v>
      </c>
      <c r="L2348" s="156">
        <v>300</v>
      </c>
      <c r="M2348" s="156" t="s">
        <v>191</v>
      </c>
      <c r="N2348" s="156">
        <v>926</v>
      </c>
      <c r="O2348" s="156">
        <v>116109.21</v>
      </c>
      <c r="P2348" s="156">
        <v>309447</v>
      </c>
      <c r="Q2348" t="str">
        <f t="shared" si="36"/>
        <v>Street</v>
      </c>
      <c r="R2348" s="158"/>
      <c r="U2348" s="158"/>
    </row>
    <row r="2349" spans="1:21" x14ac:dyDescent="0.3">
      <c r="A2349" s="156">
        <v>4</v>
      </c>
      <c r="B2349" s="156" t="s">
        <v>187</v>
      </c>
      <c r="C2349" s="156">
        <v>2020</v>
      </c>
      <c r="D2349" s="156">
        <v>3</v>
      </c>
      <c r="E2349" s="156" t="s">
        <v>245</v>
      </c>
      <c r="F2349" s="157">
        <v>60</v>
      </c>
      <c r="G2349" s="156" t="s">
        <v>212</v>
      </c>
      <c r="H2349" s="156">
        <v>615</v>
      </c>
      <c r="I2349" s="156" t="s">
        <v>292</v>
      </c>
      <c r="J2349" s="156" t="s">
        <v>123</v>
      </c>
      <c r="K2349" s="156" t="s">
        <v>261</v>
      </c>
      <c r="L2349" s="156">
        <v>4563</v>
      </c>
      <c r="M2349" s="156" t="s">
        <v>228</v>
      </c>
      <c r="N2349" s="156">
        <v>1</v>
      </c>
      <c r="O2349" s="156">
        <v>11.39</v>
      </c>
      <c r="P2349" s="156">
        <v>30</v>
      </c>
      <c r="Q2349" t="str">
        <f t="shared" si="36"/>
        <v>Street</v>
      </c>
      <c r="R2349" s="158"/>
      <c r="U2349" s="158"/>
    </row>
    <row r="2350" spans="1:21" x14ac:dyDescent="0.3">
      <c r="A2350" s="156">
        <v>4</v>
      </c>
      <c r="B2350" s="156" t="s">
        <v>187</v>
      </c>
      <c r="C2350" s="156">
        <v>2020</v>
      </c>
      <c r="D2350" s="156">
        <v>3</v>
      </c>
      <c r="E2350" s="156" t="s">
        <v>245</v>
      </c>
      <c r="F2350" s="157">
        <v>6</v>
      </c>
      <c r="G2350" s="156" t="s">
        <v>192</v>
      </c>
      <c r="H2350" s="156">
        <v>624</v>
      </c>
      <c r="I2350" s="156" t="s">
        <v>226</v>
      </c>
      <c r="J2350" s="156" t="s">
        <v>124</v>
      </c>
      <c r="K2350" s="156" t="s">
        <v>227</v>
      </c>
      <c r="L2350" s="156">
        <v>4562</v>
      </c>
      <c r="M2350" s="156" t="s">
        <v>211</v>
      </c>
      <c r="N2350" s="156">
        <v>2</v>
      </c>
      <c r="O2350" s="156">
        <v>1333.94</v>
      </c>
      <c r="P2350" s="156">
        <v>6633</v>
      </c>
      <c r="Q2350" t="str">
        <f t="shared" si="36"/>
        <v>Street</v>
      </c>
      <c r="R2350" s="158"/>
      <c r="U2350" s="158"/>
    </row>
    <row r="2351" spans="1:21" x14ac:dyDescent="0.3">
      <c r="A2351" s="156">
        <v>4</v>
      </c>
      <c r="B2351" s="156" t="s">
        <v>187</v>
      </c>
      <c r="C2351" s="156">
        <v>2020</v>
      </c>
      <c r="D2351" s="156">
        <v>3</v>
      </c>
      <c r="E2351" s="156" t="s">
        <v>245</v>
      </c>
      <c r="F2351" s="157">
        <v>60</v>
      </c>
      <c r="G2351" s="156" t="s">
        <v>212</v>
      </c>
      <c r="H2351" s="156">
        <v>624</v>
      </c>
      <c r="I2351" s="156" t="s">
        <v>226</v>
      </c>
      <c r="J2351" s="156" t="s">
        <v>124</v>
      </c>
      <c r="K2351" s="156" t="s">
        <v>227</v>
      </c>
      <c r="L2351" s="156">
        <v>4563</v>
      </c>
      <c r="M2351" s="156" t="s">
        <v>228</v>
      </c>
      <c r="N2351" s="156">
        <v>2</v>
      </c>
      <c r="O2351" s="156">
        <v>29.28</v>
      </c>
      <c r="P2351" s="156">
        <v>136</v>
      </c>
      <c r="Q2351" t="str">
        <f t="shared" si="36"/>
        <v>Street</v>
      </c>
      <c r="R2351" s="158"/>
      <c r="U2351" s="158"/>
    </row>
    <row r="2352" spans="1:21" x14ac:dyDescent="0.3">
      <c r="A2352" s="156">
        <v>5</v>
      </c>
      <c r="B2352" s="156" t="s">
        <v>181</v>
      </c>
      <c r="C2352" s="156">
        <v>2020</v>
      </c>
      <c r="D2352" s="156">
        <v>3</v>
      </c>
      <c r="E2352" s="156" t="s">
        <v>245</v>
      </c>
      <c r="F2352" s="157">
        <v>10</v>
      </c>
      <c r="G2352" s="156" t="s">
        <v>238</v>
      </c>
      <c r="H2352" s="156">
        <v>301</v>
      </c>
      <c r="I2352" s="156" t="s">
        <v>247</v>
      </c>
      <c r="J2352" s="156" t="s">
        <v>121</v>
      </c>
      <c r="K2352" s="156" t="s">
        <v>230</v>
      </c>
      <c r="L2352" s="156">
        <v>207</v>
      </c>
      <c r="M2352" s="156" t="s">
        <v>243</v>
      </c>
      <c r="N2352" s="156">
        <v>1</v>
      </c>
      <c r="O2352" s="156">
        <v>-521.36</v>
      </c>
      <c r="P2352" s="156">
        <v>-2895</v>
      </c>
      <c r="Q2352" t="str">
        <f t="shared" si="36"/>
        <v>1-Residential</v>
      </c>
      <c r="R2352" s="158"/>
      <c r="U2352" s="158"/>
    </row>
    <row r="2353" spans="1:21" x14ac:dyDescent="0.3">
      <c r="A2353" s="156">
        <v>5</v>
      </c>
      <c r="B2353" s="156" t="s">
        <v>181</v>
      </c>
      <c r="C2353" s="156">
        <v>2020</v>
      </c>
      <c r="D2353" s="156">
        <v>3</v>
      </c>
      <c r="E2353" s="156" t="s">
        <v>245</v>
      </c>
      <c r="F2353" s="157">
        <v>1</v>
      </c>
      <c r="G2353" s="156" t="s">
        <v>183</v>
      </c>
      <c r="H2353" s="156">
        <v>903</v>
      </c>
      <c r="I2353" s="156" t="s">
        <v>239</v>
      </c>
      <c r="J2353" s="156" t="s">
        <v>121</v>
      </c>
      <c r="K2353" s="156" t="s">
        <v>230</v>
      </c>
      <c r="L2353" s="156">
        <v>4512</v>
      </c>
      <c r="M2353" s="156" t="s">
        <v>186</v>
      </c>
      <c r="N2353" s="156">
        <v>458625</v>
      </c>
      <c r="O2353" s="156">
        <v>31970805.390000001</v>
      </c>
      <c r="P2353" s="156">
        <v>238889018</v>
      </c>
      <c r="Q2353" t="str">
        <f t="shared" si="36"/>
        <v>1-Residential</v>
      </c>
      <c r="R2353" s="158"/>
      <c r="U2353" s="158"/>
    </row>
    <row r="2354" spans="1:21" x14ac:dyDescent="0.3">
      <c r="A2354" s="156">
        <v>5</v>
      </c>
      <c r="B2354" s="156" t="s">
        <v>181</v>
      </c>
      <c r="C2354" s="156">
        <v>2020</v>
      </c>
      <c r="D2354" s="156">
        <v>3</v>
      </c>
      <c r="E2354" s="156" t="s">
        <v>245</v>
      </c>
      <c r="F2354" s="157">
        <v>3</v>
      </c>
      <c r="G2354" s="156" t="s">
        <v>189</v>
      </c>
      <c r="H2354" s="156">
        <v>2</v>
      </c>
      <c r="I2354" s="156" t="s">
        <v>264</v>
      </c>
      <c r="J2354" s="156" t="s">
        <v>121</v>
      </c>
      <c r="K2354" s="156" t="s">
        <v>230</v>
      </c>
      <c r="L2354" s="156">
        <v>300</v>
      </c>
      <c r="M2354" s="156" t="s">
        <v>191</v>
      </c>
      <c r="N2354" s="156">
        <v>2</v>
      </c>
      <c r="O2354" s="156">
        <v>131.13</v>
      </c>
      <c r="P2354" s="156">
        <v>428</v>
      </c>
      <c r="Q2354" t="str">
        <f t="shared" si="36"/>
        <v>1-Residential</v>
      </c>
      <c r="R2354" s="158"/>
      <c r="U2354" s="158"/>
    </row>
    <row r="2355" spans="1:21" x14ac:dyDescent="0.3">
      <c r="A2355" s="156">
        <v>5</v>
      </c>
      <c r="B2355" s="156" t="s">
        <v>181</v>
      </c>
      <c r="C2355" s="156">
        <v>2020</v>
      </c>
      <c r="D2355" s="156">
        <v>3</v>
      </c>
      <c r="E2355" s="156" t="s">
        <v>245</v>
      </c>
      <c r="F2355" s="157">
        <v>1</v>
      </c>
      <c r="G2355" s="156" t="s">
        <v>183</v>
      </c>
      <c r="H2355" s="156">
        <v>905</v>
      </c>
      <c r="I2355" s="156" t="s">
        <v>272</v>
      </c>
      <c r="J2355" s="156" t="s">
        <v>122</v>
      </c>
      <c r="K2355" s="156" t="s">
        <v>242</v>
      </c>
      <c r="L2355" s="156">
        <v>4512</v>
      </c>
      <c r="M2355" s="156" t="s">
        <v>186</v>
      </c>
      <c r="N2355" s="156">
        <v>61887</v>
      </c>
      <c r="O2355" s="156">
        <v>1299287.32</v>
      </c>
      <c r="P2355" s="156">
        <v>32281696</v>
      </c>
      <c r="Q2355" t="str">
        <f t="shared" si="36"/>
        <v>2-Low Income Residential</v>
      </c>
      <c r="R2355" s="158"/>
      <c r="U2355" s="158"/>
    </row>
    <row r="2356" spans="1:21" x14ac:dyDescent="0.3">
      <c r="A2356" s="156">
        <v>5</v>
      </c>
      <c r="B2356" s="156" t="s">
        <v>181</v>
      </c>
      <c r="C2356" s="156">
        <v>2020</v>
      </c>
      <c r="D2356" s="156">
        <v>3</v>
      </c>
      <c r="E2356" s="156" t="s">
        <v>245</v>
      </c>
      <c r="F2356" s="157">
        <v>60</v>
      </c>
      <c r="G2356" s="156" t="s">
        <v>212</v>
      </c>
      <c r="H2356" s="156">
        <v>600</v>
      </c>
      <c r="I2356" s="156" t="s">
        <v>266</v>
      </c>
      <c r="J2356" s="156" t="s">
        <v>123</v>
      </c>
      <c r="K2356" s="156" t="s">
        <v>261</v>
      </c>
      <c r="L2356" s="156">
        <v>360</v>
      </c>
      <c r="M2356" s="156" t="s">
        <v>225</v>
      </c>
      <c r="N2356" s="156">
        <v>9</v>
      </c>
      <c r="O2356" s="156">
        <v>4215.3900000000003</v>
      </c>
      <c r="P2356" s="156">
        <v>5126</v>
      </c>
      <c r="Q2356" t="str">
        <f t="shared" si="36"/>
        <v>Street</v>
      </c>
      <c r="R2356" s="158"/>
      <c r="U2356" s="158"/>
    </row>
    <row r="2357" spans="1:21" x14ac:dyDescent="0.3">
      <c r="A2357" s="156">
        <v>5</v>
      </c>
      <c r="B2357" s="156" t="s">
        <v>181</v>
      </c>
      <c r="C2357" s="156">
        <v>2020</v>
      </c>
      <c r="D2357" s="156">
        <v>3</v>
      </c>
      <c r="E2357" s="156" t="s">
        <v>245</v>
      </c>
      <c r="F2357" s="157">
        <v>10</v>
      </c>
      <c r="G2357" s="156" t="s">
        <v>238</v>
      </c>
      <c r="H2357" s="156">
        <v>905</v>
      </c>
      <c r="I2357" s="156" t="s">
        <v>272</v>
      </c>
      <c r="J2357" s="156" t="s">
        <v>122</v>
      </c>
      <c r="K2357" s="156" t="s">
        <v>242</v>
      </c>
      <c r="L2357" s="156">
        <v>4513</v>
      </c>
      <c r="M2357" s="156" t="s">
        <v>240</v>
      </c>
      <c r="N2357" s="156">
        <v>4740</v>
      </c>
      <c r="O2357" s="156">
        <v>176923.77</v>
      </c>
      <c r="P2357" s="156">
        <v>4802462</v>
      </c>
      <c r="Q2357" t="str">
        <f t="shared" si="36"/>
        <v>2-Low Income Residential</v>
      </c>
      <c r="R2357" s="158"/>
      <c r="U2357" s="158"/>
    </row>
    <row r="2358" spans="1:21" x14ac:dyDescent="0.3">
      <c r="A2358" s="156">
        <v>4</v>
      </c>
      <c r="B2358" s="156" t="s">
        <v>187</v>
      </c>
      <c r="C2358" s="156">
        <v>2020</v>
      </c>
      <c r="D2358" s="156">
        <v>3</v>
      </c>
      <c r="E2358" s="156" t="s">
        <v>245</v>
      </c>
      <c r="F2358" s="157">
        <v>10</v>
      </c>
      <c r="G2358" s="156" t="s">
        <v>238</v>
      </c>
      <c r="H2358" s="156">
        <v>903</v>
      </c>
      <c r="I2358" s="156" t="s">
        <v>239</v>
      </c>
      <c r="J2358" s="156" t="s">
        <v>121</v>
      </c>
      <c r="K2358" s="156" t="s">
        <v>230</v>
      </c>
      <c r="L2358" s="156">
        <v>4513</v>
      </c>
      <c r="M2358" s="156" t="s">
        <v>240</v>
      </c>
      <c r="N2358" s="156">
        <v>156</v>
      </c>
      <c r="O2358" s="156">
        <v>16212.72</v>
      </c>
      <c r="P2358" s="156">
        <v>119389</v>
      </c>
      <c r="Q2358" t="str">
        <f t="shared" si="36"/>
        <v>1-Residential</v>
      </c>
      <c r="R2358" s="158"/>
      <c r="U2358" s="158"/>
    </row>
    <row r="2359" spans="1:21" x14ac:dyDescent="0.3">
      <c r="A2359" s="156">
        <v>5</v>
      </c>
      <c r="B2359" s="156" t="s">
        <v>181</v>
      </c>
      <c r="C2359" s="156">
        <v>2020</v>
      </c>
      <c r="D2359" s="156">
        <v>3</v>
      </c>
      <c r="E2359" s="156" t="s">
        <v>245</v>
      </c>
      <c r="F2359" s="157">
        <v>3</v>
      </c>
      <c r="G2359" s="156" t="s">
        <v>189</v>
      </c>
      <c r="H2359" s="156">
        <v>701</v>
      </c>
      <c r="I2359" s="156" t="s">
        <v>206</v>
      </c>
      <c r="J2359" s="156" t="s">
        <v>207</v>
      </c>
      <c r="K2359" s="156" t="s">
        <v>208</v>
      </c>
      <c r="L2359" s="156">
        <v>300</v>
      </c>
      <c r="M2359" s="156" t="s">
        <v>191</v>
      </c>
      <c r="N2359" s="156">
        <v>161</v>
      </c>
      <c r="O2359" s="156">
        <v>2177068.61</v>
      </c>
      <c r="P2359" s="156">
        <v>11478693</v>
      </c>
      <c r="Q2359" t="str">
        <f t="shared" si="36"/>
        <v>5-Large C&amp;I</v>
      </c>
      <c r="R2359" s="158"/>
      <c r="U2359" s="158"/>
    </row>
    <row r="2360" spans="1:21" x14ac:dyDescent="0.3">
      <c r="A2360" s="156">
        <v>5</v>
      </c>
      <c r="B2360" s="156" t="s">
        <v>181</v>
      </c>
      <c r="C2360" s="156">
        <v>2020</v>
      </c>
      <c r="D2360" s="156">
        <v>3</v>
      </c>
      <c r="E2360" s="156" t="s">
        <v>245</v>
      </c>
      <c r="F2360" s="157">
        <v>3</v>
      </c>
      <c r="G2360" s="156" t="s">
        <v>189</v>
      </c>
      <c r="H2360" s="156">
        <v>953</v>
      </c>
      <c r="I2360" s="156" t="s">
        <v>213</v>
      </c>
      <c r="J2360" s="156" t="s">
        <v>118</v>
      </c>
      <c r="K2360" s="156" t="s">
        <v>214</v>
      </c>
      <c r="L2360" s="156">
        <v>4532</v>
      </c>
      <c r="M2360" s="156" t="s">
        <v>200</v>
      </c>
      <c r="N2360" s="156">
        <v>19199</v>
      </c>
      <c r="O2360" s="156">
        <v>837240.38</v>
      </c>
      <c r="P2360" s="156">
        <v>10203192</v>
      </c>
      <c r="Q2360" t="str">
        <f t="shared" si="36"/>
        <v>3-Small C&amp;I</v>
      </c>
      <c r="R2360" s="158"/>
      <c r="U2360" s="158"/>
    </row>
    <row r="2361" spans="1:21" x14ac:dyDescent="0.3">
      <c r="A2361" s="156">
        <v>5</v>
      </c>
      <c r="B2361" s="156" t="s">
        <v>181</v>
      </c>
      <c r="C2361" s="156">
        <v>2020</v>
      </c>
      <c r="D2361" s="156">
        <v>3</v>
      </c>
      <c r="E2361" s="156" t="s">
        <v>245</v>
      </c>
      <c r="F2361" s="157">
        <v>3</v>
      </c>
      <c r="G2361" s="156" t="s">
        <v>189</v>
      </c>
      <c r="H2361" s="156">
        <v>700</v>
      </c>
      <c r="I2361" s="156" t="s">
        <v>273</v>
      </c>
      <c r="J2361" s="156" t="s">
        <v>207</v>
      </c>
      <c r="K2361" s="156" t="s">
        <v>208</v>
      </c>
      <c r="L2361" s="156">
        <v>300</v>
      </c>
      <c r="M2361" s="156" t="s">
        <v>191</v>
      </c>
      <c r="N2361" s="156">
        <v>4</v>
      </c>
      <c r="O2361" s="156">
        <v>53685.79</v>
      </c>
      <c r="P2361" s="156">
        <v>299280</v>
      </c>
      <c r="Q2361" t="str">
        <f t="shared" si="36"/>
        <v>5-Large C&amp;I</v>
      </c>
      <c r="R2361" s="158"/>
      <c r="U2361" s="158"/>
    </row>
    <row r="2362" spans="1:21" x14ac:dyDescent="0.3">
      <c r="A2362" s="156">
        <v>5</v>
      </c>
      <c r="B2362" s="156" t="s">
        <v>181</v>
      </c>
      <c r="C2362" s="156">
        <v>2020</v>
      </c>
      <c r="D2362" s="156">
        <v>3</v>
      </c>
      <c r="E2362" s="156" t="s">
        <v>245</v>
      </c>
      <c r="F2362" s="157">
        <v>3</v>
      </c>
      <c r="G2362" s="156" t="s">
        <v>189</v>
      </c>
      <c r="H2362" s="156">
        <v>14</v>
      </c>
      <c r="I2362" s="156" t="s">
        <v>299</v>
      </c>
      <c r="J2362" s="156" t="s">
        <v>117</v>
      </c>
      <c r="K2362" s="156" t="s">
        <v>236</v>
      </c>
      <c r="L2362" s="156">
        <v>300</v>
      </c>
      <c r="M2362" s="156" t="s">
        <v>191</v>
      </c>
      <c r="N2362" s="156">
        <v>1</v>
      </c>
      <c r="O2362" s="156">
        <v>688.42</v>
      </c>
      <c r="P2362" s="156">
        <v>2918</v>
      </c>
      <c r="Q2362" t="str">
        <f t="shared" si="36"/>
        <v>3-Small C&amp;I</v>
      </c>
      <c r="R2362" s="158"/>
      <c r="U2362" s="158"/>
    </row>
    <row r="2363" spans="1:21" x14ac:dyDescent="0.3">
      <c r="A2363" s="156">
        <v>5</v>
      </c>
      <c r="B2363" s="156" t="s">
        <v>181</v>
      </c>
      <c r="C2363" s="156">
        <v>2020</v>
      </c>
      <c r="D2363" s="156">
        <v>3</v>
      </c>
      <c r="E2363" s="156" t="s">
        <v>245</v>
      </c>
      <c r="F2363" s="157">
        <v>3</v>
      </c>
      <c r="G2363" s="156" t="s">
        <v>189</v>
      </c>
      <c r="H2363" s="156">
        <v>9</v>
      </c>
      <c r="I2363" s="156" t="s">
        <v>275</v>
      </c>
      <c r="J2363" s="156" t="s">
        <v>117</v>
      </c>
      <c r="K2363" s="156" t="s">
        <v>236</v>
      </c>
      <c r="L2363" s="156">
        <v>300</v>
      </c>
      <c r="M2363" s="156" t="s">
        <v>191</v>
      </c>
      <c r="N2363" s="156">
        <v>309</v>
      </c>
      <c r="O2363" s="156">
        <v>-307607.18</v>
      </c>
      <c r="P2363" s="156">
        <v>515581</v>
      </c>
      <c r="Q2363" t="str">
        <f t="shared" si="36"/>
        <v>3-Small C&amp;I</v>
      </c>
      <c r="R2363" s="158"/>
      <c r="U2363" s="158"/>
    </row>
    <row r="2364" spans="1:21" x14ac:dyDescent="0.3">
      <c r="A2364" s="156">
        <v>4</v>
      </c>
      <c r="B2364" s="156" t="s">
        <v>187</v>
      </c>
      <c r="C2364" s="156">
        <v>2020</v>
      </c>
      <c r="D2364" s="156">
        <v>3</v>
      </c>
      <c r="E2364" s="156" t="s">
        <v>245</v>
      </c>
      <c r="F2364" s="157">
        <v>3</v>
      </c>
      <c r="G2364" s="156" t="s">
        <v>189</v>
      </c>
      <c r="H2364" s="156">
        <v>9</v>
      </c>
      <c r="I2364" s="156" t="s">
        <v>275</v>
      </c>
      <c r="J2364" s="156" t="s">
        <v>117</v>
      </c>
      <c r="K2364" s="156" t="s">
        <v>236</v>
      </c>
      <c r="L2364" s="156">
        <v>300</v>
      </c>
      <c r="M2364" s="156" t="s">
        <v>191</v>
      </c>
      <c r="N2364" s="156">
        <v>2</v>
      </c>
      <c r="O2364" s="156">
        <v>215.64</v>
      </c>
      <c r="P2364" s="156">
        <v>878</v>
      </c>
      <c r="Q2364" t="str">
        <f t="shared" si="36"/>
        <v>3-Small C&amp;I</v>
      </c>
      <c r="R2364" s="158"/>
      <c r="U2364" s="158"/>
    </row>
    <row r="2365" spans="1:21" x14ac:dyDescent="0.3">
      <c r="A2365" s="156">
        <v>4</v>
      </c>
      <c r="B2365" s="156" t="s">
        <v>187</v>
      </c>
      <c r="C2365" s="156">
        <v>2020</v>
      </c>
      <c r="D2365" s="156">
        <v>3</v>
      </c>
      <c r="E2365" s="156" t="s">
        <v>245</v>
      </c>
      <c r="F2365" s="157">
        <v>3</v>
      </c>
      <c r="G2365" s="156" t="s">
        <v>189</v>
      </c>
      <c r="H2365" s="156">
        <v>621</v>
      </c>
      <c r="I2365" s="156" t="s">
        <v>259</v>
      </c>
      <c r="J2365" s="156" t="s">
        <v>116</v>
      </c>
      <c r="K2365" s="156" t="s">
        <v>224</v>
      </c>
      <c r="L2365" s="156">
        <v>4532</v>
      </c>
      <c r="M2365" s="156" t="s">
        <v>200</v>
      </c>
      <c r="N2365" s="156">
        <v>8</v>
      </c>
      <c r="O2365" s="156">
        <v>186.82</v>
      </c>
      <c r="P2365" s="156">
        <v>1276</v>
      </c>
      <c r="Q2365" t="str">
        <f t="shared" si="36"/>
        <v>3-Small C&amp;I</v>
      </c>
      <c r="R2365" s="158"/>
      <c r="U2365" s="158"/>
    </row>
    <row r="2366" spans="1:21" x14ac:dyDescent="0.3">
      <c r="A2366" s="156">
        <v>5</v>
      </c>
      <c r="B2366" s="156" t="s">
        <v>181</v>
      </c>
      <c r="C2366" s="156">
        <v>2020</v>
      </c>
      <c r="D2366" s="156">
        <v>3</v>
      </c>
      <c r="E2366" s="156" t="s">
        <v>245</v>
      </c>
      <c r="F2366" s="157">
        <v>3</v>
      </c>
      <c r="G2366" s="156" t="s">
        <v>189</v>
      </c>
      <c r="H2366" s="156">
        <v>5</v>
      </c>
      <c r="I2366" s="156" t="s">
        <v>190</v>
      </c>
      <c r="J2366" s="156" t="s">
        <v>115</v>
      </c>
      <c r="K2366" s="156" t="s">
        <v>185</v>
      </c>
      <c r="L2366" s="156">
        <v>300</v>
      </c>
      <c r="M2366" s="156" t="s">
        <v>191</v>
      </c>
      <c r="N2366" s="156">
        <v>42550</v>
      </c>
      <c r="O2366" s="156">
        <v>2569328.85</v>
      </c>
      <c r="P2366" s="156">
        <v>50184117</v>
      </c>
      <c r="Q2366" t="str">
        <f t="shared" si="36"/>
        <v>3-Small C&amp;I</v>
      </c>
      <c r="R2366" s="158"/>
      <c r="U2366" s="158"/>
    </row>
    <row r="2367" spans="1:21" x14ac:dyDescent="0.3">
      <c r="A2367" s="156">
        <v>5</v>
      </c>
      <c r="B2367" s="156" t="s">
        <v>181</v>
      </c>
      <c r="C2367" s="156">
        <v>2020</v>
      </c>
      <c r="D2367" s="156">
        <v>3</v>
      </c>
      <c r="E2367" s="156" t="s">
        <v>245</v>
      </c>
      <c r="F2367" s="157">
        <v>6</v>
      </c>
      <c r="G2367" s="156" t="s">
        <v>192</v>
      </c>
      <c r="H2367" s="156">
        <v>602</v>
      </c>
      <c r="I2367" s="156" t="s">
        <v>246</v>
      </c>
      <c r="J2367" s="156" t="s">
        <v>125</v>
      </c>
      <c r="K2367" s="156" t="s">
        <v>197</v>
      </c>
      <c r="L2367" s="156">
        <v>700</v>
      </c>
      <c r="M2367" s="156" t="s">
        <v>193</v>
      </c>
      <c r="N2367" s="156">
        <v>326</v>
      </c>
      <c r="O2367" s="156">
        <v>31948.75</v>
      </c>
      <c r="P2367" s="156">
        <v>83712</v>
      </c>
      <c r="Q2367" t="str">
        <f t="shared" si="36"/>
        <v>Street</v>
      </c>
      <c r="R2367" s="158"/>
      <c r="U2367" s="158"/>
    </row>
    <row r="2368" spans="1:21" x14ac:dyDescent="0.3">
      <c r="A2368" s="156">
        <v>5</v>
      </c>
      <c r="B2368" s="156" t="s">
        <v>181</v>
      </c>
      <c r="C2368" s="156">
        <v>2020</v>
      </c>
      <c r="D2368" s="156">
        <v>3</v>
      </c>
      <c r="E2368" s="156" t="s">
        <v>245</v>
      </c>
      <c r="F2368" s="157">
        <v>6</v>
      </c>
      <c r="G2368" s="156" t="s">
        <v>192</v>
      </c>
      <c r="H2368" s="156">
        <v>624</v>
      </c>
      <c r="I2368" s="156" t="s">
        <v>226</v>
      </c>
      <c r="J2368" s="156" t="s">
        <v>124</v>
      </c>
      <c r="K2368" s="156" t="s">
        <v>227</v>
      </c>
      <c r="L2368" s="156">
        <v>4562</v>
      </c>
      <c r="M2368" s="156" t="s">
        <v>211</v>
      </c>
      <c r="N2368" s="156">
        <v>13</v>
      </c>
      <c r="O2368" s="156">
        <v>2702.42</v>
      </c>
      <c r="P2368" s="156">
        <v>14897</v>
      </c>
      <c r="Q2368" t="str">
        <f t="shared" si="36"/>
        <v>Street</v>
      </c>
      <c r="R2368" s="158"/>
      <c r="U2368" s="158"/>
    </row>
    <row r="2369" spans="1:21" x14ac:dyDescent="0.3">
      <c r="A2369" s="156">
        <v>4</v>
      </c>
      <c r="B2369" s="156" t="s">
        <v>187</v>
      </c>
      <c r="C2369" s="156">
        <v>2020</v>
      </c>
      <c r="D2369" s="156">
        <v>3</v>
      </c>
      <c r="E2369" s="156" t="s">
        <v>245</v>
      </c>
      <c r="F2369" s="157">
        <v>6</v>
      </c>
      <c r="G2369" s="156" t="s">
        <v>192</v>
      </c>
      <c r="H2369" s="156">
        <v>615</v>
      </c>
      <c r="I2369" s="156" t="s">
        <v>292</v>
      </c>
      <c r="J2369" s="156" t="s">
        <v>123</v>
      </c>
      <c r="K2369" s="156" t="s">
        <v>261</v>
      </c>
      <c r="L2369" s="156">
        <v>4562</v>
      </c>
      <c r="M2369" s="156" t="s">
        <v>211</v>
      </c>
      <c r="N2369" s="156">
        <v>1</v>
      </c>
      <c r="O2369" s="156">
        <v>6009.1</v>
      </c>
      <c r="P2369" s="156">
        <v>15779</v>
      </c>
      <c r="Q2369" t="str">
        <f t="shared" si="36"/>
        <v>Street</v>
      </c>
      <c r="R2369" s="158"/>
      <c r="U2369" s="158"/>
    </row>
    <row r="2370" spans="1:21" x14ac:dyDescent="0.3">
      <c r="A2370" s="156">
        <v>5</v>
      </c>
      <c r="B2370" s="156" t="s">
        <v>181</v>
      </c>
      <c r="C2370" s="156">
        <v>2020</v>
      </c>
      <c r="D2370" s="156">
        <v>3</v>
      </c>
      <c r="E2370" s="156" t="s">
        <v>245</v>
      </c>
      <c r="F2370" s="157">
        <v>6</v>
      </c>
      <c r="G2370" s="156" t="s">
        <v>192</v>
      </c>
      <c r="H2370" s="156">
        <v>627</v>
      </c>
      <c r="I2370" s="156" t="s">
        <v>257</v>
      </c>
      <c r="J2370" s="156" t="s">
        <v>132</v>
      </c>
      <c r="K2370" s="156" t="s">
        <v>212</v>
      </c>
      <c r="L2370" s="156">
        <v>4562</v>
      </c>
      <c r="M2370" s="156" t="s">
        <v>211</v>
      </c>
      <c r="N2370" s="156">
        <v>3</v>
      </c>
      <c r="O2370" s="156">
        <v>1100.24</v>
      </c>
      <c r="P2370" s="156">
        <v>282</v>
      </c>
      <c r="Q2370" t="str">
        <f t="shared" ref="Q2370:Q2433" si="37">VLOOKUP(J2370,S:T,2,FALSE)</f>
        <v>Street</v>
      </c>
      <c r="R2370" s="158"/>
      <c r="U2370" s="158"/>
    </row>
    <row r="2371" spans="1:21" x14ac:dyDescent="0.3">
      <c r="A2371" s="156">
        <v>4</v>
      </c>
      <c r="B2371" s="156" t="s">
        <v>187</v>
      </c>
      <c r="C2371" s="156">
        <v>2020</v>
      </c>
      <c r="D2371" s="156">
        <v>3</v>
      </c>
      <c r="E2371" s="156" t="s">
        <v>245</v>
      </c>
      <c r="F2371" s="157">
        <v>1</v>
      </c>
      <c r="G2371" s="156" t="s">
        <v>183</v>
      </c>
      <c r="H2371" s="156">
        <v>2</v>
      </c>
      <c r="I2371" s="156" t="s">
        <v>264</v>
      </c>
      <c r="J2371" s="156" t="s">
        <v>121</v>
      </c>
      <c r="K2371" s="156" t="s">
        <v>230</v>
      </c>
      <c r="L2371" s="156">
        <v>200</v>
      </c>
      <c r="M2371" s="156" t="s">
        <v>210</v>
      </c>
      <c r="N2371" s="156">
        <v>1</v>
      </c>
      <c r="O2371" s="156">
        <v>1006.78</v>
      </c>
      <c r="P2371" s="156">
        <v>3798</v>
      </c>
      <c r="Q2371" t="str">
        <f t="shared" si="37"/>
        <v>1-Residential</v>
      </c>
      <c r="R2371" s="158"/>
      <c r="U2371" s="158"/>
    </row>
    <row r="2372" spans="1:21" x14ac:dyDescent="0.3">
      <c r="A2372" s="156">
        <v>5</v>
      </c>
      <c r="B2372" s="156" t="s">
        <v>181</v>
      </c>
      <c r="C2372" s="156">
        <v>2020</v>
      </c>
      <c r="D2372" s="156">
        <v>3</v>
      </c>
      <c r="E2372" s="156" t="s">
        <v>245</v>
      </c>
      <c r="F2372" s="157">
        <v>10</v>
      </c>
      <c r="G2372" s="156" t="s">
        <v>238</v>
      </c>
      <c r="H2372" s="156">
        <v>2</v>
      </c>
      <c r="I2372" s="156" t="s">
        <v>264</v>
      </c>
      <c r="J2372" s="156" t="s">
        <v>121</v>
      </c>
      <c r="K2372" s="156" t="s">
        <v>230</v>
      </c>
      <c r="L2372" s="156">
        <v>207</v>
      </c>
      <c r="M2372" s="156" t="s">
        <v>243</v>
      </c>
      <c r="N2372" s="156">
        <v>25</v>
      </c>
      <c r="O2372" s="156">
        <v>6858.01</v>
      </c>
      <c r="P2372" s="156">
        <v>25009</v>
      </c>
      <c r="Q2372" t="str">
        <f t="shared" si="37"/>
        <v>1-Residential</v>
      </c>
      <c r="R2372" s="158"/>
      <c r="U2372" s="158"/>
    </row>
    <row r="2373" spans="1:21" x14ac:dyDescent="0.3">
      <c r="A2373" s="156">
        <v>4</v>
      </c>
      <c r="B2373" s="156" t="s">
        <v>187</v>
      </c>
      <c r="C2373" s="156">
        <v>2020</v>
      </c>
      <c r="D2373" s="156">
        <v>3</v>
      </c>
      <c r="E2373" s="156" t="s">
        <v>245</v>
      </c>
      <c r="F2373" s="157">
        <v>3</v>
      </c>
      <c r="G2373" s="156" t="s">
        <v>189</v>
      </c>
      <c r="H2373" s="156">
        <v>1</v>
      </c>
      <c r="I2373" s="156" t="s">
        <v>229</v>
      </c>
      <c r="J2373" s="156" t="s">
        <v>121</v>
      </c>
      <c r="K2373" s="156" t="s">
        <v>230</v>
      </c>
      <c r="L2373" s="156">
        <v>300</v>
      </c>
      <c r="M2373" s="156" t="s">
        <v>191</v>
      </c>
      <c r="N2373" s="156">
        <v>22</v>
      </c>
      <c r="O2373" s="156">
        <v>2210.04</v>
      </c>
      <c r="P2373" s="156">
        <v>7727</v>
      </c>
      <c r="Q2373" t="str">
        <f t="shared" si="37"/>
        <v>1-Residential</v>
      </c>
      <c r="R2373" s="158"/>
      <c r="U2373" s="158"/>
    </row>
    <row r="2374" spans="1:21" x14ac:dyDescent="0.3">
      <c r="A2374" s="156">
        <v>5</v>
      </c>
      <c r="B2374" s="156" t="s">
        <v>181</v>
      </c>
      <c r="C2374" s="156">
        <v>2020</v>
      </c>
      <c r="D2374" s="156">
        <v>3</v>
      </c>
      <c r="E2374" s="156" t="s">
        <v>245</v>
      </c>
      <c r="F2374" s="157">
        <v>72</v>
      </c>
      <c r="G2374" s="156" t="s">
        <v>212</v>
      </c>
      <c r="H2374" s="156">
        <v>1</v>
      </c>
      <c r="I2374" s="156" t="s">
        <v>229</v>
      </c>
      <c r="J2374" s="156" t="s">
        <v>121</v>
      </c>
      <c r="K2374" s="156" t="s">
        <v>230</v>
      </c>
      <c r="L2374" s="156">
        <v>1572</v>
      </c>
      <c r="M2374" s="156" t="s">
        <v>231</v>
      </c>
      <c r="N2374" s="156">
        <v>1</v>
      </c>
      <c r="O2374" s="156">
        <v>149.34</v>
      </c>
      <c r="P2374" s="156">
        <v>548</v>
      </c>
      <c r="Q2374" t="str">
        <f t="shared" si="37"/>
        <v>1-Residential</v>
      </c>
      <c r="R2374" s="158"/>
      <c r="U2374" s="158"/>
    </row>
    <row r="2375" spans="1:21" x14ac:dyDescent="0.3">
      <c r="A2375" s="156">
        <v>5</v>
      </c>
      <c r="B2375" s="156" t="s">
        <v>181</v>
      </c>
      <c r="C2375" s="156">
        <v>2020</v>
      </c>
      <c r="D2375" s="156">
        <v>3</v>
      </c>
      <c r="E2375" s="156" t="s">
        <v>245</v>
      </c>
      <c r="F2375" s="157">
        <v>10</v>
      </c>
      <c r="G2375" s="156" t="s">
        <v>238</v>
      </c>
      <c r="H2375" s="156">
        <v>7</v>
      </c>
      <c r="I2375" s="156" t="s">
        <v>241</v>
      </c>
      <c r="J2375" s="156" t="s">
        <v>122</v>
      </c>
      <c r="K2375" s="156" t="s">
        <v>242</v>
      </c>
      <c r="L2375" s="156">
        <v>207</v>
      </c>
      <c r="M2375" s="156" t="s">
        <v>243</v>
      </c>
      <c r="N2375" s="156">
        <v>7</v>
      </c>
      <c r="O2375" s="156">
        <v>1186.8800000000001</v>
      </c>
      <c r="P2375" s="156">
        <v>6625</v>
      </c>
      <c r="Q2375" t="str">
        <f t="shared" si="37"/>
        <v>2-Low Income Residential</v>
      </c>
      <c r="R2375" s="158"/>
      <c r="U2375" s="158"/>
    </row>
    <row r="2376" spans="1:21" x14ac:dyDescent="0.3">
      <c r="A2376" s="156">
        <v>4</v>
      </c>
      <c r="B2376" s="156" t="s">
        <v>187</v>
      </c>
      <c r="C2376" s="156">
        <v>2020</v>
      </c>
      <c r="D2376" s="156">
        <v>3</v>
      </c>
      <c r="E2376" s="156" t="s">
        <v>245</v>
      </c>
      <c r="F2376" s="157">
        <v>1</v>
      </c>
      <c r="G2376" s="156" t="s">
        <v>183</v>
      </c>
      <c r="H2376" s="156">
        <v>6</v>
      </c>
      <c r="I2376" s="156" t="s">
        <v>256</v>
      </c>
      <c r="J2376" s="156" t="s">
        <v>122</v>
      </c>
      <c r="K2376" s="156" t="s">
        <v>242</v>
      </c>
      <c r="L2376" s="156">
        <v>200</v>
      </c>
      <c r="M2376" s="156" t="s">
        <v>210</v>
      </c>
      <c r="N2376" s="156">
        <v>28</v>
      </c>
      <c r="O2376" s="156">
        <v>3876.08</v>
      </c>
      <c r="P2376" s="156">
        <v>21842</v>
      </c>
      <c r="Q2376" t="str">
        <f t="shared" si="37"/>
        <v>2-Low Income Residential</v>
      </c>
      <c r="R2376" s="158"/>
      <c r="U2376" s="158"/>
    </row>
    <row r="2377" spans="1:21" x14ac:dyDescent="0.3">
      <c r="A2377" s="156">
        <v>4</v>
      </c>
      <c r="B2377" s="156" t="s">
        <v>187</v>
      </c>
      <c r="C2377" s="156">
        <v>2020</v>
      </c>
      <c r="D2377" s="156">
        <v>3</v>
      </c>
      <c r="E2377" s="156" t="s">
        <v>245</v>
      </c>
      <c r="F2377" s="157">
        <v>3</v>
      </c>
      <c r="G2377" s="156" t="s">
        <v>189</v>
      </c>
      <c r="H2377" s="156">
        <v>701</v>
      </c>
      <c r="I2377" s="156" t="s">
        <v>206</v>
      </c>
      <c r="J2377" s="156" t="s">
        <v>207</v>
      </c>
      <c r="K2377" s="156" t="s">
        <v>208</v>
      </c>
      <c r="L2377" s="156">
        <v>300</v>
      </c>
      <c r="M2377" s="156" t="s">
        <v>191</v>
      </c>
      <c r="N2377" s="156">
        <v>2</v>
      </c>
      <c r="O2377" s="156">
        <v>-44749.38</v>
      </c>
      <c r="P2377" s="156">
        <v>-146300</v>
      </c>
      <c r="Q2377" t="str">
        <f t="shared" si="37"/>
        <v>5-Large C&amp;I</v>
      </c>
      <c r="R2377" s="158"/>
      <c r="U2377" s="158"/>
    </row>
    <row r="2378" spans="1:21" x14ac:dyDescent="0.3">
      <c r="A2378" s="156">
        <v>5</v>
      </c>
      <c r="B2378" s="156" t="s">
        <v>181</v>
      </c>
      <c r="C2378" s="156">
        <v>2020</v>
      </c>
      <c r="D2378" s="156">
        <v>3</v>
      </c>
      <c r="E2378" s="156" t="s">
        <v>245</v>
      </c>
      <c r="F2378" s="157">
        <v>3</v>
      </c>
      <c r="G2378" s="156" t="s">
        <v>189</v>
      </c>
      <c r="H2378" s="156">
        <v>955</v>
      </c>
      <c r="I2378" s="156" t="s">
        <v>282</v>
      </c>
      <c r="J2378" s="156" t="s">
        <v>119</v>
      </c>
      <c r="K2378" s="156" t="s">
        <v>216</v>
      </c>
      <c r="L2378" s="156">
        <v>4532</v>
      </c>
      <c r="M2378" s="156" t="s">
        <v>200</v>
      </c>
      <c r="N2378" s="156">
        <v>348</v>
      </c>
      <c r="O2378" s="156">
        <v>627570.24</v>
      </c>
      <c r="P2378" s="156">
        <v>7993090</v>
      </c>
      <c r="Q2378" t="str">
        <f t="shared" si="37"/>
        <v>4-Medium C&amp;I</v>
      </c>
      <c r="R2378" s="158"/>
      <c r="U2378" s="158"/>
    </row>
    <row r="2379" spans="1:21" x14ac:dyDescent="0.3">
      <c r="A2379" s="156">
        <v>5</v>
      </c>
      <c r="B2379" s="156" t="s">
        <v>181</v>
      </c>
      <c r="C2379" s="156">
        <v>2020</v>
      </c>
      <c r="D2379" s="156">
        <v>3</v>
      </c>
      <c r="E2379" s="156" t="s">
        <v>245</v>
      </c>
      <c r="F2379" s="157">
        <v>5</v>
      </c>
      <c r="G2379" s="156" t="s">
        <v>195</v>
      </c>
      <c r="H2379" s="156">
        <v>954</v>
      </c>
      <c r="I2379" s="156" t="s">
        <v>237</v>
      </c>
      <c r="J2379" s="156" t="s">
        <v>119</v>
      </c>
      <c r="K2379" s="156" t="s">
        <v>216</v>
      </c>
      <c r="L2379" s="156">
        <v>4552</v>
      </c>
      <c r="M2379" s="156" t="s">
        <v>276</v>
      </c>
      <c r="N2379" s="156">
        <v>516</v>
      </c>
      <c r="O2379" s="156">
        <v>1056714.07</v>
      </c>
      <c r="P2379" s="156">
        <v>11956431</v>
      </c>
      <c r="Q2379" t="str">
        <f t="shared" si="37"/>
        <v>4-Medium C&amp;I</v>
      </c>
      <c r="R2379" s="158"/>
      <c r="U2379" s="158"/>
    </row>
    <row r="2380" spans="1:21" x14ac:dyDescent="0.3">
      <c r="A2380" s="156">
        <v>5</v>
      </c>
      <c r="B2380" s="156" t="s">
        <v>181</v>
      </c>
      <c r="C2380" s="156">
        <v>2020</v>
      </c>
      <c r="D2380" s="156">
        <v>3</v>
      </c>
      <c r="E2380" s="156" t="s">
        <v>245</v>
      </c>
      <c r="F2380" s="157">
        <v>3</v>
      </c>
      <c r="G2380" s="156" t="s">
        <v>189</v>
      </c>
      <c r="H2380" s="156">
        <v>952</v>
      </c>
      <c r="I2380" s="156" t="s">
        <v>235</v>
      </c>
      <c r="J2380" s="156" t="s">
        <v>117</v>
      </c>
      <c r="K2380" s="156" t="s">
        <v>236</v>
      </c>
      <c r="L2380" s="156">
        <v>4532</v>
      </c>
      <c r="M2380" s="156" t="s">
        <v>200</v>
      </c>
      <c r="N2380" s="156">
        <v>439</v>
      </c>
      <c r="O2380" s="156">
        <v>75089.23</v>
      </c>
      <c r="P2380" s="156">
        <v>1733638</v>
      </c>
      <c r="Q2380" t="str">
        <f t="shared" si="37"/>
        <v>3-Small C&amp;I</v>
      </c>
      <c r="R2380" s="158"/>
      <c r="U2380" s="158"/>
    </row>
    <row r="2381" spans="1:21" x14ac:dyDescent="0.3">
      <c r="A2381" s="156">
        <v>4</v>
      </c>
      <c r="B2381" s="156" t="s">
        <v>187</v>
      </c>
      <c r="C2381" s="156">
        <v>2020</v>
      </c>
      <c r="D2381" s="156">
        <v>3</v>
      </c>
      <c r="E2381" s="156" t="s">
        <v>245</v>
      </c>
      <c r="F2381" s="157">
        <v>3</v>
      </c>
      <c r="G2381" s="156" t="s">
        <v>189</v>
      </c>
      <c r="H2381" s="156">
        <v>952</v>
      </c>
      <c r="I2381" s="156" t="s">
        <v>235</v>
      </c>
      <c r="J2381" s="156" t="s">
        <v>117</v>
      </c>
      <c r="K2381" s="156" t="s">
        <v>236</v>
      </c>
      <c r="L2381" s="156">
        <v>4532</v>
      </c>
      <c r="M2381" s="156" t="s">
        <v>200</v>
      </c>
      <c r="N2381" s="156">
        <v>10</v>
      </c>
      <c r="O2381" s="156">
        <v>405.67</v>
      </c>
      <c r="P2381" s="156">
        <v>3033</v>
      </c>
      <c r="Q2381" t="str">
        <f t="shared" si="37"/>
        <v>3-Small C&amp;I</v>
      </c>
      <c r="R2381" s="158"/>
      <c r="U2381" s="158"/>
    </row>
    <row r="2382" spans="1:21" x14ac:dyDescent="0.3">
      <c r="A2382" s="156">
        <v>4</v>
      </c>
      <c r="B2382" s="156" t="s">
        <v>187</v>
      </c>
      <c r="C2382" s="156">
        <v>2020</v>
      </c>
      <c r="D2382" s="156">
        <v>3</v>
      </c>
      <c r="E2382" s="156" t="s">
        <v>245</v>
      </c>
      <c r="F2382" s="157">
        <v>3</v>
      </c>
      <c r="G2382" s="156" t="s">
        <v>189</v>
      </c>
      <c r="H2382" s="156">
        <v>951</v>
      </c>
      <c r="I2382" s="156" t="s">
        <v>250</v>
      </c>
      <c r="J2382" s="156" t="s">
        <v>126</v>
      </c>
      <c r="K2382" s="156" t="s">
        <v>249</v>
      </c>
      <c r="L2382" s="156">
        <v>4532</v>
      </c>
      <c r="M2382" s="156" t="s">
        <v>200</v>
      </c>
      <c r="N2382" s="156">
        <v>6</v>
      </c>
      <c r="O2382" s="156">
        <v>183.57</v>
      </c>
      <c r="P2382" s="156">
        <v>1366</v>
      </c>
      <c r="Q2382" t="str">
        <f t="shared" si="37"/>
        <v>3-Small C&amp;I</v>
      </c>
      <c r="R2382" s="158"/>
      <c r="U2382" s="158"/>
    </row>
    <row r="2383" spans="1:21" x14ac:dyDescent="0.3">
      <c r="A2383" s="156">
        <v>5</v>
      </c>
      <c r="B2383" s="156" t="s">
        <v>181</v>
      </c>
      <c r="C2383" s="156">
        <v>2020</v>
      </c>
      <c r="D2383" s="156">
        <v>3</v>
      </c>
      <c r="E2383" s="156" t="s">
        <v>245</v>
      </c>
      <c r="F2383" s="157">
        <v>5</v>
      </c>
      <c r="G2383" s="156" t="s">
        <v>195</v>
      </c>
      <c r="H2383" s="156">
        <v>18</v>
      </c>
      <c r="I2383" s="156" t="s">
        <v>215</v>
      </c>
      <c r="J2383" s="156" t="s">
        <v>119</v>
      </c>
      <c r="K2383" s="156" t="s">
        <v>216</v>
      </c>
      <c r="L2383" s="156">
        <v>460</v>
      </c>
      <c r="M2383" s="156" t="s">
        <v>198</v>
      </c>
      <c r="N2383" s="156">
        <v>188</v>
      </c>
      <c r="O2383" s="156">
        <v>719137.68</v>
      </c>
      <c r="P2383" s="156">
        <v>3421319</v>
      </c>
      <c r="Q2383" t="str">
        <f t="shared" si="37"/>
        <v>4-Medium C&amp;I</v>
      </c>
      <c r="R2383" s="158"/>
      <c r="U2383" s="158"/>
    </row>
    <row r="2384" spans="1:21" x14ac:dyDescent="0.3">
      <c r="A2384" s="156">
        <v>5</v>
      </c>
      <c r="B2384" s="156" t="s">
        <v>181</v>
      </c>
      <c r="C2384" s="156">
        <v>2020</v>
      </c>
      <c r="D2384" s="156">
        <v>3</v>
      </c>
      <c r="E2384" s="156" t="s">
        <v>245</v>
      </c>
      <c r="F2384" s="157">
        <v>3</v>
      </c>
      <c r="G2384" s="156" t="s">
        <v>189</v>
      </c>
      <c r="H2384" s="156">
        <v>12</v>
      </c>
      <c r="I2384" s="156" t="s">
        <v>301</v>
      </c>
      <c r="J2384" s="156" t="s">
        <v>126</v>
      </c>
      <c r="K2384" s="156" t="s">
        <v>249</v>
      </c>
      <c r="L2384" s="156">
        <v>300</v>
      </c>
      <c r="M2384" s="156" t="s">
        <v>191</v>
      </c>
      <c r="N2384" s="156">
        <v>1</v>
      </c>
      <c r="O2384" s="156">
        <v>9.83</v>
      </c>
      <c r="P2384" s="156">
        <v>11</v>
      </c>
      <c r="Q2384" t="str">
        <f t="shared" si="37"/>
        <v>3-Small C&amp;I</v>
      </c>
      <c r="R2384" s="158"/>
      <c r="U2384" s="158"/>
    </row>
    <row r="2385" spans="1:21" x14ac:dyDescent="0.3">
      <c r="A2385" s="156">
        <v>4</v>
      </c>
      <c r="B2385" s="156" t="s">
        <v>187</v>
      </c>
      <c r="C2385" s="156">
        <v>2020</v>
      </c>
      <c r="D2385" s="156">
        <v>3</v>
      </c>
      <c r="E2385" s="156" t="s">
        <v>245</v>
      </c>
      <c r="F2385" s="157">
        <v>1</v>
      </c>
      <c r="G2385" s="156" t="s">
        <v>183</v>
      </c>
      <c r="H2385" s="156">
        <v>5</v>
      </c>
      <c r="I2385" s="156" t="s">
        <v>190</v>
      </c>
      <c r="J2385" s="156" t="s">
        <v>115</v>
      </c>
      <c r="K2385" s="156" t="s">
        <v>185</v>
      </c>
      <c r="L2385" s="156">
        <v>200</v>
      </c>
      <c r="M2385" s="156" t="s">
        <v>210</v>
      </c>
      <c r="N2385" s="156">
        <v>13</v>
      </c>
      <c r="O2385" s="156">
        <v>1497.79</v>
      </c>
      <c r="P2385" s="156">
        <v>6155</v>
      </c>
      <c r="Q2385" t="str">
        <f t="shared" si="37"/>
        <v>3-Small C&amp;I</v>
      </c>
      <c r="R2385" s="158"/>
      <c r="U2385" s="158"/>
    </row>
    <row r="2386" spans="1:21" x14ac:dyDescent="0.3">
      <c r="A2386" s="156">
        <v>5</v>
      </c>
      <c r="B2386" s="156" t="s">
        <v>181</v>
      </c>
      <c r="C2386" s="156">
        <v>2020</v>
      </c>
      <c r="D2386" s="156">
        <v>3</v>
      </c>
      <c r="E2386" s="156" t="s">
        <v>245</v>
      </c>
      <c r="F2386" s="157">
        <v>5</v>
      </c>
      <c r="G2386" s="156" t="s">
        <v>195</v>
      </c>
      <c r="H2386" s="156">
        <v>602</v>
      </c>
      <c r="I2386" s="156" t="s">
        <v>246</v>
      </c>
      <c r="J2386" s="156" t="s">
        <v>125</v>
      </c>
      <c r="K2386" s="156" t="s">
        <v>197</v>
      </c>
      <c r="L2386" s="156">
        <v>460</v>
      </c>
      <c r="M2386" s="156" t="s">
        <v>198</v>
      </c>
      <c r="N2386" s="156">
        <v>28</v>
      </c>
      <c r="O2386" s="156">
        <v>4415.18</v>
      </c>
      <c r="P2386" s="156">
        <v>12183</v>
      </c>
      <c r="Q2386" t="str">
        <f t="shared" si="37"/>
        <v>Street</v>
      </c>
      <c r="R2386" s="158"/>
      <c r="U2386" s="158"/>
    </row>
    <row r="2387" spans="1:21" x14ac:dyDescent="0.3">
      <c r="A2387" s="156">
        <v>5</v>
      </c>
      <c r="B2387" s="156" t="s">
        <v>181</v>
      </c>
      <c r="C2387" s="156">
        <v>2020</v>
      </c>
      <c r="D2387" s="156">
        <v>3</v>
      </c>
      <c r="E2387" s="156" t="s">
        <v>245</v>
      </c>
      <c r="F2387" s="157">
        <v>5</v>
      </c>
      <c r="G2387" s="156" t="s">
        <v>195</v>
      </c>
      <c r="H2387" s="156">
        <v>603</v>
      </c>
      <c r="I2387" s="156" t="s">
        <v>196</v>
      </c>
      <c r="J2387" s="156" t="s">
        <v>125</v>
      </c>
      <c r="K2387" s="156" t="s">
        <v>197</v>
      </c>
      <c r="L2387" s="156">
        <v>460</v>
      </c>
      <c r="M2387" s="156" t="s">
        <v>198</v>
      </c>
      <c r="N2387" s="156">
        <v>51</v>
      </c>
      <c r="O2387" s="156">
        <v>8005.97</v>
      </c>
      <c r="P2387" s="156">
        <v>22013</v>
      </c>
      <c r="Q2387" t="str">
        <f t="shared" si="37"/>
        <v>Street</v>
      </c>
      <c r="R2387" s="158"/>
      <c r="U2387" s="158"/>
    </row>
    <row r="2388" spans="1:21" x14ac:dyDescent="0.3">
      <c r="A2388" s="156">
        <v>5</v>
      </c>
      <c r="B2388" s="156" t="s">
        <v>181</v>
      </c>
      <c r="C2388" s="156">
        <v>2020</v>
      </c>
      <c r="D2388" s="156">
        <v>3</v>
      </c>
      <c r="E2388" s="156" t="s">
        <v>245</v>
      </c>
      <c r="F2388" s="157">
        <v>6</v>
      </c>
      <c r="G2388" s="156" t="s">
        <v>192</v>
      </c>
      <c r="H2388" s="156">
        <v>619</v>
      </c>
      <c r="I2388" s="156" t="s">
        <v>277</v>
      </c>
      <c r="J2388" s="156" t="s">
        <v>278</v>
      </c>
      <c r="K2388" s="156" t="s">
        <v>212</v>
      </c>
      <c r="L2388" s="156">
        <v>4562</v>
      </c>
      <c r="M2388" s="156" t="s">
        <v>211</v>
      </c>
      <c r="N2388" s="156">
        <v>384</v>
      </c>
      <c r="O2388" s="156">
        <v>421772.72</v>
      </c>
      <c r="P2388" s="156">
        <v>3430013</v>
      </c>
      <c r="Q2388" t="str">
        <f t="shared" si="37"/>
        <v>Street</v>
      </c>
      <c r="R2388" s="158"/>
      <c r="U2388" s="158"/>
    </row>
    <row r="2389" spans="1:21" x14ac:dyDescent="0.3">
      <c r="A2389" s="156">
        <v>5</v>
      </c>
      <c r="B2389" s="156" t="s">
        <v>181</v>
      </c>
      <c r="C2389" s="156">
        <v>2020</v>
      </c>
      <c r="D2389" s="156">
        <v>3</v>
      </c>
      <c r="E2389" s="156" t="s">
        <v>245</v>
      </c>
      <c r="F2389" s="157">
        <v>6</v>
      </c>
      <c r="G2389" s="156" t="s">
        <v>192</v>
      </c>
      <c r="H2389" s="156">
        <v>625</v>
      </c>
      <c r="I2389" s="156" t="s">
        <v>286</v>
      </c>
      <c r="J2389" s="156" t="s">
        <v>132</v>
      </c>
      <c r="K2389" s="156" t="s">
        <v>212</v>
      </c>
      <c r="L2389" s="156">
        <v>700</v>
      </c>
      <c r="M2389" s="156" t="s">
        <v>193</v>
      </c>
      <c r="N2389" s="156">
        <v>1</v>
      </c>
      <c r="O2389" s="156">
        <v>19.87</v>
      </c>
      <c r="P2389" s="156">
        <v>22</v>
      </c>
      <c r="Q2389" t="str">
        <f t="shared" si="37"/>
        <v>Street</v>
      </c>
      <c r="R2389" s="158"/>
      <c r="U2389" s="158"/>
    </row>
    <row r="2390" spans="1:21" x14ac:dyDescent="0.3">
      <c r="A2390" s="156">
        <v>5</v>
      </c>
      <c r="B2390" s="156" t="s">
        <v>181</v>
      </c>
      <c r="C2390" s="156">
        <v>2020</v>
      </c>
      <c r="D2390" s="156">
        <v>3</v>
      </c>
      <c r="E2390" s="156" t="s">
        <v>245</v>
      </c>
      <c r="F2390" s="157">
        <v>3</v>
      </c>
      <c r="G2390" s="156" t="s">
        <v>189</v>
      </c>
      <c r="H2390" s="156">
        <v>1</v>
      </c>
      <c r="I2390" s="156" t="s">
        <v>229</v>
      </c>
      <c r="J2390" s="156" t="s">
        <v>121</v>
      </c>
      <c r="K2390" s="156" t="s">
        <v>230</v>
      </c>
      <c r="L2390" s="156">
        <v>300</v>
      </c>
      <c r="M2390" s="156" t="s">
        <v>191</v>
      </c>
      <c r="N2390" s="156">
        <v>1217</v>
      </c>
      <c r="O2390" s="156">
        <v>358238.61</v>
      </c>
      <c r="P2390" s="156">
        <v>1338260</v>
      </c>
      <c r="Q2390" t="str">
        <f t="shared" si="37"/>
        <v>1-Residential</v>
      </c>
      <c r="R2390" s="158"/>
      <c r="U2390" s="158"/>
    </row>
    <row r="2391" spans="1:21" x14ac:dyDescent="0.3">
      <c r="A2391" s="156">
        <v>5</v>
      </c>
      <c r="B2391" s="156" t="s">
        <v>181</v>
      </c>
      <c r="C2391" s="156">
        <v>2020</v>
      </c>
      <c r="D2391" s="156">
        <v>3</v>
      </c>
      <c r="E2391" s="156" t="s">
        <v>245</v>
      </c>
      <c r="F2391" s="157">
        <v>1</v>
      </c>
      <c r="G2391" s="156" t="s">
        <v>183</v>
      </c>
      <c r="H2391" s="156">
        <v>7</v>
      </c>
      <c r="I2391" s="156" t="s">
        <v>241</v>
      </c>
      <c r="J2391" s="156" t="s">
        <v>122</v>
      </c>
      <c r="K2391" s="156" t="s">
        <v>242</v>
      </c>
      <c r="L2391" s="156">
        <v>200</v>
      </c>
      <c r="M2391" s="156" t="s">
        <v>210</v>
      </c>
      <c r="N2391" s="156">
        <v>73</v>
      </c>
      <c r="O2391" s="156">
        <v>7207.73</v>
      </c>
      <c r="P2391" s="156">
        <v>39505</v>
      </c>
      <c r="Q2391" t="str">
        <f t="shared" si="37"/>
        <v>2-Low Income Residential</v>
      </c>
      <c r="R2391" s="158"/>
      <c r="U2391" s="158"/>
    </row>
    <row r="2392" spans="1:21" x14ac:dyDescent="0.3">
      <c r="A2392" s="156">
        <v>4</v>
      </c>
      <c r="B2392" s="156" t="s">
        <v>187</v>
      </c>
      <c r="C2392" s="156">
        <v>2020</v>
      </c>
      <c r="D2392" s="156">
        <v>3</v>
      </c>
      <c r="E2392" s="156" t="s">
        <v>245</v>
      </c>
      <c r="F2392" s="157">
        <v>3</v>
      </c>
      <c r="G2392" s="156" t="s">
        <v>189</v>
      </c>
      <c r="H2392" s="156">
        <v>903</v>
      </c>
      <c r="I2392" s="156" t="s">
        <v>239</v>
      </c>
      <c r="J2392" s="156" t="s">
        <v>121</v>
      </c>
      <c r="K2392" s="156" t="s">
        <v>230</v>
      </c>
      <c r="L2392" s="156">
        <v>4532</v>
      </c>
      <c r="M2392" s="156" t="s">
        <v>200</v>
      </c>
      <c r="N2392" s="156">
        <v>22</v>
      </c>
      <c r="O2392" s="156">
        <v>2151.7199999999998</v>
      </c>
      <c r="P2392" s="156">
        <v>15700</v>
      </c>
      <c r="Q2392" t="str">
        <f t="shared" si="37"/>
        <v>1-Residential</v>
      </c>
      <c r="R2392" s="158"/>
      <c r="U2392" s="158"/>
    </row>
    <row r="2393" spans="1:21" x14ac:dyDescent="0.3">
      <c r="A2393" s="156">
        <v>4</v>
      </c>
      <c r="B2393" s="156" t="s">
        <v>187</v>
      </c>
      <c r="C2393" s="156">
        <v>2020</v>
      </c>
      <c r="D2393" s="156">
        <v>3</v>
      </c>
      <c r="E2393" s="156" t="s">
        <v>245</v>
      </c>
      <c r="F2393" s="157">
        <v>1</v>
      </c>
      <c r="G2393" s="156" t="s">
        <v>183</v>
      </c>
      <c r="H2393" s="156">
        <v>905</v>
      </c>
      <c r="I2393" s="156" t="s">
        <v>272</v>
      </c>
      <c r="J2393" s="156" t="s">
        <v>122</v>
      </c>
      <c r="K2393" s="156" t="s">
        <v>242</v>
      </c>
      <c r="L2393" s="156">
        <v>4512</v>
      </c>
      <c r="M2393" s="156" t="s">
        <v>186</v>
      </c>
      <c r="N2393" s="156">
        <v>102</v>
      </c>
      <c r="O2393" s="156">
        <v>4509.88</v>
      </c>
      <c r="P2393" s="156">
        <v>88963</v>
      </c>
      <c r="Q2393" t="str">
        <f t="shared" si="37"/>
        <v>2-Low Income Residential</v>
      </c>
      <c r="R2393" s="158"/>
      <c r="U2393" s="158"/>
    </row>
    <row r="2394" spans="1:21" x14ac:dyDescent="0.3">
      <c r="A2394" s="156">
        <v>4</v>
      </c>
      <c r="B2394" s="156" t="s">
        <v>187</v>
      </c>
      <c r="C2394" s="156">
        <v>2020</v>
      </c>
      <c r="D2394" s="156">
        <v>3</v>
      </c>
      <c r="E2394" s="156" t="s">
        <v>245</v>
      </c>
      <c r="F2394" s="157">
        <v>10</v>
      </c>
      <c r="G2394" s="156" t="s">
        <v>238</v>
      </c>
      <c r="H2394" s="156">
        <v>905</v>
      </c>
      <c r="I2394" s="156" t="s">
        <v>272</v>
      </c>
      <c r="J2394" s="156" t="s">
        <v>122</v>
      </c>
      <c r="K2394" s="156" t="s">
        <v>242</v>
      </c>
      <c r="L2394" s="156">
        <v>4513</v>
      </c>
      <c r="M2394" s="156" t="s">
        <v>240</v>
      </c>
      <c r="N2394" s="156">
        <v>5</v>
      </c>
      <c r="O2394" s="156">
        <v>281.51</v>
      </c>
      <c r="P2394" s="156">
        <v>5326</v>
      </c>
      <c r="Q2394" t="str">
        <f t="shared" si="37"/>
        <v>2-Low Income Residential</v>
      </c>
      <c r="R2394" s="158"/>
      <c r="U2394" s="158"/>
    </row>
    <row r="2395" spans="1:21" x14ac:dyDescent="0.3">
      <c r="A2395" s="156">
        <v>5</v>
      </c>
      <c r="B2395" s="156" t="s">
        <v>181</v>
      </c>
      <c r="C2395" s="156">
        <v>2020</v>
      </c>
      <c r="D2395" s="156">
        <v>3</v>
      </c>
      <c r="E2395" s="156" t="s">
        <v>245</v>
      </c>
      <c r="F2395" s="157">
        <v>3</v>
      </c>
      <c r="G2395" s="156" t="s">
        <v>189</v>
      </c>
      <c r="H2395" s="156">
        <v>954</v>
      </c>
      <c r="I2395" s="156" t="s">
        <v>237</v>
      </c>
      <c r="J2395" s="156" t="s">
        <v>119</v>
      </c>
      <c r="K2395" s="156" t="s">
        <v>216</v>
      </c>
      <c r="L2395" s="156">
        <v>4532</v>
      </c>
      <c r="M2395" s="156" t="s">
        <v>200</v>
      </c>
      <c r="N2395" s="156">
        <v>7932</v>
      </c>
      <c r="O2395" s="156">
        <v>11994724</v>
      </c>
      <c r="P2395" s="156">
        <v>148093409</v>
      </c>
      <c r="Q2395" t="str">
        <f t="shared" si="37"/>
        <v>4-Medium C&amp;I</v>
      </c>
      <c r="R2395" s="158"/>
      <c r="U2395" s="158"/>
    </row>
    <row r="2396" spans="1:21" x14ac:dyDescent="0.3">
      <c r="A2396" s="156">
        <v>5</v>
      </c>
      <c r="B2396" s="156" t="s">
        <v>181</v>
      </c>
      <c r="C2396" s="156">
        <v>2020</v>
      </c>
      <c r="D2396" s="156">
        <v>3</v>
      </c>
      <c r="E2396" s="156" t="s">
        <v>245</v>
      </c>
      <c r="F2396" s="157">
        <v>3</v>
      </c>
      <c r="G2396" s="156" t="s">
        <v>189</v>
      </c>
      <c r="H2396" s="156">
        <v>17</v>
      </c>
      <c r="I2396" s="156" t="s">
        <v>204</v>
      </c>
      <c r="J2396" s="156" t="s">
        <v>128</v>
      </c>
      <c r="K2396" s="156" t="s">
        <v>205</v>
      </c>
      <c r="L2396" s="156">
        <v>300</v>
      </c>
      <c r="M2396" s="156" t="s">
        <v>191</v>
      </c>
      <c r="N2396" s="156">
        <v>2</v>
      </c>
      <c r="O2396" s="156">
        <v>2500.9899999999998</v>
      </c>
      <c r="P2396" s="156">
        <v>12320</v>
      </c>
      <c r="Q2396" t="str">
        <f t="shared" si="37"/>
        <v>4-Medium C&amp;I</v>
      </c>
      <c r="R2396" s="158"/>
      <c r="U2396" s="158"/>
    </row>
    <row r="2397" spans="1:21" x14ac:dyDescent="0.3">
      <c r="A2397" s="156">
        <v>4</v>
      </c>
      <c r="B2397" s="156" t="s">
        <v>187</v>
      </c>
      <c r="C2397" s="156">
        <v>2020</v>
      </c>
      <c r="D2397" s="156">
        <v>3</v>
      </c>
      <c r="E2397" s="156" t="s">
        <v>245</v>
      </c>
      <c r="F2397" s="157">
        <v>5</v>
      </c>
      <c r="G2397" s="156" t="s">
        <v>195</v>
      </c>
      <c r="H2397" s="156">
        <v>710</v>
      </c>
      <c r="I2397" s="156" t="s">
        <v>220</v>
      </c>
      <c r="J2397" s="156" t="s">
        <v>207</v>
      </c>
      <c r="K2397" s="156" t="s">
        <v>208</v>
      </c>
      <c r="L2397" s="156">
        <v>4552</v>
      </c>
      <c r="M2397" s="156" t="s">
        <v>276</v>
      </c>
      <c r="N2397" s="156">
        <v>1</v>
      </c>
      <c r="O2397" s="156">
        <v>3271.84</v>
      </c>
      <c r="P2397" s="156">
        <v>37753</v>
      </c>
      <c r="Q2397" t="str">
        <f t="shared" si="37"/>
        <v>5-Large C&amp;I</v>
      </c>
      <c r="R2397" s="158"/>
      <c r="U2397" s="158"/>
    </row>
    <row r="2398" spans="1:21" x14ac:dyDescent="0.3">
      <c r="A2398" s="156">
        <v>4</v>
      </c>
      <c r="B2398" s="156" t="s">
        <v>187</v>
      </c>
      <c r="C2398" s="156">
        <v>2020</v>
      </c>
      <c r="D2398" s="156">
        <v>3</v>
      </c>
      <c r="E2398" s="156" t="s">
        <v>245</v>
      </c>
      <c r="F2398" s="157">
        <v>3</v>
      </c>
      <c r="G2398" s="156" t="s">
        <v>189</v>
      </c>
      <c r="H2398" s="156">
        <v>18</v>
      </c>
      <c r="I2398" s="156" t="s">
        <v>215</v>
      </c>
      <c r="J2398" s="156" t="s">
        <v>119</v>
      </c>
      <c r="K2398" s="156" t="s">
        <v>216</v>
      </c>
      <c r="L2398" s="156">
        <v>300</v>
      </c>
      <c r="M2398" s="156" t="s">
        <v>191</v>
      </c>
      <c r="N2398" s="156">
        <v>3</v>
      </c>
      <c r="O2398" s="156">
        <v>852.36</v>
      </c>
      <c r="P2398" s="156">
        <v>3365</v>
      </c>
      <c r="Q2398" t="str">
        <f t="shared" si="37"/>
        <v>4-Medium C&amp;I</v>
      </c>
      <c r="R2398" s="158"/>
      <c r="U2398" s="158"/>
    </row>
    <row r="2399" spans="1:21" x14ac:dyDescent="0.3">
      <c r="A2399" s="156">
        <v>5</v>
      </c>
      <c r="B2399" s="156" t="s">
        <v>181</v>
      </c>
      <c r="C2399" s="156">
        <v>2020</v>
      </c>
      <c r="D2399" s="156">
        <v>3</v>
      </c>
      <c r="E2399" s="156" t="s">
        <v>245</v>
      </c>
      <c r="F2399" s="157">
        <v>75</v>
      </c>
      <c r="G2399" s="156" t="s">
        <v>212</v>
      </c>
      <c r="H2399" s="156">
        <v>13</v>
      </c>
      <c r="I2399" s="156" t="s">
        <v>296</v>
      </c>
      <c r="J2399" s="156" t="s">
        <v>119</v>
      </c>
      <c r="K2399" s="156" t="s">
        <v>216</v>
      </c>
      <c r="L2399" s="156">
        <v>1575</v>
      </c>
      <c r="M2399" s="156" t="s">
        <v>218</v>
      </c>
      <c r="N2399" s="156">
        <v>1</v>
      </c>
      <c r="O2399" s="156">
        <v>1094.93</v>
      </c>
      <c r="P2399" s="156">
        <v>5320</v>
      </c>
      <c r="Q2399" t="str">
        <f t="shared" si="37"/>
        <v>4-Medium C&amp;I</v>
      </c>
      <c r="R2399" s="158"/>
      <c r="U2399" s="158"/>
    </row>
    <row r="2400" spans="1:21" x14ac:dyDescent="0.3">
      <c r="A2400" s="156">
        <v>5</v>
      </c>
      <c r="B2400" s="156" t="s">
        <v>181</v>
      </c>
      <c r="C2400" s="156">
        <v>2020</v>
      </c>
      <c r="D2400" s="156">
        <v>3</v>
      </c>
      <c r="E2400" s="156" t="s">
        <v>245</v>
      </c>
      <c r="F2400" s="157">
        <v>75</v>
      </c>
      <c r="G2400" s="156" t="s">
        <v>212</v>
      </c>
      <c r="H2400" s="156">
        <v>950</v>
      </c>
      <c r="I2400" s="156" t="s">
        <v>184</v>
      </c>
      <c r="J2400" s="156" t="s">
        <v>115</v>
      </c>
      <c r="K2400" s="156" t="s">
        <v>185</v>
      </c>
      <c r="L2400" s="156">
        <v>4575</v>
      </c>
      <c r="M2400" s="156" t="s">
        <v>212</v>
      </c>
      <c r="N2400" s="156">
        <v>2</v>
      </c>
      <c r="O2400" s="156">
        <v>848.87</v>
      </c>
      <c r="P2400" s="156">
        <v>8780</v>
      </c>
      <c r="Q2400" t="str">
        <f t="shared" si="37"/>
        <v>3-Small C&amp;I</v>
      </c>
      <c r="R2400" s="158"/>
      <c r="U2400" s="158"/>
    </row>
    <row r="2401" spans="1:21" x14ac:dyDescent="0.3">
      <c r="A2401" s="156">
        <v>5</v>
      </c>
      <c r="B2401" s="156" t="s">
        <v>181</v>
      </c>
      <c r="C2401" s="156">
        <v>2020</v>
      </c>
      <c r="D2401" s="156">
        <v>3</v>
      </c>
      <c r="E2401" s="156" t="s">
        <v>245</v>
      </c>
      <c r="F2401" s="157">
        <v>77</v>
      </c>
      <c r="G2401" s="156" t="s">
        <v>212</v>
      </c>
      <c r="H2401" s="156">
        <v>950</v>
      </c>
      <c r="I2401" s="156" t="s">
        <v>184</v>
      </c>
      <c r="J2401" s="156" t="s">
        <v>115</v>
      </c>
      <c r="K2401" s="156" t="s">
        <v>185</v>
      </c>
      <c r="L2401" s="156">
        <v>4577</v>
      </c>
      <c r="M2401" s="156" t="s">
        <v>212</v>
      </c>
      <c r="N2401" s="156">
        <v>1</v>
      </c>
      <c r="O2401" s="156">
        <v>229.5</v>
      </c>
      <c r="P2401" s="156">
        <v>2413</v>
      </c>
      <c r="Q2401" t="str">
        <f t="shared" si="37"/>
        <v>3-Small C&amp;I</v>
      </c>
      <c r="R2401" s="158"/>
      <c r="U2401" s="158"/>
    </row>
    <row r="2402" spans="1:21" x14ac:dyDescent="0.3">
      <c r="A2402" s="156">
        <v>5</v>
      </c>
      <c r="B2402" s="156" t="s">
        <v>181</v>
      </c>
      <c r="C2402" s="156">
        <v>2020</v>
      </c>
      <c r="D2402" s="156">
        <v>3</v>
      </c>
      <c r="E2402" s="156" t="s">
        <v>245</v>
      </c>
      <c r="F2402" s="157">
        <v>79</v>
      </c>
      <c r="G2402" s="156" t="s">
        <v>212</v>
      </c>
      <c r="H2402" s="156">
        <v>950</v>
      </c>
      <c r="I2402" s="156" t="s">
        <v>184</v>
      </c>
      <c r="J2402" s="156" t="s">
        <v>115</v>
      </c>
      <c r="K2402" s="156" t="s">
        <v>185</v>
      </c>
      <c r="L2402" s="156">
        <v>4579</v>
      </c>
      <c r="M2402" s="156" t="s">
        <v>221</v>
      </c>
      <c r="N2402" s="156">
        <v>84</v>
      </c>
      <c r="O2402" s="156">
        <v>13876.02</v>
      </c>
      <c r="P2402" s="156">
        <v>139447</v>
      </c>
      <c r="Q2402" t="str">
        <f t="shared" si="37"/>
        <v>3-Small C&amp;I</v>
      </c>
      <c r="R2402" s="158"/>
      <c r="U2402" s="158"/>
    </row>
    <row r="2403" spans="1:21" x14ac:dyDescent="0.3">
      <c r="A2403" s="156">
        <v>5</v>
      </c>
      <c r="B2403" s="156" t="s">
        <v>181</v>
      </c>
      <c r="C2403" s="156">
        <v>2020</v>
      </c>
      <c r="D2403" s="156">
        <v>3</v>
      </c>
      <c r="E2403" s="156" t="s">
        <v>245</v>
      </c>
      <c r="F2403" s="157">
        <v>1</v>
      </c>
      <c r="G2403" s="156" t="s">
        <v>183</v>
      </c>
      <c r="H2403" s="156">
        <v>950</v>
      </c>
      <c r="I2403" s="156" t="s">
        <v>184</v>
      </c>
      <c r="J2403" s="156" t="s">
        <v>115</v>
      </c>
      <c r="K2403" s="156" t="s">
        <v>185</v>
      </c>
      <c r="L2403" s="156">
        <v>4512</v>
      </c>
      <c r="M2403" s="156" t="s">
        <v>186</v>
      </c>
      <c r="N2403" s="156">
        <v>732</v>
      </c>
      <c r="O2403" s="156">
        <v>46159.74</v>
      </c>
      <c r="P2403" s="156">
        <v>418632</v>
      </c>
      <c r="Q2403" t="str">
        <f t="shared" si="37"/>
        <v>3-Small C&amp;I</v>
      </c>
      <c r="R2403" s="158"/>
      <c r="U2403" s="158"/>
    </row>
    <row r="2404" spans="1:21" x14ac:dyDescent="0.3">
      <c r="A2404" s="156">
        <v>5</v>
      </c>
      <c r="B2404" s="156" t="s">
        <v>181</v>
      </c>
      <c r="C2404" s="156">
        <v>2020</v>
      </c>
      <c r="D2404" s="156">
        <v>3</v>
      </c>
      <c r="E2404" s="156" t="s">
        <v>245</v>
      </c>
      <c r="F2404" s="157">
        <v>6</v>
      </c>
      <c r="G2404" s="156" t="s">
        <v>192</v>
      </c>
      <c r="H2404" s="156">
        <v>5</v>
      </c>
      <c r="I2404" s="156" t="s">
        <v>190</v>
      </c>
      <c r="J2404" s="156" t="s">
        <v>115</v>
      </c>
      <c r="K2404" s="156" t="s">
        <v>185</v>
      </c>
      <c r="L2404" s="156">
        <v>700</v>
      </c>
      <c r="M2404" s="156" t="s">
        <v>193</v>
      </c>
      <c r="N2404" s="156">
        <v>6</v>
      </c>
      <c r="O2404" s="156">
        <v>546.48</v>
      </c>
      <c r="P2404" s="156">
        <v>2269</v>
      </c>
      <c r="Q2404" t="str">
        <f t="shared" si="37"/>
        <v>3-Small C&amp;I</v>
      </c>
      <c r="R2404" s="158"/>
      <c r="U2404" s="158"/>
    </row>
    <row r="2405" spans="1:21" x14ac:dyDescent="0.3">
      <c r="A2405" s="156">
        <v>5</v>
      </c>
      <c r="B2405" s="156" t="s">
        <v>181</v>
      </c>
      <c r="C2405" s="156">
        <v>2020</v>
      </c>
      <c r="D2405" s="156">
        <v>3</v>
      </c>
      <c r="E2405" s="156" t="s">
        <v>245</v>
      </c>
      <c r="F2405" s="157">
        <v>75</v>
      </c>
      <c r="G2405" s="156" t="s">
        <v>212</v>
      </c>
      <c r="H2405" s="156">
        <v>5</v>
      </c>
      <c r="I2405" s="156" t="s">
        <v>190</v>
      </c>
      <c r="J2405" s="156" t="s">
        <v>115</v>
      </c>
      <c r="K2405" s="156" t="s">
        <v>185</v>
      </c>
      <c r="L2405" s="156">
        <v>1575</v>
      </c>
      <c r="M2405" s="156" t="s">
        <v>218</v>
      </c>
      <c r="N2405" s="156">
        <v>5</v>
      </c>
      <c r="O2405" s="156">
        <v>2092.5500000000002</v>
      </c>
      <c r="P2405" s="156">
        <v>9380</v>
      </c>
      <c r="Q2405" t="str">
        <f t="shared" si="37"/>
        <v>3-Small C&amp;I</v>
      </c>
      <c r="R2405" s="158"/>
      <c r="U2405" s="158"/>
    </row>
    <row r="2406" spans="1:21" x14ac:dyDescent="0.3">
      <c r="A2406" s="156">
        <v>5</v>
      </c>
      <c r="B2406" s="156" t="s">
        <v>181</v>
      </c>
      <c r="C2406" s="156">
        <v>2020</v>
      </c>
      <c r="D2406" s="156">
        <v>3</v>
      </c>
      <c r="E2406" s="156" t="s">
        <v>245</v>
      </c>
      <c r="F2406" s="157">
        <v>10</v>
      </c>
      <c r="G2406" s="156" t="s">
        <v>238</v>
      </c>
      <c r="H2406" s="156">
        <v>616</v>
      </c>
      <c r="I2406" s="156" t="s">
        <v>199</v>
      </c>
      <c r="J2406" s="156" t="s">
        <v>125</v>
      </c>
      <c r="K2406" s="156" t="s">
        <v>197</v>
      </c>
      <c r="L2406" s="156">
        <v>4513</v>
      </c>
      <c r="M2406" s="156" t="s">
        <v>240</v>
      </c>
      <c r="N2406" s="156">
        <v>3</v>
      </c>
      <c r="O2406" s="156">
        <v>90.4</v>
      </c>
      <c r="P2406" s="156">
        <v>378</v>
      </c>
      <c r="Q2406" t="str">
        <f t="shared" si="37"/>
        <v>Street</v>
      </c>
      <c r="R2406" s="158"/>
      <c r="U2406" s="158"/>
    </row>
    <row r="2407" spans="1:21" x14ac:dyDescent="0.3">
      <c r="A2407" s="156">
        <v>5</v>
      </c>
      <c r="B2407" s="156" t="s">
        <v>181</v>
      </c>
      <c r="C2407" s="156">
        <v>2020</v>
      </c>
      <c r="D2407" s="156">
        <v>3</v>
      </c>
      <c r="E2407" s="156" t="s">
        <v>245</v>
      </c>
      <c r="F2407" s="157">
        <v>3</v>
      </c>
      <c r="G2407" s="156" t="s">
        <v>189</v>
      </c>
      <c r="H2407" s="156">
        <v>603</v>
      </c>
      <c r="I2407" s="156" t="s">
        <v>196</v>
      </c>
      <c r="J2407" s="156" t="s">
        <v>125</v>
      </c>
      <c r="K2407" s="156" t="s">
        <v>197</v>
      </c>
      <c r="L2407" s="156">
        <v>300</v>
      </c>
      <c r="M2407" s="156" t="s">
        <v>191</v>
      </c>
      <c r="N2407" s="156">
        <v>1847</v>
      </c>
      <c r="O2407" s="156">
        <v>186878.59</v>
      </c>
      <c r="P2407" s="156">
        <v>504079</v>
      </c>
      <c r="Q2407" t="str">
        <f t="shared" si="37"/>
        <v>Street</v>
      </c>
      <c r="R2407" s="158"/>
      <c r="U2407" s="158"/>
    </row>
    <row r="2408" spans="1:21" x14ac:dyDescent="0.3">
      <c r="A2408" s="156">
        <v>5</v>
      </c>
      <c r="B2408" s="156" t="s">
        <v>181</v>
      </c>
      <c r="C2408" s="156">
        <v>2020</v>
      </c>
      <c r="D2408" s="156">
        <v>3</v>
      </c>
      <c r="E2408" s="156" t="s">
        <v>245</v>
      </c>
      <c r="F2408" s="157">
        <v>60</v>
      </c>
      <c r="G2408" s="156" t="s">
        <v>212</v>
      </c>
      <c r="H2408" s="156">
        <v>615</v>
      </c>
      <c r="I2408" s="156" t="s">
        <v>292</v>
      </c>
      <c r="J2408" s="156" t="s">
        <v>123</v>
      </c>
      <c r="K2408" s="156" t="s">
        <v>261</v>
      </c>
      <c r="L2408" s="156">
        <v>4563</v>
      </c>
      <c r="M2408" s="156" t="s">
        <v>228</v>
      </c>
      <c r="N2408" s="156">
        <v>39</v>
      </c>
      <c r="O2408" s="156">
        <v>4885.34</v>
      </c>
      <c r="P2408" s="156">
        <v>10753</v>
      </c>
      <c r="Q2408" t="str">
        <f t="shared" si="37"/>
        <v>Street</v>
      </c>
      <c r="R2408" s="158"/>
      <c r="U2408" s="158"/>
    </row>
    <row r="2409" spans="1:21" x14ac:dyDescent="0.3">
      <c r="A2409" s="156">
        <v>5</v>
      </c>
      <c r="B2409" s="156" t="s">
        <v>181</v>
      </c>
      <c r="C2409" s="156">
        <v>2020</v>
      </c>
      <c r="D2409" s="156">
        <v>3</v>
      </c>
      <c r="E2409" s="156" t="s">
        <v>245</v>
      </c>
      <c r="F2409" s="157">
        <v>6</v>
      </c>
      <c r="G2409" s="156" t="s">
        <v>192</v>
      </c>
      <c r="H2409" s="156">
        <v>617</v>
      </c>
      <c r="I2409" s="156" t="s">
        <v>287</v>
      </c>
      <c r="J2409" s="156" t="s">
        <v>288</v>
      </c>
      <c r="K2409" s="156" t="s">
        <v>289</v>
      </c>
      <c r="L2409" s="156">
        <v>4562</v>
      </c>
      <c r="M2409" s="156" t="s">
        <v>211</v>
      </c>
      <c r="N2409" s="156">
        <v>8</v>
      </c>
      <c r="O2409" s="156">
        <v>13812.93</v>
      </c>
      <c r="P2409" s="156">
        <v>60291</v>
      </c>
      <c r="Q2409" t="str">
        <f t="shared" si="37"/>
        <v>Street</v>
      </c>
      <c r="R2409" s="158"/>
      <c r="U2409" s="158"/>
    </row>
    <row r="2410" spans="1:21" x14ac:dyDescent="0.3">
      <c r="A2410" s="156">
        <v>5</v>
      </c>
      <c r="B2410" s="156" t="s">
        <v>181</v>
      </c>
      <c r="C2410" s="156">
        <v>2020</v>
      </c>
      <c r="D2410" s="156">
        <v>3</v>
      </c>
      <c r="E2410" s="156" t="s">
        <v>245</v>
      </c>
      <c r="F2410" s="157">
        <v>6</v>
      </c>
      <c r="G2410" s="156" t="s">
        <v>192</v>
      </c>
      <c r="H2410" s="156">
        <v>618</v>
      </c>
      <c r="I2410" s="156" t="s">
        <v>294</v>
      </c>
      <c r="J2410" s="156" t="s">
        <v>130</v>
      </c>
      <c r="K2410" s="156" t="s">
        <v>280</v>
      </c>
      <c r="L2410" s="156">
        <v>4562</v>
      </c>
      <c r="M2410" s="156" t="s">
        <v>211</v>
      </c>
      <c r="N2410" s="156">
        <v>7</v>
      </c>
      <c r="O2410" s="156">
        <v>880.55</v>
      </c>
      <c r="P2410" s="156">
        <v>544</v>
      </c>
      <c r="Q2410" t="str">
        <f t="shared" si="37"/>
        <v>Street</v>
      </c>
      <c r="R2410" s="158"/>
      <c r="U2410" s="158"/>
    </row>
    <row r="2411" spans="1:21" x14ac:dyDescent="0.3">
      <c r="A2411" s="156">
        <v>5</v>
      </c>
      <c r="B2411" s="156" t="s">
        <v>181</v>
      </c>
      <c r="C2411" s="156">
        <v>2020</v>
      </c>
      <c r="D2411" s="156">
        <v>3</v>
      </c>
      <c r="E2411" s="156" t="s">
        <v>245</v>
      </c>
      <c r="F2411" s="157">
        <v>1</v>
      </c>
      <c r="G2411" s="156" t="s">
        <v>183</v>
      </c>
      <c r="H2411" s="156">
        <v>6</v>
      </c>
      <c r="I2411" s="156" t="s">
        <v>256</v>
      </c>
      <c r="J2411" s="156" t="s">
        <v>122</v>
      </c>
      <c r="K2411" s="156" t="s">
        <v>242</v>
      </c>
      <c r="L2411" s="156">
        <v>200</v>
      </c>
      <c r="M2411" s="156" t="s">
        <v>210</v>
      </c>
      <c r="N2411" s="156">
        <v>52347</v>
      </c>
      <c r="O2411" s="156">
        <v>4987285.95</v>
      </c>
      <c r="P2411" s="156">
        <v>28056340</v>
      </c>
      <c r="Q2411" t="str">
        <f t="shared" si="37"/>
        <v>2-Low Income Residential</v>
      </c>
      <c r="R2411" s="158"/>
      <c r="U2411" s="158"/>
    </row>
    <row r="2412" spans="1:21" x14ac:dyDescent="0.3">
      <c r="A2412" s="156">
        <v>5</v>
      </c>
      <c r="B2412" s="156" t="s">
        <v>181</v>
      </c>
      <c r="C2412" s="156">
        <v>2020</v>
      </c>
      <c r="D2412" s="156">
        <v>3</v>
      </c>
      <c r="E2412" s="156" t="s">
        <v>245</v>
      </c>
      <c r="F2412" s="157">
        <v>3</v>
      </c>
      <c r="G2412" s="156" t="s">
        <v>189</v>
      </c>
      <c r="H2412" s="156">
        <v>903</v>
      </c>
      <c r="I2412" s="156" t="s">
        <v>239</v>
      </c>
      <c r="J2412" s="156" t="s">
        <v>121</v>
      </c>
      <c r="K2412" s="156" t="s">
        <v>230</v>
      </c>
      <c r="L2412" s="156">
        <v>4532</v>
      </c>
      <c r="M2412" s="156" t="s">
        <v>200</v>
      </c>
      <c r="N2412" s="156">
        <v>1136</v>
      </c>
      <c r="O2412" s="156">
        <v>372830.98</v>
      </c>
      <c r="P2412" s="156">
        <v>2992847</v>
      </c>
      <c r="Q2412" t="str">
        <f t="shared" si="37"/>
        <v>1-Residential</v>
      </c>
      <c r="R2412" s="158"/>
      <c r="U2412" s="158"/>
    </row>
    <row r="2413" spans="1:21" x14ac:dyDescent="0.3">
      <c r="A2413" s="156">
        <v>5</v>
      </c>
      <c r="B2413" s="156" t="s">
        <v>181</v>
      </c>
      <c r="C2413" s="156">
        <v>2020</v>
      </c>
      <c r="D2413" s="156">
        <v>3</v>
      </c>
      <c r="E2413" s="156" t="s">
        <v>245</v>
      </c>
      <c r="F2413" s="157">
        <v>79</v>
      </c>
      <c r="G2413" s="156" t="s">
        <v>212</v>
      </c>
      <c r="H2413" s="156">
        <v>153</v>
      </c>
      <c r="I2413" s="156" t="s">
        <v>269</v>
      </c>
      <c r="J2413" s="156" t="s">
        <v>270</v>
      </c>
      <c r="K2413" s="156" t="s">
        <v>270</v>
      </c>
      <c r="L2413" s="156">
        <v>1579</v>
      </c>
      <c r="M2413" s="156" t="s">
        <v>271</v>
      </c>
      <c r="N2413" s="156">
        <v>18</v>
      </c>
      <c r="O2413" s="156">
        <v>0</v>
      </c>
      <c r="P2413" s="156">
        <v>5199314</v>
      </c>
      <c r="Q2413" t="str">
        <f t="shared" si="37"/>
        <v>OTHER</v>
      </c>
      <c r="R2413" s="158"/>
      <c r="U2413" s="158"/>
    </row>
    <row r="2414" spans="1:21" x14ac:dyDescent="0.3">
      <c r="A2414" s="156">
        <v>4</v>
      </c>
      <c r="B2414" s="156" t="s">
        <v>187</v>
      </c>
      <c r="C2414" s="156">
        <v>2020</v>
      </c>
      <c r="D2414" s="156">
        <v>3</v>
      </c>
      <c r="E2414" s="156" t="s">
        <v>245</v>
      </c>
      <c r="F2414" s="157">
        <v>3</v>
      </c>
      <c r="G2414" s="156" t="s">
        <v>189</v>
      </c>
      <c r="H2414" s="156">
        <v>710</v>
      </c>
      <c r="I2414" s="156" t="s">
        <v>220</v>
      </c>
      <c r="J2414" s="156" t="s">
        <v>207</v>
      </c>
      <c r="K2414" s="156" t="s">
        <v>208</v>
      </c>
      <c r="L2414" s="156">
        <v>4532</v>
      </c>
      <c r="M2414" s="156" t="s">
        <v>200</v>
      </c>
      <c r="N2414" s="156">
        <v>10</v>
      </c>
      <c r="O2414" s="156">
        <v>-235089.63</v>
      </c>
      <c r="P2414" s="156">
        <v>-2175634</v>
      </c>
      <c r="Q2414" t="str">
        <f t="shared" si="37"/>
        <v>5-Large C&amp;I</v>
      </c>
      <c r="R2414" s="158"/>
      <c r="U2414" s="158"/>
    </row>
    <row r="2415" spans="1:21" x14ac:dyDescent="0.3">
      <c r="A2415" s="156">
        <v>5</v>
      </c>
      <c r="B2415" s="156" t="s">
        <v>181</v>
      </c>
      <c r="C2415" s="156">
        <v>2020</v>
      </c>
      <c r="D2415" s="156">
        <v>3</v>
      </c>
      <c r="E2415" s="156" t="s">
        <v>245</v>
      </c>
      <c r="F2415" s="157">
        <v>3</v>
      </c>
      <c r="G2415" s="156" t="s">
        <v>189</v>
      </c>
      <c r="H2415" s="156">
        <v>16</v>
      </c>
      <c r="I2415" s="156" t="s">
        <v>281</v>
      </c>
      <c r="J2415" s="156" t="s">
        <v>127</v>
      </c>
      <c r="K2415" s="156" t="s">
        <v>263</v>
      </c>
      <c r="L2415" s="156">
        <v>300</v>
      </c>
      <c r="M2415" s="156" t="s">
        <v>191</v>
      </c>
      <c r="N2415" s="156">
        <v>1</v>
      </c>
      <c r="O2415" s="156">
        <v>2090.66</v>
      </c>
      <c r="P2415" s="156">
        <v>10680</v>
      </c>
      <c r="Q2415" t="str">
        <f t="shared" si="37"/>
        <v>4-Medium C&amp;I</v>
      </c>
      <c r="R2415" s="158"/>
      <c r="U2415" s="158"/>
    </row>
    <row r="2416" spans="1:21" x14ac:dyDescent="0.3">
      <c r="A2416" s="156">
        <v>5</v>
      </c>
      <c r="B2416" s="156" t="s">
        <v>181</v>
      </c>
      <c r="C2416" s="156">
        <v>2020</v>
      </c>
      <c r="D2416" s="156">
        <v>3</v>
      </c>
      <c r="E2416" s="156" t="s">
        <v>245</v>
      </c>
      <c r="F2416" s="157">
        <v>79</v>
      </c>
      <c r="G2416" s="156" t="s">
        <v>212</v>
      </c>
      <c r="H2416" s="156">
        <v>710</v>
      </c>
      <c r="I2416" s="156" t="s">
        <v>220</v>
      </c>
      <c r="J2416" s="156" t="s">
        <v>207</v>
      </c>
      <c r="K2416" s="156" t="s">
        <v>208</v>
      </c>
      <c r="L2416" s="156">
        <v>4579</v>
      </c>
      <c r="M2416" s="156" t="s">
        <v>221</v>
      </c>
      <c r="N2416" s="156">
        <v>1</v>
      </c>
      <c r="O2416" s="156">
        <v>7263.2</v>
      </c>
      <c r="P2416" s="156">
        <v>133208</v>
      </c>
      <c r="Q2416" t="str">
        <f t="shared" si="37"/>
        <v>5-Large C&amp;I</v>
      </c>
      <c r="R2416" s="158"/>
      <c r="U2416" s="158"/>
    </row>
    <row r="2417" spans="1:21" x14ac:dyDescent="0.3">
      <c r="A2417" s="156">
        <v>4</v>
      </c>
      <c r="B2417" s="156" t="s">
        <v>187</v>
      </c>
      <c r="C2417" s="156">
        <v>2020</v>
      </c>
      <c r="D2417" s="156">
        <v>3</v>
      </c>
      <c r="E2417" s="156" t="s">
        <v>245</v>
      </c>
      <c r="F2417" s="157">
        <v>3</v>
      </c>
      <c r="G2417" s="156" t="s">
        <v>189</v>
      </c>
      <c r="H2417" s="156">
        <v>10</v>
      </c>
      <c r="I2417" s="156" t="s">
        <v>251</v>
      </c>
      <c r="J2417" s="156" t="s">
        <v>118</v>
      </c>
      <c r="K2417" s="156" t="s">
        <v>214</v>
      </c>
      <c r="L2417" s="156">
        <v>300</v>
      </c>
      <c r="M2417" s="156" t="s">
        <v>191</v>
      </c>
      <c r="N2417" s="156">
        <v>20</v>
      </c>
      <c r="O2417" s="156">
        <v>2329.42</v>
      </c>
      <c r="P2417" s="156">
        <v>9559</v>
      </c>
      <c r="Q2417" t="str">
        <f t="shared" si="37"/>
        <v>3-Small C&amp;I</v>
      </c>
      <c r="R2417" s="158"/>
      <c r="U2417" s="158"/>
    </row>
    <row r="2418" spans="1:21" x14ac:dyDescent="0.3">
      <c r="A2418" s="156">
        <v>5</v>
      </c>
      <c r="B2418" s="156" t="s">
        <v>181</v>
      </c>
      <c r="C2418" s="156">
        <v>2020</v>
      </c>
      <c r="D2418" s="156">
        <v>3</v>
      </c>
      <c r="E2418" s="156" t="s">
        <v>245</v>
      </c>
      <c r="F2418" s="157">
        <v>3</v>
      </c>
      <c r="G2418" s="156" t="s">
        <v>189</v>
      </c>
      <c r="H2418" s="156">
        <v>310</v>
      </c>
      <c r="I2418" s="156" t="s">
        <v>254</v>
      </c>
      <c r="J2418" s="156" t="s">
        <v>118</v>
      </c>
      <c r="K2418" s="156" t="s">
        <v>214</v>
      </c>
      <c r="L2418" s="156">
        <v>300</v>
      </c>
      <c r="M2418" s="156" t="s">
        <v>191</v>
      </c>
      <c r="N2418" s="156">
        <v>1</v>
      </c>
      <c r="O2418" s="156">
        <v>68.5</v>
      </c>
      <c r="P2418" s="156">
        <v>131</v>
      </c>
      <c r="Q2418" t="str">
        <f t="shared" si="37"/>
        <v>3-Small C&amp;I</v>
      </c>
      <c r="R2418" s="158"/>
      <c r="U2418" s="158"/>
    </row>
    <row r="2419" spans="1:21" x14ac:dyDescent="0.3">
      <c r="A2419" s="156">
        <v>4</v>
      </c>
      <c r="B2419" s="156" t="s">
        <v>187</v>
      </c>
      <c r="C2419" s="156">
        <v>2020</v>
      </c>
      <c r="D2419" s="156">
        <v>3</v>
      </c>
      <c r="E2419" s="156" t="s">
        <v>245</v>
      </c>
      <c r="F2419" s="157">
        <v>5</v>
      </c>
      <c r="G2419" s="156" t="s">
        <v>195</v>
      </c>
      <c r="H2419" s="156">
        <v>950</v>
      </c>
      <c r="I2419" s="156" t="s">
        <v>184</v>
      </c>
      <c r="J2419" s="156" t="s">
        <v>115</v>
      </c>
      <c r="K2419" s="156" t="s">
        <v>185</v>
      </c>
      <c r="L2419" s="156">
        <v>4552</v>
      </c>
      <c r="M2419" s="156" t="s">
        <v>276</v>
      </c>
      <c r="N2419" s="156">
        <v>2</v>
      </c>
      <c r="O2419" s="156">
        <v>47.64</v>
      </c>
      <c r="P2419" s="156">
        <v>276</v>
      </c>
      <c r="Q2419" t="str">
        <f t="shared" si="37"/>
        <v>3-Small C&amp;I</v>
      </c>
      <c r="R2419" s="158"/>
      <c r="U2419" s="158"/>
    </row>
    <row r="2420" spans="1:21" x14ac:dyDescent="0.3">
      <c r="A2420" s="156">
        <v>5</v>
      </c>
      <c r="B2420" s="156" t="s">
        <v>181</v>
      </c>
      <c r="C2420" s="156">
        <v>2020</v>
      </c>
      <c r="D2420" s="156">
        <v>3</v>
      </c>
      <c r="E2420" s="156" t="s">
        <v>245</v>
      </c>
      <c r="F2420" s="157">
        <v>3</v>
      </c>
      <c r="G2420" s="156" t="s">
        <v>189</v>
      </c>
      <c r="H2420" s="156">
        <v>8</v>
      </c>
      <c r="I2420" s="156" t="s">
        <v>248</v>
      </c>
      <c r="J2420" s="156" t="s">
        <v>126</v>
      </c>
      <c r="K2420" s="156" t="s">
        <v>249</v>
      </c>
      <c r="L2420" s="156">
        <v>300</v>
      </c>
      <c r="M2420" s="156" t="s">
        <v>191</v>
      </c>
      <c r="N2420" s="156">
        <v>382</v>
      </c>
      <c r="O2420" s="156">
        <v>22694.67</v>
      </c>
      <c r="P2420" s="156">
        <v>92201</v>
      </c>
      <c r="Q2420" t="str">
        <f t="shared" si="37"/>
        <v>3-Small C&amp;I</v>
      </c>
      <c r="R2420" s="158"/>
      <c r="U2420" s="158"/>
    </row>
    <row r="2421" spans="1:21" x14ac:dyDescent="0.3">
      <c r="A2421" s="156">
        <v>5</v>
      </c>
      <c r="B2421" s="156" t="s">
        <v>181</v>
      </c>
      <c r="C2421" s="156">
        <v>2020</v>
      </c>
      <c r="D2421" s="156">
        <v>3</v>
      </c>
      <c r="E2421" s="156" t="s">
        <v>245</v>
      </c>
      <c r="F2421" s="157">
        <v>6</v>
      </c>
      <c r="G2421" s="156" t="s">
        <v>192</v>
      </c>
      <c r="H2421" s="156">
        <v>613</v>
      </c>
      <c r="I2421" s="156" t="s">
        <v>258</v>
      </c>
      <c r="J2421" s="156" t="s">
        <v>116</v>
      </c>
      <c r="K2421" s="156" t="s">
        <v>224</v>
      </c>
      <c r="L2421" s="156">
        <v>700</v>
      </c>
      <c r="M2421" s="156" t="s">
        <v>193</v>
      </c>
      <c r="N2421" s="156">
        <v>6</v>
      </c>
      <c r="O2421" s="156">
        <v>128.84</v>
      </c>
      <c r="P2421" s="156">
        <v>384</v>
      </c>
      <c r="Q2421" t="str">
        <f t="shared" si="37"/>
        <v>3-Small C&amp;I</v>
      </c>
      <c r="R2421" s="158"/>
      <c r="U2421" s="158"/>
    </row>
    <row r="2422" spans="1:21" x14ac:dyDescent="0.3">
      <c r="A2422" s="156">
        <v>5</v>
      </c>
      <c r="B2422" s="156" t="s">
        <v>181</v>
      </c>
      <c r="C2422" s="156">
        <v>2020</v>
      </c>
      <c r="D2422" s="156">
        <v>3</v>
      </c>
      <c r="E2422" s="156" t="s">
        <v>245</v>
      </c>
      <c r="F2422" s="157">
        <v>3</v>
      </c>
      <c r="G2422" s="156" t="s">
        <v>189</v>
      </c>
      <c r="H2422" s="156">
        <v>621</v>
      </c>
      <c r="I2422" s="156" t="s">
        <v>259</v>
      </c>
      <c r="J2422" s="156" t="s">
        <v>116</v>
      </c>
      <c r="K2422" s="156" t="s">
        <v>224</v>
      </c>
      <c r="L2422" s="156">
        <v>4532</v>
      </c>
      <c r="M2422" s="156" t="s">
        <v>200</v>
      </c>
      <c r="N2422" s="156">
        <v>6</v>
      </c>
      <c r="O2422" s="156">
        <v>534.01</v>
      </c>
      <c r="P2422" s="156">
        <v>5327</v>
      </c>
      <c r="Q2422" t="str">
        <f t="shared" si="37"/>
        <v>3-Small C&amp;I</v>
      </c>
      <c r="R2422" s="158"/>
      <c r="U2422" s="158"/>
    </row>
    <row r="2423" spans="1:21" x14ac:dyDescent="0.3">
      <c r="A2423" s="156">
        <v>4</v>
      </c>
      <c r="B2423" s="156" t="s">
        <v>187</v>
      </c>
      <c r="C2423" s="156">
        <v>2020</v>
      </c>
      <c r="D2423" s="156">
        <v>3</v>
      </c>
      <c r="E2423" s="156" t="s">
        <v>245</v>
      </c>
      <c r="F2423" s="157">
        <v>1</v>
      </c>
      <c r="G2423" s="156" t="s">
        <v>183</v>
      </c>
      <c r="H2423" s="156">
        <v>950</v>
      </c>
      <c r="I2423" s="156" t="s">
        <v>184</v>
      </c>
      <c r="J2423" s="156" t="s">
        <v>115</v>
      </c>
      <c r="K2423" s="156" t="s">
        <v>185</v>
      </c>
      <c r="L2423" s="156">
        <v>4512</v>
      </c>
      <c r="M2423" s="156" t="s">
        <v>186</v>
      </c>
      <c r="N2423" s="156">
        <v>30</v>
      </c>
      <c r="O2423" s="156">
        <v>2040.75</v>
      </c>
      <c r="P2423" s="156">
        <v>17134</v>
      </c>
      <c r="Q2423" t="str">
        <f t="shared" si="37"/>
        <v>3-Small C&amp;I</v>
      </c>
      <c r="R2423" s="158"/>
      <c r="U2423" s="158"/>
    </row>
    <row r="2424" spans="1:21" x14ac:dyDescent="0.3">
      <c r="A2424" s="156">
        <v>5</v>
      </c>
      <c r="B2424" s="156" t="s">
        <v>181</v>
      </c>
      <c r="C2424" s="156">
        <v>2020</v>
      </c>
      <c r="D2424" s="156">
        <v>3</v>
      </c>
      <c r="E2424" s="156" t="s">
        <v>245</v>
      </c>
      <c r="F2424" s="157">
        <v>77</v>
      </c>
      <c r="G2424" s="156" t="s">
        <v>212</v>
      </c>
      <c r="H2424" s="156">
        <v>5</v>
      </c>
      <c r="I2424" s="156" t="s">
        <v>190</v>
      </c>
      <c r="J2424" s="156" t="s">
        <v>115</v>
      </c>
      <c r="K2424" s="156" t="s">
        <v>185</v>
      </c>
      <c r="L2424" s="156">
        <v>1577</v>
      </c>
      <c r="M2424" s="156" t="s">
        <v>233</v>
      </c>
      <c r="N2424" s="156">
        <v>2</v>
      </c>
      <c r="O2424" s="156">
        <v>1460.82</v>
      </c>
      <c r="P2424" s="156">
        <v>6778</v>
      </c>
      <c r="Q2424" t="str">
        <f t="shared" si="37"/>
        <v>3-Small C&amp;I</v>
      </c>
      <c r="R2424" s="158"/>
      <c r="U2424" s="158"/>
    </row>
    <row r="2425" spans="1:21" x14ac:dyDescent="0.3">
      <c r="A2425" s="156">
        <v>5</v>
      </c>
      <c r="B2425" s="156" t="s">
        <v>181</v>
      </c>
      <c r="C2425" s="156">
        <v>2020</v>
      </c>
      <c r="D2425" s="156">
        <v>3</v>
      </c>
      <c r="E2425" s="156" t="s">
        <v>245</v>
      </c>
      <c r="F2425" s="157">
        <v>6</v>
      </c>
      <c r="G2425" s="156" t="s">
        <v>192</v>
      </c>
      <c r="H2425" s="156">
        <v>603</v>
      </c>
      <c r="I2425" s="156" t="s">
        <v>196</v>
      </c>
      <c r="J2425" s="156" t="s">
        <v>125</v>
      </c>
      <c r="K2425" s="156" t="s">
        <v>197</v>
      </c>
      <c r="L2425" s="156">
        <v>700</v>
      </c>
      <c r="M2425" s="156" t="s">
        <v>193</v>
      </c>
      <c r="N2425" s="156">
        <v>648</v>
      </c>
      <c r="O2425" s="156">
        <v>55242.49</v>
      </c>
      <c r="P2425" s="156">
        <v>143689</v>
      </c>
      <c r="Q2425" t="str">
        <f t="shared" si="37"/>
        <v>Street</v>
      </c>
      <c r="R2425" s="158"/>
      <c r="U2425" s="158"/>
    </row>
    <row r="2426" spans="1:21" x14ac:dyDescent="0.3">
      <c r="A2426" s="156">
        <v>5</v>
      </c>
      <c r="B2426" s="156" t="s">
        <v>181</v>
      </c>
      <c r="C2426" s="156">
        <v>2020</v>
      </c>
      <c r="D2426" s="156">
        <v>3</v>
      </c>
      <c r="E2426" s="156" t="s">
        <v>245</v>
      </c>
      <c r="F2426" s="157">
        <v>6</v>
      </c>
      <c r="G2426" s="156" t="s">
        <v>192</v>
      </c>
      <c r="H2426" s="156">
        <v>615</v>
      </c>
      <c r="I2426" s="156" t="s">
        <v>292</v>
      </c>
      <c r="J2426" s="156" t="s">
        <v>123</v>
      </c>
      <c r="K2426" s="156" t="s">
        <v>261</v>
      </c>
      <c r="L2426" s="156">
        <v>4562</v>
      </c>
      <c r="M2426" s="156" t="s">
        <v>211</v>
      </c>
      <c r="N2426" s="156">
        <v>580</v>
      </c>
      <c r="O2426" s="156">
        <v>455761.66</v>
      </c>
      <c r="P2426" s="156">
        <v>903282</v>
      </c>
      <c r="Q2426" t="str">
        <f t="shared" si="37"/>
        <v>Street</v>
      </c>
      <c r="R2426" s="158"/>
      <c r="U2426" s="158"/>
    </row>
    <row r="2427" spans="1:21" x14ac:dyDescent="0.3">
      <c r="A2427" s="156">
        <v>4</v>
      </c>
      <c r="B2427" s="156" t="s">
        <v>187</v>
      </c>
      <c r="C2427" s="156">
        <v>2020</v>
      </c>
      <c r="D2427" s="156">
        <v>3</v>
      </c>
      <c r="E2427" s="156" t="s">
        <v>245</v>
      </c>
      <c r="F2427" s="157">
        <v>1</v>
      </c>
      <c r="G2427" s="156" t="s">
        <v>183</v>
      </c>
      <c r="H2427" s="156">
        <v>1</v>
      </c>
      <c r="I2427" s="156" t="s">
        <v>229</v>
      </c>
      <c r="J2427" s="156" t="s">
        <v>121</v>
      </c>
      <c r="K2427" s="156" t="s">
        <v>230</v>
      </c>
      <c r="L2427" s="156">
        <v>200</v>
      </c>
      <c r="M2427" s="156" t="s">
        <v>210</v>
      </c>
      <c r="N2427" s="156">
        <v>1369</v>
      </c>
      <c r="O2427" s="156">
        <v>249304.07</v>
      </c>
      <c r="P2427" s="156">
        <v>902452</v>
      </c>
      <c r="Q2427" t="str">
        <f t="shared" si="37"/>
        <v>1-Residential</v>
      </c>
      <c r="R2427" s="158"/>
      <c r="U2427" s="158"/>
    </row>
    <row r="2428" spans="1:21" x14ac:dyDescent="0.3">
      <c r="A2428" s="156">
        <v>5</v>
      </c>
      <c r="B2428" s="156" t="s">
        <v>181</v>
      </c>
      <c r="C2428" s="156">
        <v>2020</v>
      </c>
      <c r="D2428" s="156">
        <v>3</v>
      </c>
      <c r="E2428" s="156" t="s">
        <v>245</v>
      </c>
      <c r="F2428" s="157">
        <v>71</v>
      </c>
      <c r="G2428" s="156" t="s">
        <v>212</v>
      </c>
      <c r="H2428" s="156">
        <v>1</v>
      </c>
      <c r="I2428" s="156" t="s">
        <v>229</v>
      </c>
      <c r="J2428" s="156" t="s">
        <v>121</v>
      </c>
      <c r="K2428" s="156" t="s">
        <v>230</v>
      </c>
      <c r="L2428" s="156">
        <v>1571</v>
      </c>
      <c r="M2428" s="156" t="s">
        <v>265</v>
      </c>
      <c r="N2428" s="156">
        <v>1</v>
      </c>
      <c r="O2428" s="156">
        <v>7</v>
      </c>
      <c r="P2428" s="156">
        <v>0</v>
      </c>
      <c r="Q2428" t="str">
        <f t="shared" si="37"/>
        <v>1-Residential</v>
      </c>
      <c r="R2428" s="158"/>
      <c r="U2428" s="158"/>
    </row>
    <row r="2429" spans="1:21" x14ac:dyDescent="0.3">
      <c r="A2429" s="156">
        <v>5</v>
      </c>
      <c r="B2429" s="156" t="s">
        <v>181</v>
      </c>
      <c r="C2429" s="156">
        <v>2020</v>
      </c>
      <c r="D2429" s="156">
        <v>3</v>
      </c>
      <c r="E2429" s="156" t="s">
        <v>245</v>
      </c>
      <c r="F2429" s="157">
        <v>10</v>
      </c>
      <c r="G2429" s="156" t="s">
        <v>238</v>
      </c>
      <c r="H2429" s="156">
        <v>903</v>
      </c>
      <c r="I2429" s="156" t="s">
        <v>239</v>
      </c>
      <c r="J2429" s="156" t="s">
        <v>121</v>
      </c>
      <c r="K2429" s="156" t="s">
        <v>230</v>
      </c>
      <c r="L2429" s="156">
        <v>4513</v>
      </c>
      <c r="M2429" s="156" t="s">
        <v>240</v>
      </c>
      <c r="N2429" s="156">
        <v>33061</v>
      </c>
      <c r="O2429" s="156">
        <v>4302392.9800000004</v>
      </c>
      <c r="P2429" s="156">
        <v>33406114</v>
      </c>
      <c r="Q2429" t="str">
        <f t="shared" si="37"/>
        <v>1-Residential</v>
      </c>
      <c r="R2429" s="158"/>
      <c r="U2429" s="158"/>
    </row>
    <row r="2430" spans="1:21" x14ac:dyDescent="0.3">
      <c r="A2430" s="156">
        <v>5</v>
      </c>
      <c r="B2430" s="156" t="s">
        <v>181</v>
      </c>
      <c r="C2430" s="156">
        <v>2020</v>
      </c>
      <c r="D2430" s="156">
        <v>3</v>
      </c>
      <c r="E2430" s="156" t="s">
        <v>245</v>
      </c>
      <c r="F2430" s="157">
        <v>10</v>
      </c>
      <c r="G2430" s="156" t="s">
        <v>238</v>
      </c>
      <c r="H2430" s="156">
        <v>6</v>
      </c>
      <c r="I2430" s="156" t="s">
        <v>256</v>
      </c>
      <c r="J2430" s="156" t="s">
        <v>122</v>
      </c>
      <c r="K2430" s="156" t="s">
        <v>242</v>
      </c>
      <c r="L2430" s="156">
        <v>207</v>
      </c>
      <c r="M2430" s="156" t="s">
        <v>243</v>
      </c>
      <c r="N2430" s="156">
        <v>5020</v>
      </c>
      <c r="O2430" s="156">
        <v>880122.94</v>
      </c>
      <c r="P2430" s="156">
        <v>5062024</v>
      </c>
      <c r="Q2430" t="str">
        <f t="shared" si="37"/>
        <v>2-Low Income Residential</v>
      </c>
      <c r="R2430" s="158"/>
      <c r="U2430" s="158"/>
    </row>
    <row r="2431" spans="1:21" x14ac:dyDescent="0.3">
      <c r="A2431" s="156">
        <v>5</v>
      </c>
      <c r="B2431" s="156" t="s">
        <v>181</v>
      </c>
      <c r="C2431" s="156">
        <v>2020</v>
      </c>
      <c r="D2431" s="156">
        <v>3</v>
      </c>
      <c r="E2431" s="156" t="s">
        <v>245</v>
      </c>
      <c r="F2431" s="157">
        <v>6</v>
      </c>
      <c r="G2431" s="156" t="s">
        <v>192</v>
      </c>
      <c r="H2431" s="156">
        <v>608</v>
      </c>
      <c r="I2431" s="156" t="s">
        <v>290</v>
      </c>
      <c r="J2431" s="156" t="s">
        <v>278</v>
      </c>
      <c r="K2431" s="156" t="s">
        <v>212</v>
      </c>
      <c r="L2431" s="156">
        <v>700</v>
      </c>
      <c r="M2431" s="156" t="s">
        <v>193</v>
      </c>
      <c r="N2431" s="156">
        <v>58</v>
      </c>
      <c r="O2431" s="156">
        <v>195177.82</v>
      </c>
      <c r="P2431" s="156">
        <v>882548</v>
      </c>
      <c r="Q2431" t="str">
        <f t="shared" si="37"/>
        <v>Street</v>
      </c>
      <c r="R2431" s="158"/>
      <c r="U2431" s="158"/>
    </row>
    <row r="2432" spans="1:21" x14ac:dyDescent="0.3">
      <c r="A2432" s="156">
        <v>4</v>
      </c>
      <c r="B2432" s="156" t="s">
        <v>187</v>
      </c>
      <c r="C2432" s="156">
        <v>2020</v>
      </c>
      <c r="D2432" s="156">
        <v>3</v>
      </c>
      <c r="E2432" s="156" t="s">
        <v>245</v>
      </c>
      <c r="F2432" s="157">
        <v>3</v>
      </c>
      <c r="G2432" s="156" t="s">
        <v>189</v>
      </c>
      <c r="H2432" s="156">
        <v>616</v>
      </c>
      <c r="I2432" s="156" t="s">
        <v>199</v>
      </c>
      <c r="J2432" s="156" t="s">
        <v>125</v>
      </c>
      <c r="K2432" s="156" t="s">
        <v>197</v>
      </c>
      <c r="L2432" s="156">
        <v>4532</v>
      </c>
      <c r="M2432" s="156" t="s">
        <v>200</v>
      </c>
      <c r="N2432" s="156">
        <v>1</v>
      </c>
      <c r="O2432" s="156">
        <v>8.8800000000000008</v>
      </c>
      <c r="P2432" s="156">
        <v>21</v>
      </c>
      <c r="Q2432" t="str">
        <f t="shared" si="37"/>
        <v>Street</v>
      </c>
      <c r="R2432" s="158"/>
      <c r="U2432" s="158"/>
    </row>
    <row r="2433" spans="1:21" x14ac:dyDescent="0.3">
      <c r="A2433" s="156">
        <v>5</v>
      </c>
      <c r="B2433" s="156" t="s">
        <v>181</v>
      </c>
      <c r="C2433" s="156">
        <v>2020</v>
      </c>
      <c r="D2433" s="156">
        <v>3</v>
      </c>
      <c r="E2433" s="156" t="s">
        <v>245</v>
      </c>
      <c r="F2433" s="157">
        <v>6</v>
      </c>
      <c r="G2433" s="156" t="s">
        <v>192</v>
      </c>
      <c r="H2433" s="156">
        <v>601</v>
      </c>
      <c r="I2433" s="156" t="s">
        <v>260</v>
      </c>
      <c r="J2433" s="156" t="s">
        <v>123</v>
      </c>
      <c r="K2433" s="156" t="s">
        <v>261</v>
      </c>
      <c r="L2433" s="156">
        <v>700</v>
      </c>
      <c r="M2433" s="156" t="s">
        <v>193</v>
      </c>
      <c r="N2433" s="156">
        <v>121</v>
      </c>
      <c r="O2433" s="156">
        <v>57828.12</v>
      </c>
      <c r="P2433" s="156">
        <v>94762</v>
      </c>
      <c r="Q2433" t="str">
        <f t="shared" si="37"/>
        <v>Street</v>
      </c>
      <c r="R2433" s="158"/>
      <c r="U2433" s="158"/>
    </row>
    <row r="2434" spans="1:21" x14ac:dyDescent="0.3">
      <c r="A2434" s="156">
        <v>5</v>
      </c>
      <c r="B2434" s="156" t="s">
        <v>181</v>
      </c>
      <c r="C2434" s="156">
        <v>2020</v>
      </c>
      <c r="D2434" s="156">
        <v>3</v>
      </c>
      <c r="E2434" s="156" t="s">
        <v>245</v>
      </c>
      <c r="F2434" s="157">
        <v>5</v>
      </c>
      <c r="G2434" s="156" t="s">
        <v>195</v>
      </c>
      <c r="H2434" s="156">
        <v>700</v>
      </c>
      <c r="I2434" s="156" t="s">
        <v>273</v>
      </c>
      <c r="J2434" s="156" t="s">
        <v>207</v>
      </c>
      <c r="K2434" s="156" t="s">
        <v>208</v>
      </c>
      <c r="L2434" s="156">
        <v>460</v>
      </c>
      <c r="M2434" s="156" t="s">
        <v>198</v>
      </c>
      <c r="N2434" s="156">
        <v>4</v>
      </c>
      <c r="O2434" s="156">
        <v>104625.89</v>
      </c>
      <c r="P2434" s="156">
        <v>602650</v>
      </c>
      <c r="Q2434" t="str">
        <f t="shared" ref="Q2434:Q2497" si="38">VLOOKUP(J2434,S:T,2,FALSE)</f>
        <v>5-Large C&amp;I</v>
      </c>
      <c r="R2434" s="158"/>
      <c r="U2434" s="158"/>
    </row>
    <row r="2435" spans="1:21" x14ac:dyDescent="0.3">
      <c r="A2435" s="156">
        <v>5</v>
      </c>
      <c r="B2435" s="156" t="s">
        <v>181</v>
      </c>
      <c r="C2435" s="156">
        <v>2020</v>
      </c>
      <c r="D2435" s="156">
        <v>3</v>
      </c>
      <c r="E2435" s="156" t="s">
        <v>245</v>
      </c>
      <c r="F2435" s="157">
        <v>5</v>
      </c>
      <c r="G2435" s="156" t="s">
        <v>195</v>
      </c>
      <c r="H2435" s="156">
        <v>701</v>
      </c>
      <c r="I2435" s="156" t="s">
        <v>206</v>
      </c>
      <c r="J2435" s="156" t="s">
        <v>207</v>
      </c>
      <c r="K2435" s="156" t="s">
        <v>208</v>
      </c>
      <c r="L2435" s="156">
        <v>460</v>
      </c>
      <c r="M2435" s="156" t="s">
        <v>198</v>
      </c>
      <c r="N2435" s="156">
        <v>77</v>
      </c>
      <c r="O2435" s="156">
        <v>1250919.96</v>
      </c>
      <c r="P2435" s="156">
        <v>6713664</v>
      </c>
      <c r="Q2435" t="str">
        <f t="shared" si="38"/>
        <v>5-Large C&amp;I</v>
      </c>
      <c r="R2435" s="158"/>
      <c r="U2435" s="158"/>
    </row>
    <row r="2436" spans="1:21" x14ac:dyDescent="0.3">
      <c r="A2436" s="156">
        <v>5</v>
      </c>
      <c r="B2436" s="156" t="s">
        <v>181</v>
      </c>
      <c r="C2436" s="156">
        <v>2020</v>
      </c>
      <c r="D2436" s="156">
        <v>3</v>
      </c>
      <c r="E2436" s="156" t="s">
        <v>245</v>
      </c>
      <c r="F2436" s="157">
        <v>79</v>
      </c>
      <c r="G2436" s="156" t="s">
        <v>212</v>
      </c>
      <c r="H2436" s="156">
        <v>954</v>
      </c>
      <c r="I2436" s="156" t="s">
        <v>237</v>
      </c>
      <c r="J2436" s="156" t="s">
        <v>119</v>
      </c>
      <c r="K2436" s="156" t="s">
        <v>216</v>
      </c>
      <c r="L2436" s="156">
        <v>4579</v>
      </c>
      <c r="M2436" s="156" t="s">
        <v>221</v>
      </c>
      <c r="N2436" s="156">
        <v>5</v>
      </c>
      <c r="O2436" s="156">
        <v>7856.21</v>
      </c>
      <c r="P2436" s="156">
        <v>90400</v>
      </c>
      <c r="Q2436" t="str">
        <f t="shared" si="38"/>
        <v>4-Medium C&amp;I</v>
      </c>
      <c r="R2436" s="158"/>
      <c r="U2436" s="158"/>
    </row>
    <row r="2437" spans="1:21" x14ac:dyDescent="0.3">
      <c r="A2437" s="156">
        <v>5</v>
      </c>
      <c r="B2437" s="156" t="s">
        <v>181</v>
      </c>
      <c r="C2437" s="156">
        <v>2020</v>
      </c>
      <c r="D2437" s="156">
        <v>3</v>
      </c>
      <c r="E2437" s="156" t="s">
        <v>245</v>
      </c>
      <c r="F2437" s="157">
        <v>3</v>
      </c>
      <c r="G2437" s="156" t="s">
        <v>189</v>
      </c>
      <c r="H2437" s="156">
        <v>20</v>
      </c>
      <c r="I2437" s="156" t="s">
        <v>300</v>
      </c>
      <c r="J2437" s="156" t="s">
        <v>128</v>
      </c>
      <c r="K2437" s="156" t="s">
        <v>205</v>
      </c>
      <c r="L2437" s="156">
        <v>300</v>
      </c>
      <c r="M2437" s="156" t="s">
        <v>191</v>
      </c>
      <c r="N2437" s="156">
        <v>74</v>
      </c>
      <c r="O2437" s="156">
        <v>193621.97</v>
      </c>
      <c r="P2437" s="156">
        <v>970117</v>
      </c>
      <c r="Q2437" t="str">
        <f t="shared" si="38"/>
        <v>4-Medium C&amp;I</v>
      </c>
      <c r="R2437" s="158"/>
      <c r="U2437" s="158"/>
    </row>
    <row r="2438" spans="1:21" x14ac:dyDescent="0.3">
      <c r="A2438" s="156">
        <v>4</v>
      </c>
      <c r="B2438" s="156" t="s">
        <v>187</v>
      </c>
      <c r="C2438" s="156">
        <v>2020</v>
      </c>
      <c r="D2438" s="156">
        <v>3</v>
      </c>
      <c r="E2438" s="156" t="s">
        <v>245</v>
      </c>
      <c r="F2438" s="157">
        <v>1</v>
      </c>
      <c r="G2438" s="156" t="s">
        <v>183</v>
      </c>
      <c r="H2438" s="156">
        <v>10</v>
      </c>
      <c r="I2438" s="156" t="s">
        <v>251</v>
      </c>
      <c r="J2438" s="156" t="s">
        <v>118</v>
      </c>
      <c r="K2438" s="156" t="s">
        <v>214</v>
      </c>
      <c r="L2438" s="156">
        <v>200</v>
      </c>
      <c r="M2438" s="156" t="s">
        <v>210</v>
      </c>
      <c r="N2438" s="156">
        <v>3</v>
      </c>
      <c r="O2438" s="156">
        <v>658.61</v>
      </c>
      <c r="P2438" s="156">
        <v>2837</v>
      </c>
      <c r="Q2438" t="str">
        <f t="shared" si="38"/>
        <v>3-Small C&amp;I</v>
      </c>
      <c r="R2438" s="158"/>
      <c r="U2438" s="158"/>
    </row>
    <row r="2439" spans="1:21" x14ac:dyDescent="0.3">
      <c r="A2439" s="156">
        <v>5</v>
      </c>
      <c r="B2439" s="156" t="s">
        <v>181</v>
      </c>
      <c r="C2439" s="156">
        <v>2020</v>
      </c>
      <c r="D2439" s="156">
        <v>3</v>
      </c>
      <c r="E2439" s="156" t="s">
        <v>245</v>
      </c>
      <c r="F2439" s="157">
        <v>1</v>
      </c>
      <c r="G2439" s="156" t="s">
        <v>183</v>
      </c>
      <c r="H2439" s="156">
        <v>15</v>
      </c>
      <c r="I2439" s="156" t="s">
        <v>252</v>
      </c>
      <c r="J2439" s="156" t="s">
        <v>118</v>
      </c>
      <c r="K2439" s="156" t="s">
        <v>214</v>
      </c>
      <c r="L2439" s="156">
        <v>200</v>
      </c>
      <c r="M2439" s="156" t="s">
        <v>210</v>
      </c>
      <c r="N2439" s="156">
        <v>1</v>
      </c>
      <c r="O2439" s="156">
        <v>22.07</v>
      </c>
      <c r="P2439" s="156">
        <v>57</v>
      </c>
      <c r="Q2439" t="str">
        <f t="shared" si="38"/>
        <v>3-Small C&amp;I</v>
      </c>
      <c r="R2439" s="158"/>
      <c r="U2439" s="158"/>
    </row>
    <row r="2440" spans="1:21" x14ac:dyDescent="0.3">
      <c r="A2440" s="156">
        <v>4</v>
      </c>
      <c r="B2440" s="156" t="s">
        <v>187</v>
      </c>
      <c r="C2440" s="156">
        <v>2020</v>
      </c>
      <c r="D2440" s="156">
        <v>3</v>
      </c>
      <c r="E2440" s="156" t="s">
        <v>245</v>
      </c>
      <c r="F2440" s="157">
        <v>3</v>
      </c>
      <c r="G2440" s="156" t="s">
        <v>189</v>
      </c>
      <c r="H2440" s="156">
        <v>15</v>
      </c>
      <c r="I2440" s="156" t="s">
        <v>252</v>
      </c>
      <c r="J2440" s="156" t="s">
        <v>118</v>
      </c>
      <c r="K2440" s="156" t="s">
        <v>214</v>
      </c>
      <c r="L2440" s="156">
        <v>300</v>
      </c>
      <c r="M2440" s="156" t="s">
        <v>191</v>
      </c>
      <c r="N2440" s="156">
        <v>1</v>
      </c>
      <c r="O2440" s="156">
        <v>22.8</v>
      </c>
      <c r="P2440" s="156">
        <v>57</v>
      </c>
      <c r="Q2440" t="str">
        <f t="shared" si="38"/>
        <v>3-Small C&amp;I</v>
      </c>
      <c r="R2440" s="158"/>
      <c r="U2440" s="158"/>
    </row>
    <row r="2441" spans="1:21" x14ac:dyDescent="0.3">
      <c r="A2441" s="156">
        <v>5</v>
      </c>
      <c r="B2441" s="156" t="s">
        <v>181</v>
      </c>
      <c r="C2441" s="156">
        <v>2020</v>
      </c>
      <c r="D2441" s="156">
        <v>3</v>
      </c>
      <c r="E2441" s="156" t="s">
        <v>245</v>
      </c>
      <c r="F2441" s="157">
        <v>1</v>
      </c>
      <c r="G2441" s="156" t="s">
        <v>183</v>
      </c>
      <c r="H2441" s="156">
        <v>10</v>
      </c>
      <c r="I2441" s="156" t="s">
        <v>251</v>
      </c>
      <c r="J2441" s="156" t="s">
        <v>117</v>
      </c>
      <c r="K2441" s="156" t="s">
        <v>236</v>
      </c>
      <c r="L2441" s="156">
        <v>200</v>
      </c>
      <c r="M2441" s="156" t="s">
        <v>210</v>
      </c>
      <c r="N2441" s="156">
        <v>1074</v>
      </c>
      <c r="O2441" s="156">
        <v>88212.56</v>
      </c>
      <c r="P2441" s="156">
        <v>361534</v>
      </c>
      <c r="Q2441" t="str">
        <f t="shared" si="38"/>
        <v>3-Small C&amp;I</v>
      </c>
      <c r="R2441" s="158"/>
      <c r="U2441" s="158"/>
    </row>
    <row r="2442" spans="1:21" x14ac:dyDescent="0.3">
      <c r="A2442" s="156">
        <v>5</v>
      </c>
      <c r="B2442" s="156" t="s">
        <v>181</v>
      </c>
      <c r="C2442" s="156">
        <v>2020</v>
      </c>
      <c r="D2442" s="156">
        <v>3</v>
      </c>
      <c r="E2442" s="156" t="s">
        <v>245</v>
      </c>
      <c r="F2442" s="157">
        <v>3</v>
      </c>
      <c r="G2442" s="156" t="s">
        <v>189</v>
      </c>
      <c r="H2442" s="156">
        <v>13</v>
      </c>
      <c r="I2442" s="156" t="s">
        <v>296</v>
      </c>
      <c r="J2442" s="156" t="s">
        <v>119</v>
      </c>
      <c r="K2442" s="156" t="s">
        <v>216</v>
      </c>
      <c r="L2442" s="156">
        <v>300</v>
      </c>
      <c r="M2442" s="156" t="s">
        <v>191</v>
      </c>
      <c r="N2442" s="156">
        <v>105</v>
      </c>
      <c r="O2442" s="156">
        <v>241901.91</v>
      </c>
      <c r="P2442" s="156">
        <v>1205060</v>
      </c>
      <c r="Q2442" t="str">
        <f t="shared" si="38"/>
        <v>4-Medium C&amp;I</v>
      </c>
      <c r="R2442" s="158"/>
      <c r="U2442" s="158"/>
    </row>
    <row r="2443" spans="1:21" x14ac:dyDescent="0.3">
      <c r="A2443" s="156">
        <v>5</v>
      </c>
      <c r="B2443" s="156" t="s">
        <v>181</v>
      </c>
      <c r="C2443" s="156">
        <v>2020</v>
      </c>
      <c r="D2443" s="156">
        <v>3</v>
      </c>
      <c r="E2443" s="156" t="s">
        <v>245</v>
      </c>
      <c r="F2443" s="157">
        <v>60</v>
      </c>
      <c r="G2443" s="156" t="s">
        <v>212</v>
      </c>
      <c r="H2443" s="156">
        <v>612</v>
      </c>
      <c r="I2443" s="156" t="s">
        <v>223</v>
      </c>
      <c r="J2443" s="156" t="s">
        <v>116</v>
      </c>
      <c r="K2443" s="156" t="s">
        <v>224</v>
      </c>
      <c r="L2443" s="156">
        <v>360</v>
      </c>
      <c r="M2443" s="156" t="s">
        <v>225</v>
      </c>
      <c r="N2443" s="156">
        <v>1</v>
      </c>
      <c r="O2443" s="156">
        <v>9.1</v>
      </c>
      <c r="P2443" s="156">
        <v>9</v>
      </c>
      <c r="Q2443" t="str">
        <f t="shared" si="38"/>
        <v>3-Small C&amp;I</v>
      </c>
      <c r="R2443" s="158"/>
      <c r="U2443" s="158"/>
    </row>
    <row r="2444" spans="1:21" x14ac:dyDescent="0.3">
      <c r="A2444" s="156">
        <v>5</v>
      </c>
      <c r="B2444" s="156" t="s">
        <v>181</v>
      </c>
      <c r="C2444" s="156">
        <v>2020</v>
      </c>
      <c r="D2444" s="156">
        <v>3</v>
      </c>
      <c r="E2444" s="156" t="s">
        <v>245</v>
      </c>
      <c r="F2444" s="157">
        <v>6</v>
      </c>
      <c r="G2444" s="156" t="s">
        <v>192</v>
      </c>
      <c r="H2444" s="156">
        <v>621</v>
      </c>
      <c r="I2444" s="156" t="s">
        <v>259</v>
      </c>
      <c r="J2444" s="156" t="s">
        <v>116</v>
      </c>
      <c r="K2444" s="156" t="s">
        <v>224</v>
      </c>
      <c r="L2444" s="156">
        <v>4562</v>
      </c>
      <c r="M2444" s="156" t="s">
        <v>211</v>
      </c>
      <c r="N2444" s="156">
        <v>9</v>
      </c>
      <c r="O2444" s="156">
        <v>185.83</v>
      </c>
      <c r="P2444" s="156">
        <v>1254</v>
      </c>
      <c r="Q2444" t="str">
        <f t="shared" si="38"/>
        <v>3-Small C&amp;I</v>
      </c>
      <c r="R2444" s="158"/>
      <c r="U2444" s="158"/>
    </row>
    <row r="2445" spans="1:21" x14ac:dyDescent="0.3">
      <c r="A2445" s="156">
        <v>5</v>
      </c>
      <c r="B2445" s="156" t="s">
        <v>181</v>
      </c>
      <c r="C2445" s="156">
        <v>2020</v>
      </c>
      <c r="D2445" s="156">
        <v>3</v>
      </c>
      <c r="E2445" s="156" t="s">
        <v>245</v>
      </c>
      <c r="F2445" s="157">
        <v>79</v>
      </c>
      <c r="G2445" s="156" t="s">
        <v>212</v>
      </c>
      <c r="H2445" s="156">
        <v>5</v>
      </c>
      <c r="I2445" s="156" t="s">
        <v>190</v>
      </c>
      <c r="J2445" s="156" t="s">
        <v>115</v>
      </c>
      <c r="K2445" s="156" t="s">
        <v>185</v>
      </c>
      <c r="L2445" s="156">
        <v>1579</v>
      </c>
      <c r="M2445" s="156" t="s">
        <v>271</v>
      </c>
      <c r="N2445" s="156">
        <v>1</v>
      </c>
      <c r="O2445" s="156">
        <v>9.64</v>
      </c>
      <c r="P2445" s="156">
        <v>0</v>
      </c>
      <c r="Q2445" t="str">
        <f t="shared" si="38"/>
        <v>3-Small C&amp;I</v>
      </c>
      <c r="R2445" s="158"/>
      <c r="U2445" s="158"/>
    </row>
    <row r="2446" spans="1:21" x14ac:dyDescent="0.3">
      <c r="A2446" s="156">
        <v>4</v>
      </c>
      <c r="B2446" s="156" t="s">
        <v>187</v>
      </c>
      <c r="C2446" s="156">
        <v>2020</v>
      </c>
      <c r="D2446" s="156">
        <v>3</v>
      </c>
      <c r="E2446" s="156" t="s">
        <v>245</v>
      </c>
      <c r="F2446" s="157">
        <v>3</v>
      </c>
      <c r="G2446" s="156" t="s">
        <v>189</v>
      </c>
      <c r="H2446" s="156">
        <v>950</v>
      </c>
      <c r="I2446" s="156" t="s">
        <v>184</v>
      </c>
      <c r="J2446" s="156" t="s">
        <v>115</v>
      </c>
      <c r="K2446" s="156" t="s">
        <v>185</v>
      </c>
      <c r="L2446" s="156">
        <v>4532</v>
      </c>
      <c r="M2446" s="156" t="s">
        <v>200</v>
      </c>
      <c r="N2446" s="156">
        <v>1267</v>
      </c>
      <c r="O2446" s="156">
        <v>174784.15</v>
      </c>
      <c r="P2446" s="156">
        <v>1634622</v>
      </c>
      <c r="Q2446" t="str">
        <f t="shared" si="38"/>
        <v>3-Small C&amp;I</v>
      </c>
      <c r="R2446" s="158"/>
      <c r="U2446" s="158"/>
    </row>
    <row r="2447" spans="1:21" x14ac:dyDescent="0.3">
      <c r="A2447" s="156">
        <v>5</v>
      </c>
      <c r="B2447" s="156" t="s">
        <v>181</v>
      </c>
      <c r="C2447" s="156">
        <v>2020</v>
      </c>
      <c r="D2447" s="156">
        <v>3</v>
      </c>
      <c r="E2447" s="156" t="s">
        <v>245</v>
      </c>
      <c r="F2447" s="157">
        <v>1</v>
      </c>
      <c r="G2447" s="156" t="s">
        <v>183</v>
      </c>
      <c r="H2447" s="156">
        <v>1</v>
      </c>
      <c r="I2447" s="156" t="s">
        <v>229</v>
      </c>
      <c r="J2447" s="156" t="s">
        <v>121</v>
      </c>
      <c r="K2447" s="156" t="s">
        <v>230</v>
      </c>
      <c r="L2447" s="156">
        <v>200</v>
      </c>
      <c r="M2447" s="156" t="s">
        <v>210</v>
      </c>
      <c r="N2447" s="156">
        <v>502146</v>
      </c>
      <c r="O2447" s="156">
        <v>67369158.560000002</v>
      </c>
      <c r="P2447" s="156">
        <v>245818261</v>
      </c>
      <c r="Q2447" t="str">
        <f t="shared" si="38"/>
        <v>1-Residential</v>
      </c>
      <c r="R2447" s="158"/>
      <c r="U2447" s="158"/>
    </row>
    <row r="2448" spans="1:21" x14ac:dyDescent="0.3">
      <c r="A2448" s="156">
        <v>5</v>
      </c>
      <c r="B2448" s="156" t="s">
        <v>181</v>
      </c>
      <c r="C2448" s="156">
        <v>2020</v>
      </c>
      <c r="D2448" s="156">
        <v>3</v>
      </c>
      <c r="E2448" s="156" t="s">
        <v>245</v>
      </c>
      <c r="F2448" s="157">
        <v>10</v>
      </c>
      <c r="G2448" s="156" t="s">
        <v>238</v>
      </c>
      <c r="H2448" s="156">
        <v>603</v>
      </c>
      <c r="I2448" s="156" t="s">
        <v>196</v>
      </c>
      <c r="J2448" s="156" t="s">
        <v>125</v>
      </c>
      <c r="K2448" s="156" t="s">
        <v>197</v>
      </c>
      <c r="L2448" s="156">
        <v>207</v>
      </c>
      <c r="M2448" s="156" t="s">
        <v>243</v>
      </c>
      <c r="N2448" s="156">
        <v>27</v>
      </c>
      <c r="O2448" s="156">
        <v>566.96</v>
      </c>
      <c r="P2448" s="156">
        <v>1354</v>
      </c>
      <c r="Q2448" t="str">
        <f t="shared" si="38"/>
        <v>Street</v>
      </c>
      <c r="R2448" s="158"/>
      <c r="U2448" s="158"/>
    </row>
    <row r="2449" spans="1:21" x14ac:dyDescent="0.3">
      <c r="A2449" s="156">
        <v>5</v>
      </c>
      <c r="B2449" s="156" t="s">
        <v>181</v>
      </c>
      <c r="C2449" s="156">
        <v>2020</v>
      </c>
      <c r="D2449" s="156">
        <v>3</v>
      </c>
      <c r="E2449" s="156" t="s">
        <v>245</v>
      </c>
      <c r="F2449" s="157">
        <v>6</v>
      </c>
      <c r="G2449" s="156" t="s">
        <v>192</v>
      </c>
      <c r="H2449" s="156">
        <v>606</v>
      </c>
      <c r="I2449" s="156" t="s">
        <v>279</v>
      </c>
      <c r="J2449" s="156" t="s">
        <v>130</v>
      </c>
      <c r="K2449" s="156" t="s">
        <v>280</v>
      </c>
      <c r="L2449" s="156">
        <v>700</v>
      </c>
      <c r="M2449" s="156" t="s">
        <v>193</v>
      </c>
      <c r="N2449" s="156">
        <v>2</v>
      </c>
      <c r="O2449" s="156">
        <v>759.65</v>
      </c>
      <c r="P2449" s="156">
        <v>1381</v>
      </c>
      <c r="Q2449" t="str">
        <f t="shared" si="38"/>
        <v>Street</v>
      </c>
      <c r="R2449" s="158"/>
      <c r="U2449" s="158"/>
    </row>
    <row r="2450" spans="1:21" x14ac:dyDescent="0.3">
      <c r="A2450" s="156">
        <v>5</v>
      </c>
      <c r="B2450" s="156" t="s">
        <v>181</v>
      </c>
      <c r="C2450" s="156">
        <v>2020</v>
      </c>
      <c r="D2450" s="156">
        <v>3</v>
      </c>
      <c r="E2450" s="156" t="s">
        <v>245</v>
      </c>
      <c r="F2450" s="157">
        <v>6</v>
      </c>
      <c r="G2450" s="156" t="s">
        <v>192</v>
      </c>
      <c r="H2450" s="156">
        <v>607</v>
      </c>
      <c r="I2450" s="156" t="s">
        <v>293</v>
      </c>
      <c r="J2450" s="156" t="s">
        <v>130</v>
      </c>
      <c r="K2450" s="156" t="s">
        <v>280</v>
      </c>
      <c r="L2450" s="156">
        <v>700</v>
      </c>
      <c r="M2450" s="156" t="s">
        <v>193</v>
      </c>
      <c r="N2450" s="156">
        <v>2</v>
      </c>
      <c r="O2450" s="156">
        <v>19171.93</v>
      </c>
      <c r="P2450" s="156">
        <v>44724</v>
      </c>
      <c r="Q2450" t="str">
        <f t="shared" si="38"/>
        <v>Street</v>
      </c>
      <c r="R2450" s="158"/>
      <c r="U2450" s="158"/>
    </row>
    <row r="2451" spans="1:21" x14ac:dyDescent="0.3">
      <c r="A2451" s="156">
        <v>5</v>
      </c>
      <c r="B2451" s="156" t="s">
        <v>181</v>
      </c>
      <c r="C2451" s="156">
        <v>2020</v>
      </c>
      <c r="D2451" s="156">
        <v>3</v>
      </c>
      <c r="E2451" s="156" t="s">
        <v>245</v>
      </c>
      <c r="F2451" s="157">
        <v>1</v>
      </c>
      <c r="G2451" s="156" t="s">
        <v>183</v>
      </c>
      <c r="H2451" s="156">
        <v>602</v>
      </c>
      <c r="I2451" s="156" t="s">
        <v>246</v>
      </c>
      <c r="J2451" s="156" t="s">
        <v>125</v>
      </c>
      <c r="K2451" s="156" t="s">
        <v>197</v>
      </c>
      <c r="L2451" s="156">
        <v>200</v>
      </c>
      <c r="M2451" s="156" t="s">
        <v>210</v>
      </c>
      <c r="N2451" s="156">
        <v>185</v>
      </c>
      <c r="O2451" s="156">
        <v>8262.41</v>
      </c>
      <c r="P2451" s="156">
        <v>18631</v>
      </c>
      <c r="Q2451" t="str">
        <f t="shared" si="38"/>
        <v>Street</v>
      </c>
      <c r="R2451" s="158"/>
      <c r="U2451" s="158"/>
    </row>
    <row r="2452" spans="1:21" x14ac:dyDescent="0.3">
      <c r="A2452" s="156">
        <v>5</v>
      </c>
      <c r="B2452" s="156" t="s">
        <v>181</v>
      </c>
      <c r="C2452" s="156">
        <v>2020</v>
      </c>
      <c r="D2452" s="156">
        <v>3</v>
      </c>
      <c r="E2452" s="156" t="s">
        <v>245</v>
      </c>
      <c r="F2452" s="157">
        <v>1</v>
      </c>
      <c r="G2452" s="156" t="s">
        <v>183</v>
      </c>
      <c r="H2452" s="156">
        <v>2</v>
      </c>
      <c r="I2452" s="156" t="s">
        <v>264</v>
      </c>
      <c r="J2452" s="156" t="s">
        <v>121</v>
      </c>
      <c r="K2452" s="156" t="s">
        <v>230</v>
      </c>
      <c r="L2452" s="156">
        <v>200</v>
      </c>
      <c r="M2452" s="156" t="s">
        <v>210</v>
      </c>
      <c r="N2452" s="156">
        <v>252</v>
      </c>
      <c r="O2452" s="156">
        <v>38147.65</v>
      </c>
      <c r="P2452" s="156">
        <v>136125</v>
      </c>
      <c r="Q2452" t="str">
        <f t="shared" si="38"/>
        <v>1-Residential</v>
      </c>
      <c r="R2452" s="158"/>
      <c r="U2452" s="158"/>
    </row>
    <row r="2453" spans="1:21" x14ac:dyDescent="0.3">
      <c r="A2453" s="156">
        <v>5</v>
      </c>
      <c r="B2453" s="156" t="s">
        <v>181</v>
      </c>
      <c r="C2453" s="156">
        <v>2020</v>
      </c>
      <c r="D2453" s="156">
        <v>3</v>
      </c>
      <c r="E2453" s="156" t="s">
        <v>245</v>
      </c>
      <c r="F2453" s="157">
        <v>10</v>
      </c>
      <c r="G2453" s="156" t="s">
        <v>238</v>
      </c>
      <c r="H2453" s="156">
        <v>1</v>
      </c>
      <c r="I2453" s="156" t="s">
        <v>229</v>
      </c>
      <c r="J2453" s="156" t="s">
        <v>121</v>
      </c>
      <c r="K2453" s="156" t="s">
        <v>230</v>
      </c>
      <c r="L2453" s="156">
        <v>207</v>
      </c>
      <c r="M2453" s="156" t="s">
        <v>243</v>
      </c>
      <c r="N2453" s="156">
        <v>37240</v>
      </c>
      <c r="O2453" s="156">
        <v>8886186.6999999993</v>
      </c>
      <c r="P2453" s="156">
        <v>33025902</v>
      </c>
      <c r="Q2453" t="str">
        <f t="shared" si="38"/>
        <v>1-Residential</v>
      </c>
      <c r="R2453" s="158"/>
      <c r="U2453" s="158"/>
    </row>
    <row r="2454" spans="1:21" x14ac:dyDescent="0.3">
      <c r="A2454" s="156">
        <v>4</v>
      </c>
      <c r="B2454" s="156" t="s">
        <v>187</v>
      </c>
      <c r="C2454" s="156">
        <v>2020</v>
      </c>
      <c r="D2454" s="156">
        <v>3</v>
      </c>
      <c r="E2454" s="156" t="s">
        <v>245</v>
      </c>
      <c r="F2454" s="157">
        <v>10</v>
      </c>
      <c r="G2454" s="156" t="s">
        <v>238</v>
      </c>
      <c r="H2454" s="156">
        <v>1</v>
      </c>
      <c r="I2454" s="156" t="s">
        <v>229</v>
      </c>
      <c r="J2454" s="156" t="s">
        <v>121</v>
      </c>
      <c r="K2454" s="156" t="s">
        <v>230</v>
      </c>
      <c r="L2454" s="156">
        <v>207</v>
      </c>
      <c r="M2454" s="156" t="s">
        <v>243</v>
      </c>
      <c r="N2454" s="156">
        <v>17</v>
      </c>
      <c r="O2454" s="156">
        <v>2655.21</v>
      </c>
      <c r="P2454" s="156">
        <v>9530</v>
      </c>
      <c r="Q2454" t="str">
        <f t="shared" si="38"/>
        <v>1-Residential</v>
      </c>
      <c r="R2454" s="158"/>
      <c r="U2454" s="158"/>
    </row>
    <row r="2455" spans="1:21" x14ac:dyDescent="0.3">
      <c r="A2455" s="156">
        <v>5</v>
      </c>
      <c r="B2455" s="156" t="s">
        <v>181</v>
      </c>
      <c r="C2455" s="156">
        <v>2020</v>
      </c>
      <c r="D2455" s="156">
        <v>3</v>
      </c>
      <c r="E2455" s="156" t="s">
        <v>245</v>
      </c>
      <c r="F2455" s="157">
        <v>6</v>
      </c>
      <c r="G2455" s="156" t="s">
        <v>192</v>
      </c>
      <c r="H2455" s="156">
        <v>616</v>
      </c>
      <c r="I2455" s="156" t="s">
        <v>199</v>
      </c>
      <c r="J2455" s="156" t="s">
        <v>125</v>
      </c>
      <c r="K2455" s="156" t="s">
        <v>197</v>
      </c>
      <c r="L2455" s="156">
        <v>4562</v>
      </c>
      <c r="M2455" s="156" t="s">
        <v>211</v>
      </c>
      <c r="N2455" s="156">
        <v>914</v>
      </c>
      <c r="O2455" s="156">
        <v>66339.679999999993</v>
      </c>
      <c r="P2455" s="156">
        <v>252384</v>
      </c>
      <c r="Q2455" t="str">
        <f t="shared" si="38"/>
        <v>Street</v>
      </c>
      <c r="R2455" s="158"/>
      <c r="U2455" s="158"/>
    </row>
    <row r="2456" spans="1:21" x14ac:dyDescent="0.3">
      <c r="A2456" s="156">
        <v>5</v>
      </c>
      <c r="B2456" s="156" t="s">
        <v>181</v>
      </c>
      <c r="C2456" s="156">
        <v>2020</v>
      </c>
      <c r="D2456" s="156">
        <v>3</v>
      </c>
      <c r="E2456" s="156" t="s">
        <v>245</v>
      </c>
      <c r="F2456" s="157">
        <v>6</v>
      </c>
      <c r="G2456" s="156" t="s">
        <v>192</v>
      </c>
      <c r="H2456" s="156">
        <v>609</v>
      </c>
      <c r="I2456" s="156" t="s">
        <v>298</v>
      </c>
      <c r="J2456" s="156" t="s">
        <v>278</v>
      </c>
      <c r="K2456" s="156" t="s">
        <v>212</v>
      </c>
      <c r="L2456" s="156">
        <v>700</v>
      </c>
      <c r="M2456" s="156" t="s">
        <v>193</v>
      </c>
      <c r="N2456" s="156">
        <v>13</v>
      </c>
      <c r="O2456" s="156">
        <v>9187.01</v>
      </c>
      <c r="P2456" s="156">
        <v>38387</v>
      </c>
      <c r="Q2456" t="str">
        <f t="shared" si="38"/>
        <v>Street</v>
      </c>
      <c r="R2456" s="158"/>
      <c r="U2456" s="158"/>
    </row>
    <row r="2457" spans="1:21" x14ac:dyDescent="0.3">
      <c r="A2457" s="156">
        <v>5</v>
      </c>
      <c r="B2457" s="156" t="s">
        <v>181</v>
      </c>
      <c r="C2457" s="156">
        <v>2020</v>
      </c>
      <c r="D2457" s="156">
        <v>3</v>
      </c>
      <c r="E2457" s="156" t="s">
        <v>245</v>
      </c>
      <c r="F2457" s="157">
        <v>5</v>
      </c>
      <c r="G2457" s="156" t="s">
        <v>195</v>
      </c>
      <c r="H2457" s="156">
        <v>710</v>
      </c>
      <c r="I2457" s="156" t="s">
        <v>220</v>
      </c>
      <c r="J2457" s="156" t="s">
        <v>207</v>
      </c>
      <c r="K2457" s="156" t="s">
        <v>208</v>
      </c>
      <c r="L2457" s="156">
        <v>4552</v>
      </c>
      <c r="M2457" s="156" t="s">
        <v>276</v>
      </c>
      <c r="N2457" s="156">
        <v>638</v>
      </c>
      <c r="O2457" s="156">
        <v>9306290.8699999992</v>
      </c>
      <c r="P2457" s="156">
        <v>158989535</v>
      </c>
      <c r="Q2457" t="str">
        <f t="shared" si="38"/>
        <v>5-Large C&amp;I</v>
      </c>
      <c r="R2457" s="158"/>
      <c r="U2457" s="158"/>
    </row>
    <row r="2458" spans="1:21" x14ac:dyDescent="0.3">
      <c r="A2458" s="156">
        <v>5</v>
      </c>
      <c r="B2458" s="156" t="s">
        <v>181</v>
      </c>
      <c r="C2458" s="156">
        <v>2020</v>
      </c>
      <c r="D2458" s="156">
        <v>3</v>
      </c>
      <c r="E2458" s="156" t="s">
        <v>245</v>
      </c>
      <c r="F2458" s="157">
        <v>1</v>
      </c>
      <c r="G2458" s="156" t="s">
        <v>183</v>
      </c>
      <c r="H2458" s="156">
        <v>953</v>
      </c>
      <c r="I2458" s="156" t="s">
        <v>213</v>
      </c>
      <c r="J2458" s="156" t="s">
        <v>118</v>
      </c>
      <c r="K2458" s="156" t="s">
        <v>214</v>
      </c>
      <c r="L2458" s="156">
        <v>4512</v>
      </c>
      <c r="M2458" s="156" t="s">
        <v>186</v>
      </c>
      <c r="N2458" s="156">
        <v>742</v>
      </c>
      <c r="O2458" s="156">
        <v>28810.73</v>
      </c>
      <c r="P2458" s="156">
        <v>230100</v>
      </c>
      <c r="Q2458" t="str">
        <f t="shared" si="38"/>
        <v>3-Small C&amp;I</v>
      </c>
      <c r="R2458" s="158"/>
      <c r="U2458" s="158"/>
    </row>
    <row r="2459" spans="1:21" x14ac:dyDescent="0.3">
      <c r="A2459" s="156">
        <v>4</v>
      </c>
      <c r="B2459" s="156" t="s">
        <v>187</v>
      </c>
      <c r="C2459" s="156">
        <v>2020</v>
      </c>
      <c r="D2459" s="156">
        <v>3</v>
      </c>
      <c r="E2459" s="156" t="s">
        <v>245</v>
      </c>
      <c r="F2459" s="157">
        <v>3</v>
      </c>
      <c r="G2459" s="156" t="s">
        <v>189</v>
      </c>
      <c r="H2459" s="156">
        <v>953</v>
      </c>
      <c r="I2459" s="156" t="s">
        <v>213</v>
      </c>
      <c r="J2459" s="156" t="s">
        <v>118</v>
      </c>
      <c r="K2459" s="156" t="s">
        <v>214</v>
      </c>
      <c r="L2459" s="156">
        <v>4532</v>
      </c>
      <c r="M2459" s="156" t="s">
        <v>200</v>
      </c>
      <c r="N2459" s="156">
        <v>49</v>
      </c>
      <c r="O2459" s="156">
        <v>3256.42</v>
      </c>
      <c r="P2459" s="156">
        <v>27455</v>
      </c>
      <c r="Q2459" t="str">
        <f t="shared" si="38"/>
        <v>3-Small C&amp;I</v>
      </c>
      <c r="R2459" s="158"/>
      <c r="U2459" s="158"/>
    </row>
    <row r="2460" spans="1:21" x14ac:dyDescent="0.3">
      <c r="A2460" s="156">
        <v>4</v>
      </c>
      <c r="B2460" s="156" t="s">
        <v>187</v>
      </c>
      <c r="C2460" s="156">
        <v>2020</v>
      </c>
      <c r="D2460" s="156">
        <v>3</v>
      </c>
      <c r="E2460" s="156" t="s">
        <v>245</v>
      </c>
      <c r="F2460" s="157">
        <v>3</v>
      </c>
      <c r="G2460" s="156" t="s">
        <v>189</v>
      </c>
      <c r="H2460" s="156">
        <v>954</v>
      </c>
      <c r="I2460" s="156" t="s">
        <v>237</v>
      </c>
      <c r="J2460" s="156" t="s">
        <v>119</v>
      </c>
      <c r="K2460" s="156" t="s">
        <v>216</v>
      </c>
      <c r="L2460" s="156">
        <v>4532</v>
      </c>
      <c r="M2460" s="156" t="s">
        <v>200</v>
      </c>
      <c r="N2460" s="156">
        <v>74</v>
      </c>
      <c r="O2460" s="156">
        <v>103039.51</v>
      </c>
      <c r="P2460" s="156">
        <v>1194829</v>
      </c>
      <c r="Q2460" t="str">
        <f t="shared" si="38"/>
        <v>4-Medium C&amp;I</v>
      </c>
      <c r="R2460" s="158"/>
      <c r="U2460" s="158"/>
    </row>
    <row r="2461" spans="1:21" x14ac:dyDescent="0.3">
      <c r="A2461" s="156">
        <v>5</v>
      </c>
      <c r="B2461" s="156" t="s">
        <v>181</v>
      </c>
      <c r="C2461" s="156">
        <v>2020</v>
      </c>
      <c r="D2461" s="156">
        <v>3</v>
      </c>
      <c r="E2461" s="156" t="s">
        <v>245</v>
      </c>
      <c r="F2461" s="157">
        <v>3</v>
      </c>
      <c r="G2461" s="156" t="s">
        <v>189</v>
      </c>
      <c r="H2461" s="156">
        <v>956</v>
      </c>
      <c r="I2461" s="156" t="s">
        <v>285</v>
      </c>
      <c r="J2461" s="156" t="s">
        <v>119</v>
      </c>
      <c r="K2461" s="156" t="s">
        <v>216</v>
      </c>
      <c r="L2461" s="156">
        <v>4532</v>
      </c>
      <c r="M2461" s="156" t="s">
        <v>200</v>
      </c>
      <c r="N2461" s="156">
        <v>224</v>
      </c>
      <c r="O2461" s="156">
        <v>349949.43</v>
      </c>
      <c r="P2461" s="156">
        <v>4491800</v>
      </c>
      <c r="Q2461" t="str">
        <f t="shared" si="38"/>
        <v>4-Medium C&amp;I</v>
      </c>
      <c r="R2461" s="158"/>
      <c r="U2461" s="158"/>
    </row>
    <row r="2462" spans="1:21" x14ac:dyDescent="0.3">
      <c r="A2462" s="156">
        <v>5</v>
      </c>
      <c r="B2462" s="156" t="s">
        <v>181</v>
      </c>
      <c r="C2462" s="156">
        <v>2020</v>
      </c>
      <c r="D2462" s="156">
        <v>3</v>
      </c>
      <c r="E2462" s="156" t="s">
        <v>245</v>
      </c>
      <c r="F2462" s="157">
        <v>6</v>
      </c>
      <c r="G2462" s="156" t="s">
        <v>192</v>
      </c>
      <c r="H2462" s="156">
        <v>950</v>
      </c>
      <c r="I2462" s="156" t="s">
        <v>184</v>
      </c>
      <c r="J2462" s="156" t="s">
        <v>115</v>
      </c>
      <c r="K2462" s="156" t="s">
        <v>185</v>
      </c>
      <c r="L2462" s="156">
        <v>4562</v>
      </c>
      <c r="M2462" s="156" t="s">
        <v>211</v>
      </c>
      <c r="N2462" s="156">
        <v>30</v>
      </c>
      <c r="O2462" s="156">
        <v>879.88</v>
      </c>
      <c r="P2462" s="156">
        <v>6335</v>
      </c>
      <c r="Q2462" t="str">
        <f t="shared" si="38"/>
        <v>3-Small C&amp;I</v>
      </c>
      <c r="R2462" s="158"/>
      <c r="U2462" s="158"/>
    </row>
    <row r="2463" spans="1:21" x14ac:dyDescent="0.3">
      <c r="A2463" s="156">
        <v>5</v>
      </c>
      <c r="B2463" s="156" t="s">
        <v>181</v>
      </c>
      <c r="C2463" s="156">
        <v>2020</v>
      </c>
      <c r="D2463" s="156">
        <v>3</v>
      </c>
      <c r="E2463" s="156" t="s">
        <v>245</v>
      </c>
      <c r="F2463" s="157">
        <v>1</v>
      </c>
      <c r="G2463" s="156" t="s">
        <v>183</v>
      </c>
      <c r="H2463" s="156">
        <v>603</v>
      </c>
      <c r="I2463" s="156" t="s">
        <v>196</v>
      </c>
      <c r="J2463" s="156" t="s">
        <v>125</v>
      </c>
      <c r="K2463" s="156" t="s">
        <v>197</v>
      </c>
      <c r="L2463" s="156">
        <v>200</v>
      </c>
      <c r="M2463" s="156" t="s">
        <v>210</v>
      </c>
      <c r="N2463" s="156">
        <v>747</v>
      </c>
      <c r="O2463" s="156">
        <v>23653.11</v>
      </c>
      <c r="P2463" s="156">
        <v>53781</v>
      </c>
      <c r="Q2463" t="str">
        <f t="shared" si="38"/>
        <v>Street</v>
      </c>
      <c r="R2463" s="158"/>
      <c r="U2463" s="158"/>
    </row>
    <row r="2464" spans="1:21" x14ac:dyDescent="0.3">
      <c r="A2464" s="156">
        <v>5</v>
      </c>
      <c r="B2464" s="156" t="s">
        <v>181</v>
      </c>
      <c r="C2464" s="156">
        <v>2020</v>
      </c>
      <c r="D2464" s="156">
        <v>3</v>
      </c>
      <c r="E2464" s="156" t="s">
        <v>245</v>
      </c>
      <c r="F2464" s="157">
        <v>1</v>
      </c>
      <c r="G2464" s="156" t="s">
        <v>183</v>
      </c>
      <c r="H2464" s="156">
        <v>5</v>
      </c>
      <c r="I2464" s="156" t="s">
        <v>190</v>
      </c>
      <c r="J2464" s="156" t="s">
        <v>115</v>
      </c>
      <c r="K2464" s="156" t="s">
        <v>185</v>
      </c>
      <c r="L2464" s="156">
        <v>200</v>
      </c>
      <c r="M2464" s="156" t="s">
        <v>210</v>
      </c>
      <c r="N2464" s="156">
        <v>1337</v>
      </c>
      <c r="O2464" s="156">
        <v>-9045.01</v>
      </c>
      <c r="P2464" s="156">
        <v>706504</v>
      </c>
      <c r="Q2464" t="str">
        <f t="shared" si="38"/>
        <v>3-Small C&amp;I</v>
      </c>
      <c r="R2464" s="158"/>
      <c r="U2464" s="158"/>
    </row>
    <row r="2465" spans="1:21" x14ac:dyDescent="0.3">
      <c r="A2465" s="156">
        <v>5</v>
      </c>
      <c r="B2465" s="156" t="s">
        <v>181</v>
      </c>
      <c r="C2465" s="156">
        <v>2020</v>
      </c>
      <c r="D2465" s="156">
        <v>3</v>
      </c>
      <c r="E2465" s="156" t="s">
        <v>245</v>
      </c>
      <c r="F2465" s="157">
        <v>5</v>
      </c>
      <c r="G2465" s="156" t="s">
        <v>195</v>
      </c>
      <c r="H2465" s="156">
        <v>5</v>
      </c>
      <c r="I2465" s="156" t="s">
        <v>190</v>
      </c>
      <c r="J2465" s="156" t="s">
        <v>115</v>
      </c>
      <c r="K2465" s="156" t="s">
        <v>185</v>
      </c>
      <c r="L2465" s="156">
        <v>460</v>
      </c>
      <c r="M2465" s="156" t="s">
        <v>198</v>
      </c>
      <c r="N2465" s="156">
        <v>1005</v>
      </c>
      <c r="O2465" s="156">
        <v>267821.56</v>
      </c>
      <c r="P2465" s="156">
        <v>2023569</v>
      </c>
      <c r="Q2465" t="str">
        <f t="shared" si="38"/>
        <v>3-Small C&amp;I</v>
      </c>
      <c r="R2465" s="158"/>
      <c r="U2465" s="158"/>
    </row>
    <row r="2466" spans="1:21" x14ac:dyDescent="0.3">
      <c r="A2466" s="156">
        <v>4</v>
      </c>
      <c r="B2466" s="156" t="s">
        <v>187</v>
      </c>
      <c r="C2466" s="156">
        <v>2020</v>
      </c>
      <c r="D2466" s="156">
        <v>3</v>
      </c>
      <c r="E2466" s="156" t="s">
        <v>245</v>
      </c>
      <c r="F2466" s="157">
        <v>3</v>
      </c>
      <c r="G2466" s="156" t="s">
        <v>189</v>
      </c>
      <c r="H2466" s="156">
        <v>5</v>
      </c>
      <c r="I2466" s="156" t="s">
        <v>190</v>
      </c>
      <c r="J2466" s="156" t="s">
        <v>115</v>
      </c>
      <c r="K2466" s="156" t="s">
        <v>185</v>
      </c>
      <c r="L2466" s="156">
        <v>300</v>
      </c>
      <c r="M2466" s="156" t="s">
        <v>191</v>
      </c>
      <c r="N2466" s="156">
        <v>163</v>
      </c>
      <c r="O2466" s="156">
        <v>28077.4</v>
      </c>
      <c r="P2466" s="156">
        <v>120796</v>
      </c>
      <c r="Q2466" t="str">
        <f t="shared" si="38"/>
        <v>3-Small C&amp;I</v>
      </c>
      <c r="R2466" s="158"/>
      <c r="U2466" s="158"/>
    </row>
    <row r="2467" spans="1:21" x14ac:dyDescent="0.3">
      <c r="A2467" s="156">
        <v>5</v>
      </c>
      <c r="B2467" s="156" t="s">
        <v>181</v>
      </c>
      <c r="C2467" s="156">
        <v>2020</v>
      </c>
      <c r="D2467" s="156">
        <v>3</v>
      </c>
      <c r="E2467" s="156" t="s">
        <v>245</v>
      </c>
      <c r="F2467" s="157">
        <v>5</v>
      </c>
      <c r="G2467" s="156" t="s">
        <v>195</v>
      </c>
      <c r="H2467" s="156">
        <v>11</v>
      </c>
      <c r="I2467" s="156" t="s">
        <v>283</v>
      </c>
      <c r="J2467" s="156" t="s">
        <v>115</v>
      </c>
      <c r="K2467" s="156" t="s">
        <v>185</v>
      </c>
      <c r="L2467" s="156">
        <v>460</v>
      </c>
      <c r="M2467" s="156" t="s">
        <v>198</v>
      </c>
      <c r="N2467" s="156">
        <v>2</v>
      </c>
      <c r="O2467" s="156">
        <v>125.2</v>
      </c>
      <c r="P2467" s="156">
        <v>491</v>
      </c>
      <c r="Q2467" t="str">
        <f t="shared" si="38"/>
        <v>3-Small C&amp;I</v>
      </c>
      <c r="R2467" s="158"/>
      <c r="U2467" s="158"/>
    </row>
    <row r="2468" spans="1:21" x14ac:dyDescent="0.3">
      <c r="A2468" s="156">
        <v>4</v>
      </c>
      <c r="B2468" s="156" t="s">
        <v>187</v>
      </c>
      <c r="C2468" s="153">
        <v>2020</v>
      </c>
      <c r="D2468" s="156">
        <v>4</v>
      </c>
      <c r="E2468" s="156" t="s">
        <v>232</v>
      </c>
      <c r="F2468" s="157">
        <v>10</v>
      </c>
      <c r="G2468" s="156" t="s">
        <v>238</v>
      </c>
      <c r="H2468" s="156">
        <v>903</v>
      </c>
      <c r="I2468" s="156" t="s">
        <v>239</v>
      </c>
      <c r="J2468" s="156" t="s">
        <v>121</v>
      </c>
      <c r="K2468" s="156" t="s">
        <v>230</v>
      </c>
      <c r="L2468" s="156">
        <v>4513</v>
      </c>
      <c r="M2468" s="156" t="s">
        <v>240</v>
      </c>
      <c r="N2468" s="156">
        <v>159</v>
      </c>
      <c r="O2468" s="156">
        <v>15526.64</v>
      </c>
      <c r="P2468" s="156">
        <v>109680</v>
      </c>
      <c r="Q2468" t="str">
        <f t="shared" si="38"/>
        <v>1-Residential</v>
      </c>
      <c r="R2468" s="158"/>
      <c r="S2468" t="s">
        <v>304</v>
      </c>
      <c r="U2468" s="158"/>
    </row>
    <row r="2469" spans="1:21" x14ac:dyDescent="0.3">
      <c r="A2469" s="156">
        <v>4</v>
      </c>
      <c r="B2469" s="156" t="s">
        <v>187</v>
      </c>
      <c r="C2469" s="153">
        <v>2020</v>
      </c>
      <c r="D2469" s="156">
        <v>4</v>
      </c>
      <c r="E2469" s="156" t="s">
        <v>232</v>
      </c>
      <c r="F2469" s="157">
        <v>3</v>
      </c>
      <c r="G2469" s="156" t="s">
        <v>189</v>
      </c>
      <c r="H2469" s="156">
        <v>903</v>
      </c>
      <c r="I2469" s="156" t="s">
        <v>239</v>
      </c>
      <c r="J2469" s="156" t="s">
        <v>121</v>
      </c>
      <c r="K2469" s="156" t="s">
        <v>230</v>
      </c>
      <c r="L2469" s="156">
        <v>4532</v>
      </c>
      <c r="M2469" s="156" t="s">
        <v>200</v>
      </c>
      <c r="N2469" s="156">
        <v>24</v>
      </c>
      <c r="O2469" s="156">
        <v>1190.75</v>
      </c>
      <c r="P2469" s="156">
        <v>7820</v>
      </c>
      <c r="Q2469" t="str">
        <f t="shared" si="38"/>
        <v>1-Residential</v>
      </c>
      <c r="R2469" s="158"/>
      <c r="S2469" t="s">
        <v>304</v>
      </c>
      <c r="U2469" s="158"/>
    </row>
    <row r="2470" spans="1:21" x14ac:dyDescent="0.3">
      <c r="A2470" s="156">
        <v>5</v>
      </c>
      <c r="B2470" s="156" t="s">
        <v>181</v>
      </c>
      <c r="C2470" s="153">
        <v>2020</v>
      </c>
      <c r="D2470" s="156">
        <v>4</v>
      </c>
      <c r="E2470" s="156" t="s">
        <v>232</v>
      </c>
      <c r="F2470" s="157">
        <v>3</v>
      </c>
      <c r="G2470" s="156" t="s">
        <v>189</v>
      </c>
      <c r="H2470" s="156">
        <v>1</v>
      </c>
      <c r="I2470" s="156" t="s">
        <v>229</v>
      </c>
      <c r="J2470" s="156" t="s">
        <v>121</v>
      </c>
      <c r="K2470" s="156" t="s">
        <v>230</v>
      </c>
      <c r="L2470" s="156">
        <v>300</v>
      </c>
      <c r="M2470" s="156" t="s">
        <v>191</v>
      </c>
      <c r="N2470" s="156">
        <v>1229</v>
      </c>
      <c r="O2470" s="156">
        <v>329023.99</v>
      </c>
      <c r="P2470" s="156">
        <v>1209438</v>
      </c>
      <c r="Q2470" t="str">
        <f t="shared" si="38"/>
        <v>1-Residential</v>
      </c>
      <c r="R2470" s="158"/>
      <c r="S2470" t="s">
        <v>304</v>
      </c>
      <c r="U2470" s="158"/>
    </row>
    <row r="2471" spans="1:21" x14ac:dyDescent="0.3">
      <c r="A2471" s="156">
        <v>5</v>
      </c>
      <c r="B2471" s="156" t="s">
        <v>181</v>
      </c>
      <c r="C2471" s="153">
        <v>2020</v>
      </c>
      <c r="D2471" s="156">
        <v>4</v>
      </c>
      <c r="E2471" s="156" t="s">
        <v>232</v>
      </c>
      <c r="F2471" s="157">
        <v>71</v>
      </c>
      <c r="G2471" s="156" t="s">
        <v>212</v>
      </c>
      <c r="H2471" s="156">
        <v>1</v>
      </c>
      <c r="I2471" s="156" t="s">
        <v>229</v>
      </c>
      <c r="J2471" s="156" t="s">
        <v>121</v>
      </c>
      <c r="K2471" s="156" t="s">
        <v>230</v>
      </c>
      <c r="L2471" s="156">
        <v>1571</v>
      </c>
      <c r="M2471" s="156" t="s">
        <v>265</v>
      </c>
      <c r="N2471" s="156">
        <v>1</v>
      </c>
      <c r="O2471" s="156">
        <v>7</v>
      </c>
      <c r="P2471" s="156">
        <v>0</v>
      </c>
      <c r="Q2471" t="str">
        <f t="shared" si="38"/>
        <v>1-Residential</v>
      </c>
      <c r="R2471" s="158"/>
      <c r="S2471" t="s">
        <v>304</v>
      </c>
      <c r="U2471" s="158"/>
    </row>
    <row r="2472" spans="1:21" x14ac:dyDescent="0.3">
      <c r="A2472" s="156">
        <v>5</v>
      </c>
      <c r="B2472" s="156" t="s">
        <v>181</v>
      </c>
      <c r="C2472" s="153">
        <v>2020</v>
      </c>
      <c r="D2472" s="156">
        <v>4</v>
      </c>
      <c r="E2472" s="156" t="s">
        <v>232</v>
      </c>
      <c r="F2472" s="157">
        <v>3</v>
      </c>
      <c r="G2472" s="156" t="s">
        <v>189</v>
      </c>
      <c r="H2472" s="156">
        <v>710</v>
      </c>
      <c r="I2472" s="156" t="s">
        <v>220</v>
      </c>
      <c r="J2472" s="156" t="s">
        <v>207</v>
      </c>
      <c r="K2472" s="156" t="s">
        <v>208</v>
      </c>
      <c r="L2472" s="156">
        <v>4532</v>
      </c>
      <c r="M2472" s="156" t="s">
        <v>200</v>
      </c>
      <c r="N2472" s="156">
        <v>2030</v>
      </c>
      <c r="O2472" s="156">
        <v>18459456.690000001</v>
      </c>
      <c r="P2472" s="156">
        <v>294841617</v>
      </c>
      <c r="Q2472" t="str">
        <f t="shared" si="38"/>
        <v>5-Large C&amp;I</v>
      </c>
      <c r="R2472" s="158"/>
      <c r="S2472" t="s">
        <v>304</v>
      </c>
      <c r="U2472" s="158"/>
    </row>
    <row r="2473" spans="1:21" x14ac:dyDescent="0.3">
      <c r="A2473" s="156">
        <v>5</v>
      </c>
      <c r="B2473" s="156" t="s">
        <v>181</v>
      </c>
      <c r="C2473" s="153">
        <v>2020</v>
      </c>
      <c r="D2473" s="156">
        <v>4</v>
      </c>
      <c r="E2473" s="156" t="s">
        <v>232</v>
      </c>
      <c r="F2473" s="157">
        <v>6</v>
      </c>
      <c r="G2473" s="156" t="s">
        <v>192</v>
      </c>
      <c r="H2473" s="156">
        <v>615</v>
      </c>
      <c r="I2473" s="156" t="s">
        <v>292</v>
      </c>
      <c r="J2473" s="156" t="s">
        <v>123</v>
      </c>
      <c r="K2473" s="156" t="s">
        <v>261</v>
      </c>
      <c r="L2473" s="156">
        <v>4562</v>
      </c>
      <c r="M2473" s="156" t="s">
        <v>211</v>
      </c>
      <c r="N2473" s="156">
        <v>552</v>
      </c>
      <c r="O2473" s="156">
        <v>618762.59</v>
      </c>
      <c r="P2473" s="156">
        <v>1482562</v>
      </c>
      <c r="Q2473" t="str">
        <f t="shared" si="38"/>
        <v>Street</v>
      </c>
      <c r="R2473" s="158"/>
      <c r="S2473" t="s">
        <v>304</v>
      </c>
      <c r="U2473" s="158"/>
    </row>
    <row r="2474" spans="1:21" x14ac:dyDescent="0.3">
      <c r="A2474" s="156">
        <v>4</v>
      </c>
      <c r="B2474" s="156" t="s">
        <v>187</v>
      </c>
      <c r="C2474" s="153">
        <v>2020</v>
      </c>
      <c r="D2474" s="156">
        <v>4</v>
      </c>
      <c r="E2474" s="156" t="s">
        <v>232</v>
      </c>
      <c r="F2474" s="157">
        <v>6</v>
      </c>
      <c r="G2474" s="156" t="s">
        <v>192</v>
      </c>
      <c r="H2474" s="156">
        <v>624</v>
      </c>
      <c r="I2474" s="156" t="s">
        <v>226</v>
      </c>
      <c r="J2474" s="156" t="s">
        <v>124</v>
      </c>
      <c r="K2474" s="156" t="s">
        <v>227</v>
      </c>
      <c r="L2474" s="156">
        <v>4562</v>
      </c>
      <c r="M2474" s="156" t="s">
        <v>211</v>
      </c>
      <c r="N2474" s="156">
        <v>2</v>
      </c>
      <c r="O2474" s="156">
        <v>1305.72</v>
      </c>
      <c r="P2474" s="156">
        <v>5915</v>
      </c>
      <c r="Q2474" t="str">
        <f t="shared" si="38"/>
        <v>Street</v>
      </c>
      <c r="R2474" s="158"/>
      <c r="S2474" t="s">
        <v>304</v>
      </c>
      <c r="U2474" s="158"/>
    </row>
    <row r="2475" spans="1:21" x14ac:dyDescent="0.3">
      <c r="A2475" s="156">
        <v>5</v>
      </c>
      <c r="B2475" s="156" t="s">
        <v>181</v>
      </c>
      <c r="C2475" s="153">
        <v>2020</v>
      </c>
      <c r="D2475" s="156">
        <v>4</v>
      </c>
      <c r="E2475" s="156" t="s">
        <v>232</v>
      </c>
      <c r="F2475" s="157">
        <v>6</v>
      </c>
      <c r="G2475" s="156" t="s">
        <v>192</v>
      </c>
      <c r="H2475" s="156">
        <v>601</v>
      </c>
      <c r="I2475" s="156" t="s">
        <v>260</v>
      </c>
      <c r="J2475" s="156" t="s">
        <v>123</v>
      </c>
      <c r="K2475" s="156" t="s">
        <v>261</v>
      </c>
      <c r="L2475" s="156">
        <v>700</v>
      </c>
      <c r="M2475" s="156" t="s">
        <v>193</v>
      </c>
      <c r="N2475" s="156">
        <v>120</v>
      </c>
      <c r="O2475" s="156">
        <v>55340.71</v>
      </c>
      <c r="P2475" s="156">
        <v>85787</v>
      </c>
      <c r="Q2475" t="str">
        <f t="shared" si="38"/>
        <v>Street</v>
      </c>
      <c r="R2475" s="158"/>
      <c r="S2475" t="s">
        <v>304</v>
      </c>
      <c r="U2475" s="158"/>
    </row>
    <row r="2476" spans="1:21" x14ac:dyDescent="0.3">
      <c r="A2476" s="156">
        <v>5</v>
      </c>
      <c r="B2476" s="156" t="s">
        <v>181</v>
      </c>
      <c r="C2476" s="153">
        <v>2020</v>
      </c>
      <c r="D2476" s="156">
        <v>4</v>
      </c>
      <c r="E2476" s="156" t="s">
        <v>232</v>
      </c>
      <c r="F2476" s="157">
        <v>5</v>
      </c>
      <c r="G2476" s="156" t="s">
        <v>195</v>
      </c>
      <c r="H2476" s="156">
        <v>603</v>
      </c>
      <c r="I2476" s="156" t="s">
        <v>196</v>
      </c>
      <c r="J2476" s="156" t="s">
        <v>125</v>
      </c>
      <c r="K2476" s="156" t="s">
        <v>197</v>
      </c>
      <c r="L2476" s="156">
        <v>460</v>
      </c>
      <c r="M2476" s="156" t="s">
        <v>198</v>
      </c>
      <c r="N2476" s="156">
        <v>51</v>
      </c>
      <c r="O2476" s="156">
        <v>7293.43</v>
      </c>
      <c r="P2476" s="156">
        <v>19514</v>
      </c>
      <c r="Q2476" t="str">
        <f t="shared" si="38"/>
        <v>Street</v>
      </c>
      <c r="R2476" s="158"/>
      <c r="S2476" t="s">
        <v>304</v>
      </c>
      <c r="U2476" s="158"/>
    </row>
    <row r="2477" spans="1:21" x14ac:dyDescent="0.3">
      <c r="A2477" s="156">
        <v>5</v>
      </c>
      <c r="B2477" s="156" t="s">
        <v>181</v>
      </c>
      <c r="C2477" s="153">
        <v>2020</v>
      </c>
      <c r="D2477" s="156">
        <v>4</v>
      </c>
      <c r="E2477" s="156" t="s">
        <v>232</v>
      </c>
      <c r="F2477" s="157">
        <v>6</v>
      </c>
      <c r="G2477" s="156" t="s">
        <v>192</v>
      </c>
      <c r="H2477" s="156">
        <v>619</v>
      </c>
      <c r="I2477" s="156" t="s">
        <v>277</v>
      </c>
      <c r="J2477" s="156" t="s">
        <v>278</v>
      </c>
      <c r="K2477" s="156" t="s">
        <v>212</v>
      </c>
      <c r="L2477" s="156">
        <v>4562</v>
      </c>
      <c r="M2477" s="156" t="s">
        <v>211</v>
      </c>
      <c r="N2477" s="156">
        <v>402</v>
      </c>
      <c r="O2477" s="156">
        <v>456100.3</v>
      </c>
      <c r="P2477" s="156">
        <v>3683556</v>
      </c>
      <c r="Q2477" t="str">
        <f t="shared" si="38"/>
        <v>Street</v>
      </c>
      <c r="R2477" s="158"/>
      <c r="S2477" t="s">
        <v>304</v>
      </c>
      <c r="U2477" s="158"/>
    </row>
    <row r="2478" spans="1:21" x14ac:dyDescent="0.3">
      <c r="A2478" s="156">
        <v>5</v>
      </c>
      <c r="B2478" s="156" t="s">
        <v>181</v>
      </c>
      <c r="C2478" s="153">
        <v>2020</v>
      </c>
      <c r="D2478" s="156">
        <v>4</v>
      </c>
      <c r="E2478" s="156" t="s">
        <v>232</v>
      </c>
      <c r="F2478" s="157">
        <v>1</v>
      </c>
      <c r="G2478" s="156" t="s">
        <v>183</v>
      </c>
      <c r="H2478" s="156">
        <v>2</v>
      </c>
      <c r="I2478" s="156" t="s">
        <v>264</v>
      </c>
      <c r="J2478" s="156" t="s">
        <v>121</v>
      </c>
      <c r="K2478" s="156" t="s">
        <v>230</v>
      </c>
      <c r="L2478" s="156">
        <v>200</v>
      </c>
      <c r="M2478" s="156" t="s">
        <v>210</v>
      </c>
      <c r="N2478" s="156">
        <v>241</v>
      </c>
      <c r="O2478" s="156">
        <v>29210.03</v>
      </c>
      <c r="P2478" s="156">
        <v>110462</v>
      </c>
      <c r="Q2478" t="str">
        <f t="shared" si="38"/>
        <v>1-Residential</v>
      </c>
      <c r="R2478" s="158"/>
      <c r="S2478" t="s">
        <v>304</v>
      </c>
      <c r="U2478" s="158"/>
    </row>
    <row r="2479" spans="1:21" x14ac:dyDescent="0.3">
      <c r="A2479" s="156">
        <v>5</v>
      </c>
      <c r="B2479" s="156" t="s">
        <v>181</v>
      </c>
      <c r="C2479" s="153">
        <v>2020</v>
      </c>
      <c r="D2479" s="156">
        <v>4</v>
      </c>
      <c r="E2479" s="156" t="s">
        <v>232</v>
      </c>
      <c r="F2479" s="157">
        <v>3</v>
      </c>
      <c r="G2479" s="156" t="s">
        <v>189</v>
      </c>
      <c r="H2479" s="156">
        <v>9</v>
      </c>
      <c r="I2479" s="156" t="s">
        <v>275</v>
      </c>
      <c r="J2479" s="156" t="s">
        <v>117</v>
      </c>
      <c r="K2479" s="156" t="s">
        <v>236</v>
      </c>
      <c r="L2479" s="156">
        <v>300</v>
      </c>
      <c r="M2479" s="156" t="s">
        <v>191</v>
      </c>
      <c r="N2479" s="156">
        <v>315</v>
      </c>
      <c r="O2479" s="156">
        <v>-343408.52</v>
      </c>
      <c r="P2479" s="156">
        <v>507320</v>
      </c>
      <c r="Q2479" t="str">
        <f t="shared" si="38"/>
        <v>3-Small C&amp;I</v>
      </c>
      <c r="R2479" s="158"/>
      <c r="S2479" t="s">
        <v>304</v>
      </c>
      <c r="U2479" s="158"/>
    </row>
    <row r="2480" spans="1:21" x14ac:dyDescent="0.3">
      <c r="A2480" s="156">
        <v>5</v>
      </c>
      <c r="B2480" s="156" t="s">
        <v>181</v>
      </c>
      <c r="C2480" s="153">
        <v>2020</v>
      </c>
      <c r="D2480" s="156">
        <v>4</v>
      </c>
      <c r="E2480" s="156" t="s">
        <v>232</v>
      </c>
      <c r="F2480" s="157">
        <v>5</v>
      </c>
      <c r="G2480" s="156" t="s">
        <v>195</v>
      </c>
      <c r="H2480" s="156">
        <v>954</v>
      </c>
      <c r="I2480" s="156" t="s">
        <v>237</v>
      </c>
      <c r="J2480" s="156" t="s">
        <v>119</v>
      </c>
      <c r="K2480" s="156" t="s">
        <v>216</v>
      </c>
      <c r="L2480" s="156">
        <v>4552</v>
      </c>
      <c r="M2480" s="156" t="s">
        <v>276</v>
      </c>
      <c r="N2480" s="156">
        <v>527</v>
      </c>
      <c r="O2480" s="156">
        <v>1118198.68</v>
      </c>
      <c r="P2480" s="156">
        <v>12050907</v>
      </c>
      <c r="Q2480" t="str">
        <f t="shared" si="38"/>
        <v>4-Medium C&amp;I</v>
      </c>
      <c r="R2480" s="158"/>
      <c r="S2480" t="s">
        <v>304</v>
      </c>
      <c r="U2480" s="158"/>
    </row>
    <row r="2481" spans="1:21" x14ac:dyDescent="0.3">
      <c r="A2481" s="156">
        <v>5</v>
      </c>
      <c r="B2481" s="156" t="s">
        <v>181</v>
      </c>
      <c r="C2481" s="153">
        <v>2020</v>
      </c>
      <c r="D2481" s="156">
        <v>4</v>
      </c>
      <c r="E2481" s="156" t="s">
        <v>232</v>
      </c>
      <c r="F2481" s="157">
        <v>5</v>
      </c>
      <c r="G2481" s="156" t="s">
        <v>195</v>
      </c>
      <c r="H2481" s="156">
        <v>951</v>
      </c>
      <c r="I2481" s="156" t="s">
        <v>250</v>
      </c>
      <c r="J2481" s="156" t="s">
        <v>126</v>
      </c>
      <c r="K2481" s="156" t="s">
        <v>249</v>
      </c>
      <c r="L2481" s="156">
        <v>4552</v>
      </c>
      <c r="M2481" s="156" t="s">
        <v>276</v>
      </c>
      <c r="N2481" s="156">
        <v>1</v>
      </c>
      <c r="O2481" s="156">
        <v>36.78</v>
      </c>
      <c r="P2481" s="156">
        <v>300</v>
      </c>
      <c r="Q2481" t="str">
        <f t="shared" si="38"/>
        <v>3-Small C&amp;I</v>
      </c>
      <c r="R2481" s="158"/>
      <c r="S2481" t="s">
        <v>304</v>
      </c>
      <c r="U2481" s="158"/>
    </row>
    <row r="2482" spans="1:21" x14ac:dyDescent="0.3">
      <c r="A2482" s="156">
        <v>5</v>
      </c>
      <c r="B2482" s="156" t="s">
        <v>181</v>
      </c>
      <c r="C2482" s="153">
        <v>2020</v>
      </c>
      <c r="D2482" s="156">
        <v>4</v>
      </c>
      <c r="E2482" s="156" t="s">
        <v>232</v>
      </c>
      <c r="F2482" s="157">
        <v>3</v>
      </c>
      <c r="G2482" s="156" t="s">
        <v>189</v>
      </c>
      <c r="H2482" s="156">
        <v>12</v>
      </c>
      <c r="I2482" s="156" t="s">
        <v>301</v>
      </c>
      <c r="J2482" s="156" t="s">
        <v>126</v>
      </c>
      <c r="K2482" s="156" t="s">
        <v>249</v>
      </c>
      <c r="L2482" s="156">
        <v>300</v>
      </c>
      <c r="M2482" s="156" t="s">
        <v>191</v>
      </c>
      <c r="N2482" s="156">
        <v>1</v>
      </c>
      <c r="O2482" s="156">
        <v>8.31</v>
      </c>
      <c r="P2482" s="156">
        <v>4</v>
      </c>
      <c r="Q2482" t="str">
        <f t="shared" si="38"/>
        <v>3-Small C&amp;I</v>
      </c>
      <c r="R2482" s="158"/>
      <c r="S2482" t="s">
        <v>304</v>
      </c>
      <c r="U2482" s="158"/>
    </row>
    <row r="2483" spans="1:21" x14ac:dyDescent="0.3">
      <c r="A2483" s="156">
        <v>5</v>
      </c>
      <c r="B2483" s="156" t="s">
        <v>181</v>
      </c>
      <c r="C2483" s="153">
        <v>2020</v>
      </c>
      <c r="D2483" s="156">
        <v>4</v>
      </c>
      <c r="E2483" s="156" t="s">
        <v>232</v>
      </c>
      <c r="F2483" s="157">
        <v>5</v>
      </c>
      <c r="G2483" s="156" t="s">
        <v>195</v>
      </c>
      <c r="H2483" s="156">
        <v>11</v>
      </c>
      <c r="I2483" s="156" t="s">
        <v>283</v>
      </c>
      <c r="J2483" s="156" t="s">
        <v>115</v>
      </c>
      <c r="K2483" s="156" t="s">
        <v>185</v>
      </c>
      <c r="L2483" s="156">
        <v>460</v>
      </c>
      <c r="M2483" s="156" t="s">
        <v>198</v>
      </c>
      <c r="N2483" s="156">
        <v>2</v>
      </c>
      <c r="O2483" s="156">
        <v>149.04</v>
      </c>
      <c r="P2483" s="156">
        <v>645</v>
      </c>
      <c r="Q2483" t="str">
        <f t="shared" si="38"/>
        <v>3-Small C&amp;I</v>
      </c>
      <c r="R2483" s="158"/>
      <c r="S2483" t="s">
        <v>304</v>
      </c>
      <c r="U2483" s="158"/>
    </row>
    <row r="2484" spans="1:21" x14ac:dyDescent="0.3">
      <c r="A2484" s="156">
        <v>4</v>
      </c>
      <c r="B2484" s="156" t="s">
        <v>187</v>
      </c>
      <c r="C2484" s="153">
        <v>2020</v>
      </c>
      <c r="D2484" s="156">
        <v>4</v>
      </c>
      <c r="E2484" s="156" t="s">
        <v>232</v>
      </c>
      <c r="F2484" s="157">
        <v>3</v>
      </c>
      <c r="G2484" s="156" t="s">
        <v>189</v>
      </c>
      <c r="H2484" s="156">
        <v>952</v>
      </c>
      <c r="I2484" s="156" t="s">
        <v>235</v>
      </c>
      <c r="J2484" s="156" t="s">
        <v>117</v>
      </c>
      <c r="K2484" s="156" t="s">
        <v>236</v>
      </c>
      <c r="L2484" s="156">
        <v>4532</v>
      </c>
      <c r="M2484" s="156" t="s">
        <v>200</v>
      </c>
      <c r="N2484" s="156">
        <v>10</v>
      </c>
      <c r="O2484" s="156">
        <v>379.33</v>
      </c>
      <c r="P2484" s="156">
        <v>2632</v>
      </c>
      <c r="Q2484" t="str">
        <f t="shared" si="38"/>
        <v>3-Small C&amp;I</v>
      </c>
      <c r="R2484" s="158"/>
      <c r="S2484" t="s">
        <v>304</v>
      </c>
      <c r="U2484" s="158"/>
    </row>
    <row r="2485" spans="1:21" x14ac:dyDescent="0.3">
      <c r="A2485" s="156">
        <v>4</v>
      </c>
      <c r="B2485" s="156" t="s">
        <v>187</v>
      </c>
      <c r="C2485" s="153">
        <v>2020</v>
      </c>
      <c r="D2485" s="156">
        <v>4</v>
      </c>
      <c r="E2485" s="156" t="s">
        <v>232</v>
      </c>
      <c r="F2485" s="157">
        <v>3</v>
      </c>
      <c r="G2485" s="156" t="s">
        <v>189</v>
      </c>
      <c r="H2485" s="156">
        <v>616</v>
      </c>
      <c r="I2485" s="156" t="s">
        <v>199</v>
      </c>
      <c r="J2485" s="156" t="s">
        <v>125</v>
      </c>
      <c r="K2485" s="156" t="s">
        <v>197</v>
      </c>
      <c r="L2485" s="156">
        <v>4532</v>
      </c>
      <c r="M2485" s="156" t="s">
        <v>200</v>
      </c>
      <c r="N2485" s="156">
        <v>1</v>
      </c>
      <c r="O2485" s="156">
        <v>8.81</v>
      </c>
      <c r="P2485" s="156">
        <v>19</v>
      </c>
      <c r="Q2485" t="str">
        <f t="shared" si="38"/>
        <v>Street</v>
      </c>
      <c r="R2485" s="158"/>
      <c r="S2485" t="s">
        <v>304</v>
      </c>
      <c r="U2485" s="158"/>
    </row>
    <row r="2486" spans="1:21" x14ac:dyDescent="0.3">
      <c r="A2486" s="156">
        <v>5</v>
      </c>
      <c r="B2486" s="156" t="s">
        <v>181</v>
      </c>
      <c r="C2486" s="153">
        <v>2020</v>
      </c>
      <c r="D2486" s="156">
        <v>4</v>
      </c>
      <c r="E2486" s="156" t="s">
        <v>232</v>
      </c>
      <c r="F2486" s="157">
        <v>79</v>
      </c>
      <c r="G2486" s="156" t="s">
        <v>212</v>
      </c>
      <c r="H2486" s="156">
        <v>18</v>
      </c>
      <c r="I2486" s="156" t="s">
        <v>215</v>
      </c>
      <c r="J2486" s="156" t="s">
        <v>119</v>
      </c>
      <c r="K2486" s="156" t="s">
        <v>216</v>
      </c>
      <c r="L2486" s="156">
        <v>1579</v>
      </c>
      <c r="M2486" s="156" t="s">
        <v>271</v>
      </c>
      <c r="N2486" s="156">
        <v>1</v>
      </c>
      <c r="O2486" s="156">
        <v>11723.09</v>
      </c>
      <c r="P2486" s="156">
        <v>66200</v>
      </c>
      <c r="Q2486" t="str">
        <f t="shared" si="38"/>
        <v>4-Medium C&amp;I</v>
      </c>
      <c r="R2486" s="158"/>
      <c r="S2486" t="s">
        <v>304</v>
      </c>
      <c r="U2486" s="158"/>
    </row>
    <row r="2487" spans="1:21" x14ac:dyDescent="0.3">
      <c r="A2487" s="156">
        <v>4</v>
      </c>
      <c r="B2487" s="156" t="s">
        <v>187</v>
      </c>
      <c r="C2487" s="153">
        <v>2020</v>
      </c>
      <c r="D2487" s="156">
        <v>4</v>
      </c>
      <c r="E2487" s="156" t="s">
        <v>232</v>
      </c>
      <c r="F2487" s="157">
        <v>3</v>
      </c>
      <c r="G2487" s="156" t="s">
        <v>189</v>
      </c>
      <c r="H2487" s="156">
        <v>955</v>
      </c>
      <c r="I2487" s="156" t="s">
        <v>282</v>
      </c>
      <c r="J2487" s="156" t="s">
        <v>127</v>
      </c>
      <c r="K2487" s="156" t="s">
        <v>263</v>
      </c>
      <c r="L2487" s="156">
        <v>4532</v>
      </c>
      <c r="M2487" s="156" t="s">
        <v>200</v>
      </c>
      <c r="N2487" s="156">
        <v>1</v>
      </c>
      <c r="O2487" s="156">
        <v>83</v>
      </c>
      <c r="P2487" s="156">
        <v>0</v>
      </c>
      <c r="Q2487" t="str">
        <f t="shared" si="38"/>
        <v>4-Medium C&amp;I</v>
      </c>
      <c r="R2487" s="158"/>
      <c r="S2487" t="s">
        <v>304</v>
      </c>
      <c r="U2487" s="158"/>
    </row>
    <row r="2488" spans="1:21" x14ac:dyDescent="0.3">
      <c r="A2488" s="156">
        <v>4</v>
      </c>
      <c r="B2488" s="156" t="s">
        <v>187</v>
      </c>
      <c r="C2488" s="153">
        <v>2020</v>
      </c>
      <c r="D2488" s="156">
        <v>4</v>
      </c>
      <c r="E2488" s="156" t="s">
        <v>232</v>
      </c>
      <c r="F2488" s="157">
        <v>1</v>
      </c>
      <c r="G2488" s="156" t="s">
        <v>183</v>
      </c>
      <c r="H2488" s="156">
        <v>903</v>
      </c>
      <c r="I2488" s="156" t="s">
        <v>239</v>
      </c>
      <c r="J2488" s="156" t="s">
        <v>121</v>
      </c>
      <c r="K2488" s="156" t="s">
        <v>230</v>
      </c>
      <c r="L2488" s="156">
        <v>4512</v>
      </c>
      <c r="M2488" s="156" t="s">
        <v>186</v>
      </c>
      <c r="N2488" s="156">
        <v>10421</v>
      </c>
      <c r="O2488" s="156">
        <v>969768.51</v>
      </c>
      <c r="P2488" s="156">
        <v>6862400</v>
      </c>
      <c r="Q2488" t="str">
        <f t="shared" si="38"/>
        <v>1-Residential</v>
      </c>
      <c r="R2488" s="158"/>
      <c r="S2488" t="s">
        <v>304</v>
      </c>
      <c r="U2488" s="158"/>
    </row>
    <row r="2489" spans="1:21" x14ac:dyDescent="0.3">
      <c r="A2489" s="156">
        <v>5</v>
      </c>
      <c r="B2489" s="156" t="s">
        <v>181</v>
      </c>
      <c r="C2489" s="153">
        <v>2020</v>
      </c>
      <c r="D2489" s="156">
        <v>4</v>
      </c>
      <c r="E2489" s="156" t="s">
        <v>232</v>
      </c>
      <c r="F2489" s="157">
        <v>1</v>
      </c>
      <c r="G2489" s="156" t="s">
        <v>183</v>
      </c>
      <c r="H2489" s="156">
        <v>6</v>
      </c>
      <c r="I2489" s="156" t="s">
        <v>256</v>
      </c>
      <c r="J2489" s="156" t="s">
        <v>122</v>
      </c>
      <c r="K2489" s="156" t="s">
        <v>242</v>
      </c>
      <c r="L2489" s="156">
        <v>200</v>
      </c>
      <c r="M2489" s="156" t="s">
        <v>210</v>
      </c>
      <c r="N2489" s="156">
        <v>54046</v>
      </c>
      <c r="O2489" s="156">
        <v>5294761.16</v>
      </c>
      <c r="P2489" s="156">
        <v>29376073</v>
      </c>
      <c r="Q2489" t="str">
        <f t="shared" si="38"/>
        <v>2-Low Income Residential</v>
      </c>
      <c r="R2489" s="158"/>
      <c r="S2489" t="s">
        <v>304</v>
      </c>
      <c r="U2489" s="158"/>
    </row>
    <row r="2490" spans="1:21" x14ac:dyDescent="0.3">
      <c r="A2490" s="156">
        <v>5</v>
      </c>
      <c r="B2490" s="156" t="s">
        <v>181</v>
      </c>
      <c r="C2490" s="153">
        <v>2020</v>
      </c>
      <c r="D2490" s="156">
        <v>4</v>
      </c>
      <c r="E2490" s="156" t="s">
        <v>232</v>
      </c>
      <c r="F2490" s="157">
        <v>1</v>
      </c>
      <c r="G2490" s="156" t="s">
        <v>183</v>
      </c>
      <c r="H2490" s="156">
        <v>603</v>
      </c>
      <c r="I2490" s="156" t="s">
        <v>196</v>
      </c>
      <c r="J2490" s="156" t="s">
        <v>125</v>
      </c>
      <c r="K2490" s="156" t="s">
        <v>197</v>
      </c>
      <c r="L2490" s="156">
        <v>200</v>
      </c>
      <c r="M2490" s="156" t="s">
        <v>210</v>
      </c>
      <c r="N2490" s="156">
        <v>727</v>
      </c>
      <c r="O2490" s="156">
        <v>21727.59</v>
      </c>
      <c r="P2490" s="156">
        <v>47341</v>
      </c>
      <c r="Q2490" t="str">
        <f t="shared" si="38"/>
        <v>Street</v>
      </c>
      <c r="R2490" s="158"/>
      <c r="S2490" t="s">
        <v>304</v>
      </c>
      <c r="U2490" s="158"/>
    </row>
    <row r="2491" spans="1:21" x14ac:dyDescent="0.3">
      <c r="A2491" s="156">
        <v>5</v>
      </c>
      <c r="B2491" s="156" t="s">
        <v>181</v>
      </c>
      <c r="C2491" s="153">
        <v>2020</v>
      </c>
      <c r="D2491" s="156">
        <v>4</v>
      </c>
      <c r="E2491" s="156" t="s">
        <v>232</v>
      </c>
      <c r="F2491" s="157">
        <v>10</v>
      </c>
      <c r="G2491" s="156" t="s">
        <v>238</v>
      </c>
      <c r="H2491" s="156">
        <v>603</v>
      </c>
      <c r="I2491" s="156" t="s">
        <v>196</v>
      </c>
      <c r="J2491" s="156" t="s">
        <v>125</v>
      </c>
      <c r="K2491" s="156" t="s">
        <v>197</v>
      </c>
      <c r="L2491" s="156">
        <v>207</v>
      </c>
      <c r="M2491" s="156" t="s">
        <v>243</v>
      </c>
      <c r="N2491" s="156">
        <v>27</v>
      </c>
      <c r="O2491" s="156">
        <v>525.37</v>
      </c>
      <c r="P2491" s="156">
        <v>1200</v>
      </c>
      <c r="Q2491" t="str">
        <f t="shared" si="38"/>
        <v>Street</v>
      </c>
      <c r="R2491" s="158"/>
      <c r="S2491" t="s">
        <v>304</v>
      </c>
      <c r="U2491" s="158"/>
    </row>
    <row r="2492" spans="1:21" x14ac:dyDescent="0.3">
      <c r="A2492" s="156">
        <v>5</v>
      </c>
      <c r="B2492" s="156" t="s">
        <v>181</v>
      </c>
      <c r="C2492" s="153">
        <v>2020</v>
      </c>
      <c r="D2492" s="156">
        <v>4</v>
      </c>
      <c r="E2492" s="156" t="s">
        <v>232</v>
      </c>
      <c r="F2492" s="157">
        <v>6</v>
      </c>
      <c r="G2492" s="156" t="s">
        <v>192</v>
      </c>
      <c r="H2492" s="156">
        <v>608</v>
      </c>
      <c r="I2492" s="156" t="s">
        <v>290</v>
      </c>
      <c r="J2492" s="156" t="s">
        <v>278</v>
      </c>
      <c r="K2492" s="156" t="s">
        <v>212</v>
      </c>
      <c r="L2492" s="156">
        <v>700</v>
      </c>
      <c r="M2492" s="156" t="s">
        <v>193</v>
      </c>
      <c r="N2492" s="156">
        <v>57</v>
      </c>
      <c r="O2492" s="156">
        <v>27200.7</v>
      </c>
      <c r="P2492" s="156">
        <v>103394</v>
      </c>
      <c r="Q2492" t="str">
        <f t="shared" si="38"/>
        <v>Street</v>
      </c>
      <c r="R2492" s="158"/>
      <c r="S2492" t="s">
        <v>304</v>
      </c>
      <c r="U2492" s="158"/>
    </row>
    <row r="2493" spans="1:21" x14ac:dyDescent="0.3">
      <c r="A2493" s="156">
        <v>5</v>
      </c>
      <c r="B2493" s="156" t="s">
        <v>181</v>
      </c>
      <c r="C2493" s="153">
        <v>2020</v>
      </c>
      <c r="D2493" s="156">
        <v>4</v>
      </c>
      <c r="E2493" s="156" t="s">
        <v>232</v>
      </c>
      <c r="F2493" s="157">
        <v>75</v>
      </c>
      <c r="G2493" s="156" t="s">
        <v>212</v>
      </c>
      <c r="H2493" s="156">
        <v>701</v>
      </c>
      <c r="I2493" s="156" t="s">
        <v>206</v>
      </c>
      <c r="J2493" s="156" t="s">
        <v>207</v>
      </c>
      <c r="K2493" s="156" t="s">
        <v>208</v>
      </c>
      <c r="L2493" s="156">
        <v>1575</v>
      </c>
      <c r="M2493" s="156" t="s">
        <v>218</v>
      </c>
      <c r="N2493" s="156">
        <v>1</v>
      </c>
      <c r="O2493" s="156">
        <v>26373.599999999999</v>
      </c>
      <c r="P2493" s="156">
        <v>167300</v>
      </c>
      <c r="Q2493" t="str">
        <f t="shared" si="38"/>
        <v>5-Large C&amp;I</v>
      </c>
      <c r="R2493" s="158"/>
      <c r="S2493" t="s">
        <v>304</v>
      </c>
      <c r="U2493" s="158"/>
    </row>
    <row r="2494" spans="1:21" x14ac:dyDescent="0.3">
      <c r="A2494" s="156">
        <v>4</v>
      </c>
      <c r="B2494" s="156" t="s">
        <v>187</v>
      </c>
      <c r="C2494" s="153">
        <v>2020</v>
      </c>
      <c r="D2494" s="156">
        <v>4</v>
      </c>
      <c r="E2494" s="156" t="s">
        <v>232</v>
      </c>
      <c r="F2494" s="157">
        <v>1</v>
      </c>
      <c r="G2494" s="156" t="s">
        <v>183</v>
      </c>
      <c r="H2494" s="156">
        <v>1</v>
      </c>
      <c r="I2494" s="156" t="s">
        <v>229</v>
      </c>
      <c r="J2494" s="156" t="s">
        <v>121</v>
      </c>
      <c r="K2494" s="156" t="s">
        <v>230</v>
      </c>
      <c r="L2494" s="156">
        <v>200</v>
      </c>
      <c r="M2494" s="156" t="s">
        <v>210</v>
      </c>
      <c r="N2494" s="156">
        <v>1362</v>
      </c>
      <c r="O2494" s="156">
        <v>235585.89</v>
      </c>
      <c r="P2494" s="156">
        <v>839294</v>
      </c>
      <c r="Q2494" t="str">
        <f t="shared" si="38"/>
        <v>1-Residential</v>
      </c>
      <c r="R2494" s="158"/>
      <c r="S2494" t="s">
        <v>304</v>
      </c>
      <c r="U2494" s="158"/>
    </row>
    <row r="2495" spans="1:21" x14ac:dyDescent="0.3">
      <c r="A2495" s="156">
        <v>5</v>
      </c>
      <c r="B2495" s="156" t="s">
        <v>181</v>
      </c>
      <c r="C2495" s="153">
        <v>2020</v>
      </c>
      <c r="D2495" s="156">
        <v>4</v>
      </c>
      <c r="E2495" s="156" t="s">
        <v>232</v>
      </c>
      <c r="F2495" s="157">
        <v>60</v>
      </c>
      <c r="G2495" s="156" t="s">
        <v>212</v>
      </c>
      <c r="H2495" s="156">
        <v>600</v>
      </c>
      <c r="I2495" s="156" t="s">
        <v>266</v>
      </c>
      <c r="J2495" s="156" t="s">
        <v>123</v>
      </c>
      <c r="K2495" s="156" t="s">
        <v>261</v>
      </c>
      <c r="L2495" s="156">
        <v>360</v>
      </c>
      <c r="M2495" s="156" t="s">
        <v>225</v>
      </c>
      <c r="N2495" s="156">
        <v>9</v>
      </c>
      <c r="O2495" s="156">
        <v>4126.7299999999996</v>
      </c>
      <c r="P2495" s="156">
        <v>4564</v>
      </c>
      <c r="Q2495" t="str">
        <f t="shared" si="38"/>
        <v>Street</v>
      </c>
      <c r="R2495" s="158"/>
      <c r="S2495" t="s">
        <v>304</v>
      </c>
      <c r="U2495" s="158"/>
    </row>
    <row r="2496" spans="1:21" x14ac:dyDescent="0.3">
      <c r="A2496" s="156">
        <v>5</v>
      </c>
      <c r="B2496" s="156" t="s">
        <v>181</v>
      </c>
      <c r="C2496" s="153">
        <v>2020</v>
      </c>
      <c r="D2496" s="156">
        <v>4</v>
      </c>
      <c r="E2496" s="156" t="s">
        <v>232</v>
      </c>
      <c r="F2496" s="157">
        <v>6</v>
      </c>
      <c r="G2496" s="156" t="s">
        <v>192</v>
      </c>
      <c r="H2496" s="156">
        <v>600</v>
      </c>
      <c r="I2496" s="156" t="s">
        <v>266</v>
      </c>
      <c r="J2496" s="156" t="s">
        <v>123</v>
      </c>
      <c r="K2496" s="156" t="s">
        <v>261</v>
      </c>
      <c r="L2496" s="156">
        <v>700</v>
      </c>
      <c r="M2496" s="156" t="s">
        <v>193</v>
      </c>
      <c r="N2496" s="156">
        <v>76</v>
      </c>
      <c r="O2496" s="156">
        <v>45323.17</v>
      </c>
      <c r="P2496" s="156">
        <v>53990</v>
      </c>
      <c r="Q2496" t="str">
        <f t="shared" si="38"/>
        <v>Street</v>
      </c>
      <c r="R2496" s="158"/>
      <c r="S2496" t="s">
        <v>304</v>
      </c>
      <c r="U2496" s="158"/>
    </row>
    <row r="2497" spans="1:21" x14ac:dyDescent="0.3">
      <c r="A2497" s="156">
        <v>5</v>
      </c>
      <c r="B2497" s="156" t="s">
        <v>181</v>
      </c>
      <c r="C2497" s="156">
        <v>2020</v>
      </c>
      <c r="D2497" s="156">
        <v>4</v>
      </c>
      <c r="E2497" s="156" t="s">
        <v>232</v>
      </c>
      <c r="F2497" s="157">
        <v>3</v>
      </c>
      <c r="G2497" s="156" t="s">
        <v>189</v>
      </c>
      <c r="H2497" s="156">
        <v>952</v>
      </c>
      <c r="I2497" s="156" t="s">
        <v>235</v>
      </c>
      <c r="J2497" s="156" t="s">
        <v>117</v>
      </c>
      <c r="K2497" s="156" t="s">
        <v>236</v>
      </c>
      <c r="L2497" s="156">
        <v>4532</v>
      </c>
      <c r="M2497" s="156" t="s">
        <v>200</v>
      </c>
      <c r="N2497" s="156">
        <v>442</v>
      </c>
      <c r="O2497" s="156">
        <v>58816.62</v>
      </c>
      <c r="P2497" s="156">
        <v>1482425</v>
      </c>
      <c r="Q2497" t="str">
        <f t="shared" si="38"/>
        <v>3-Small C&amp;I</v>
      </c>
      <c r="R2497" s="158"/>
      <c r="S2497" t="s">
        <v>304</v>
      </c>
      <c r="U2497" s="158"/>
    </row>
    <row r="2498" spans="1:21" x14ac:dyDescent="0.3">
      <c r="A2498" s="156">
        <v>5</v>
      </c>
      <c r="B2498" s="156" t="s">
        <v>181</v>
      </c>
      <c r="C2498" s="156">
        <v>2020</v>
      </c>
      <c r="D2498" s="156">
        <v>4</v>
      </c>
      <c r="E2498" s="156" t="s">
        <v>232</v>
      </c>
      <c r="F2498" s="157">
        <v>75</v>
      </c>
      <c r="G2498" s="156" t="s">
        <v>212</v>
      </c>
      <c r="H2498" s="156">
        <v>950</v>
      </c>
      <c r="I2498" s="156" t="s">
        <v>184</v>
      </c>
      <c r="J2498" s="156" t="s">
        <v>115</v>
      </c>
      <c r="K2498" s="156" t="s">
        <v>185</v>
      </c>
      <c r="L2498" s="156">
        <v>4575</v>
      </c>
      <c r="M2498" s="156" t="s">
        <v>212</v>
      </c>
      <c r="N2498" s="156">
        <v>2</v>
      </c>
      <c r="O2498" s="156">
        <v>955.32</v>
      </c>
      <c r="P2498" s="156">
        <v>9580</v>
      </c>
      <c r="Q2498" t="str">
        <f t="shared" ref="Q2498:Q2561" si="39">VLOOKUP(J2498,S:T,2,FALSE)</f>
        <v>3-Small C&amp;I</v>
      </c>
      <c r="R2498" s="158"/>
      <c r="S2498" t="s">
        <v>304</v>
      </c>
      <c r="U2498" s="158"/>
    </row>
    <row r="2499" spans="1:21" x14ac:dyDescent="0.3">
      <c r="A2499" s="156">
        <v>5</v>
      </c>
      <c r="B2499" s="156" t="s">
        <v>181</v>
      </c>
      <c r="C2499" s="156">
        <v>2020</v>
      </c>
      <c r="D2499" s="156">
        <v>4</v>
      </c>
      <c r="E2499" s="156" t="s">
        <v>232</v>
      </c>
      <c r="F2499" s="157">
        <v>77</v>
      </c>
      <c r="G2499" s="156" t="s">
        <v>212</v>
      </c>
      <c r="H2499" s="156">
        <v>950</v>
      </c>
      <c r="I2499" s="156" t="s">
        <v>184</v>
      </c>
      <c r="J2499" s="156" t="s">
        <v>115</v>
      </c>
      <c r="K2499" s="156" t="s">
        <v>185</v>
      </c>
      <c r="L2499" s="156">
        <v>4577</v>
      </c>
      <c r="M2499" s="156" t="s">
        <v>212</v>
      </c>
      <c r="N2499" s="156">
        <v>1</v>
      </c>
      <c r="O2499" s="156">
        <v>229.16</v>
      </c>
      <c r="P2499" s="156">
        <v>2245</v>
      </c>
      <c r="Q2499" t="str">
        <f t="shared" si="39"/>
        <v>3-Small C&amp;I</v>
      </c>
      <c r="R2499" s="158"/>
      <c r="S2499" t="s">
        <v>304</v>
      </c>
      <c r="U2499" s="158"/>
    </row>
    <row r="2500" spans="1:21" x14ac:dyDescent="0.3">
      <c r="A2500" s="156">
        <v>5</v>
      </c>
      <c r="B2500" s="156" t="s">
        <v>181</v>
      </c>
      <c r="C2500" s="156">
        <v>2020</v>
      </c>
      <c r="D2500" s="156">
        <v>4</v>
      </c>
      <c r="E2500" s="156" t="s">
        <v>232</v>
      </c>
      <c r="F2500" s="157">
        <v>5</v>
      </c>
      <c r="G2500" s="156" t="s">
        <v>195</v>
      </c>
      <c r="H2500" s="156">
        <v>5</v>
      </c>
      <c r="I2500" s="156" t="s">
        <v>190</v>
      </c>
      <c r="J2500" s="156" t="s">
        <v>115</v>
      </c>
      <c r="K2500" s="156" t="s">
        <v>185</v>
      </c>
      <c r="L2500" s="156">
        <v>460</v>
      </c>
      <c r="M2500" s="156" t="s">
        <v>198</v>
      </c>
      <c r="N2500" s="156">
        <v>1005</v>
      </c>
      <c r="O2500" s="156">
        <v>215517.41</v>
      </c>
      <c r="P2500" s="156">
        <v>1774241</v>
      </c>
      <c r="Q2500" t="str">
        <f t="shared" si="39"/>
        <v>3-Small C&amp;I</v>
      </c>
      <c r="R2500" s="158"/>
      <c r="S2500" t="s">
        <v>304</v>
      </c>
      <c r="U2500" s="158"/>
    </row>
    <row r="2501" spans="1:21" x14ac:dyDescent="0.3">
      <c r="A2501" s="156">
        <v>5</v>
      </c>
      <c r="B2501" s="156" t="s">
        <v>181</v>
      </c>
      <c r="C2501" s="156">
        <v>2020</v>
      </c>
      <c r="D2501" s="156">
        <v>4</v>
      </c>
      <c r="E2501" s="156" t="s">
        <v>232</v>
      </c>
      <c r="F2501" s="157">
        <v>72</v>
      </c>
      <c r="G2501" s="156" t="s">
        <v>212</v>
      </c>
      <c r="H2501" s="156">
        <v>5</v>
      </c>
      <c r="I2501" s="156" t="s">
        <v>190</v>
      </c>
      <c r="J2501" s="156" t="s">
        <v>115</v>
      </c>
      <c r="K2501" s="156" t="s">
        <v>185</v>
      </c>
      <c r="L2501" s="156">
        <v>1572</v>
      </c>
      <c r="M2501" s="156" t="s">
        <v>231</v>
      </c>
      <c r="N2501" s="156">
        <v>1</v>
      </c>
      <c r="O2501" s="156">
        <v>3591.56</v>
      </c>
      <c r="P2501" s="156">
        <v>16337</v>
      </c>
      <c r="Q2501" t="str">
        <f t="shared" si="39"/>
        <v>3-Small C&amp;I</v>
      </c>
      <c r="R2501" s="158"/>
      <c r="S2501" t="s">
        <v>304</v>
      </c>
      <c r="U2501" s="158"/>
    </row>
    <row r="2502" spans="1:21" x14ac:dyDescent="0.3">
      <c r="A2502" s="156">
        <v>5</v>
      </c>
      <c r="B2502" s="156" t="s">
        <v>181</v>
      </c>
      <c r="C2502" s="156">
        <v>2020</v>
      </c>
      <c r="D2502" s="156">
        <v>4</v>
      </c>
      <c r="E2502" s="156" t="s">
        <v>232</v>
      </c>
      <c r="F2502" s="157">
        <v>3</v>
      </c>
      <c r="G2502" s="156" t="s">
        <v>189</v>
      </c>
      <c r="H2502" s="156">
        <v>616</v>
      </c>
      <c r="I2502" s="156" t="s">
        <v>199</v>
      </c>
      <c r="J2502" s="156" t="s">
        <v>125</v>
      </c>
      <c r="K2502" s="156" t="s">
        <v>197</v>
      </c>
      <c r="L2502" s="156">
        <v>4532</v>
      </c>
      <c r="M2502" s="156" t="s">
        <v>200</v>
      </c>
      <c r="N2502" s="156">
        <v>3391</v>
      </c>
      <c r="O2502" s="156">
        <v>284192.46999999997</v>
      </c>
      <c r="P2502" s="156">
        <v>1019272</v>
      </c>
      <c r="Q2502" t="str">
        <f t="shared" si="39"/>
        <v>Street</v>
      </c>
      <c r="R2502" s="158"/>
      <c r="S2502" t="s">
        <v>304</v>
      </c>
      <c r="U2502" s="158"/>
    </row>
    <row r="2503" spans="1:21" x14ac:dyDescent="0.3">
      <c r="A2503" s="156">
        <v>4</v>
      </c>
      <c r="B2503" s="156" t="s">
        <v>187</v>
      </c>
      <c r="C2503" s="156">
        <v>2020</v>
      </c>
      <c r="D2503" s="156">
        <v>4</v>
      </c>
      <c r="E2503" s="156" t="s">
        <v>232</v>
      </c>
      <c r="F2503" s="157">
        <v>5</v>
      </c>
      <c r="G2503" s="156" t="s">
        <v>195</v>
      </c>
      <c r="H2503" s="156">
        <v>18</v>
      </c>
      <c r="I2503" s="156" t="s">
        <v>215</v>
      </c>
      <c r="J2503" s="156" t="s">
        <v>119</v>
      </c>
      <c r="K2503" s="156" t="s">
        <v>216</v>
      </c>
      <c r="L2503" s="156">
        <v>460</v>
      </c>
      <c r="M2503" s="156" t="s">
        <v>198</v>
      </c>
      <c r="N2503" s="156">
        <v>1</v>
      </c>
      <c r="O2503" s="156">
        <v>455.76</v>
      </c>
      <c r="P2503" s="156">
        <v>1800</v>
      </c>
      <c r="Q2503" t="str">
        <f t="shared" si="39"/>
        <v>4-Medium C&amp;I</v>
      </c>
      <c r="R2503" s="158"/>
      <c r="S2503" t="s">
        <v>304</v>
      </c>
      <c r="U2503" s="158"/>
    </row>
    <row r="2504" spans="1:21" x14ac:dyDescent="0.3">
      <c r="A2504" s="156">
        <v>5</v>
      </c>
      <c r="B2504" s="156" t="s">
        <v>181</v>
      </c>
      <c r="C2504" s="156">
        <v>2020</v>
      </c>
      <c r="D2504" s="156">
        <v>4</v>
      </c>
      <c r="E2504" s="156" t="s">
        <v>232</v>
      </c>
      <c r="F2504" s="157">
        <v>3</v>
      </c>
      <c r="G2504" s="156" t="s">
        <v>189</v>
      </c>
      <c r="H2504" s="156">
        <v>700</v>
      </c>
      <c r="I2504" s="156" t="s">
        <v>273</v>
      </c>
      <c r="J2504" s="156" t="s">
        <v>207</v>
      </c>
      <c r="K2504" s="156" t="s">
        <v>208</v>
      </c>
      <c r="L2504" s="156">
        <v>300</v>
      </c>
      <c r="M2504" s="156" t="s">
        <v>191</v>
      </c>
      <c r="N2504" s="156">
        <v>3</v>
      </c>
      <c r="O2504" s="156">
        <v>38729.5</v>
      </c>
      <c r="P2504" s="156">
        <v>211360</v>
      </c>
      <c r="Q2504" t="str">
        <f t="shared" si="39"/>
        <v>5-Large C&amp;I</v>
      </c>
      <c r="R2504" s="158"/>
      <c r="S2504" t="s">
        <v>304</v>
      </c>
      <c r="U2504" s="158"/>
    </row>
    <row r="2505" spans="1:21" x14ac:dyDescent="0.3">
      <c r="A2505" s="156">
        <v>5</v>
      </c>
      <c r="B2505" s="156" t="s">
        <v>181</v>
      </c>
      <c r="C2505" s="156">
        <v>2020</v>
      </c>
      <c r="D2505" s="156">
        <v>4</v>
      </c>
      <c r="E2505" s="156" t="s">
        <v>232</v>
      </c>
      <c r="F2505" s="157">
        <v>79</v>
      </c>
      <c r="G2505" s="156" t="s">
        <v>212</v>
      </c>
      <c r="H2505" s="156">
        <v>153</v>
      </c>
      <c r="I2505" s="156" t="s">
        <v>269</v>
      </c>
      <c r="J2505" s="156" t="s">
        <v>270</v>
      </c>
      <c r="K2505" s="156" t="s">
        <v>270</v>
      </c>
      <c r="L2505" s="156">
        <v>1579</v>
      </c>
      <c r="M2505" s="156" t="s">
        <v>271</v>
      </c>
      <c r="N2505" s="156">
        <v>18</v>
      </c>
      <c r="O2505" s="156">
        <v>0</v>
      </c>
      <c r="P2505" s="156">
        <v>4138721</v>
      </c>
      <c r="Q2505" t="str">
        <f t="shared" si="39"/>
        <v>OTHER</v>
      </c>
      <c r="R2505" s="158"/>
      <c r="S2505" t="s">
        <v>304</v>
      </c>
      <c r="U2505" s="158"/>
    </row>
    <row r="2506" spans="1:21" x14ac:dyDescent="0.3">
      <c r="A2506" s="156">
        <v>5</v>
      </c>
      <c r="B2506" s="156" t="s">
        <v>181</v>
      </c>
      <c r="C2506" s="156">
        <v>2020</v>
      </c>
      <c r="D2506" s="156">
        <v>4</v>
      </c>
      <c r="E2506" s="156" t="s">
        <v>232</v>
      </c>
      <c r="F2506" s="157">
        <v>3</v>
      </c>
      <c r="G2506" s="156" t="s">
        <v>189</v>
      </c>
      <c r="H2506" s="156">
        <v>11</v>
      </c>
      <c r="I2506" s="156" t="s">
        <v>283</v>
      </c>
      <c r="J2506" s="156" t="s">
        <v>115</v>
      </c>
      <c r="K2506" s="156" t="s">
        <v>185</v>
      </c>
      <c r="L2506" s="156">
        <v>300</v>
      </c>
      <c r="M2506" s="156" t="s">
        <v>191</v>
      </c>
      <c r="N2506" s="156">
        <v>212</v>
      </c>
      <c r="O2506" s="156">
        <v>53578.43</v>
      </c>
      <c r="P2506" s="156">
        <v>261922</v>
      </c>
      <c r="Q2506" t="str">
        <f t="shared" si="39"/>
        <v>3-Small C&amp;I</v>
      </c>
      <c r="R2506" s="158"/>
      <c r="S2506" t="s">
        <v>304</v>
      </c>
      <c r="U2506" s="158"/>
    </row>
    <row r="2507" spans="1:21" x14ac:dyDescent="0.3">
      <c r="A2507" s="156">
        <v>5</v>
      </c>
      <c r="B2507" s="156" t="s">
        <v>181</v>
      </c>
      <c r="C2507" s="156">
        <v>2020</v>
      </c>
      <c r="D2507" s="156">
        <v>4</v>
      </c>
      <c r="E2507" s="156" t="s">
        <v>232</v>
      </c>
      <c r="F2507" s="157">
        <v>3</v>
      </c>
      <c r="G2507" s="156" t="s">
        <v>189</v>
      </c>
      <c r="H2507" s="156">
        <v>903</v>
      </c>
      <c r="I2507" s="156" t="s">
        <v>239</v>
      </c>
      <c r="J2507" s="156" t="s">
        <v>121</v>
      </c>
      <c r="K2507" s="156" t="s">
        <v>230</v>
      </c>
      <c r="L2507" s="156">
        <v>4532</v>
      </c>
      <c r="M2507" s="156" t="s">
        <v>200</v>
      </c>
      <c r="N2507" s="156">
        <v>1171</v>
      </c>
      <c r="O2507" s="156">
        <v>338263.13</v>
      </c>
      <c r="P2507" s="156">
        <v>2647841</v>
      </c>
      <c r="Q2507" t="str">
        <f t="shared" si="39"/>
        <v>1-Residential</v>
      </c>
      <c r="R2507" s="158"/>
      <c r="S2507" t="s">
        <v>304</v>
      </c>
      <c r="U2507" s="158"/>
    </row>
    <row r="2508" spans="1:21" x14ac:dyDescent="0.3">
      <c r="A2508" s="156">
        <v>5</v>
      </c>
      <c r="B2508" s="156" t="s">
        <v>181</v>
      </c>
      <c r="C2508" s="156">
        <v>2020</v>
      </c>
      <c r="D2508" s="156">
        <v>4</v>
      </c>
      <c r="E2508" s="156" t="s">
        <v>232</v>
      </c>
      <c r="F2508" s="157">
        <v>72</v>
      </c>
      <c r="G2508" s="156" t="s">
        <v>212</v>
      </c>
      <c r="H2508" s="156">
        <v>1</v>
      </c>
      <c r="I2508" s="156" t="s">
        <v>229</v>
      </c>
      <c r="J2508" s="156" t="s">
        <v>121</v>
      </c>
      <c r="K2508" s="156" t="s">
        <v>230</v>
      </c>
      <c r="L2508" s="156">
        <v>1572</v>
      </c>
      <c r="M2508" s="156" t="s">
        <v>231</v>
      </c>
      <c r="N2508" s="156">
        <v>1</v>
      </c>
      <c r="O2508" s="156">
        <v>107.18</v>
      </c>
      <c r="P2508" s="156">
        <v>377</v>
      </c>
      <c r="Q2508" t="str">
        <f t="shared" si="39"/>
        <v>1-Residential</v>
      </c>
      <c r="R2508" s="158"/>
      <c r="S2508" t="s">
        <v>304</v>
      </c>
      <c r="U2508" s="158"/>
    </row>
    <row r="2509" spans="1:21" x14ac:dyDescent="0.3">
      <c r="A2509" s="156">
        <v>5</v>
      </c>
      <c r="B2509" s="156" t="s">
        <v>181</v>
      </c>
      <c r="C2509" s="156">
        <v>2020</v>
      </c>
      <c r="D2509" s="156">
        <v>4</v>
      </c>
      <c r="E2509" s="156" t="s">
        <v>232</v>
      </c>
      <c r="F2509" s="157">
        <v>1</v>
      </c>
      <c r="G2509" s="156" t="s">
        <v>183</v>
      </c>
      <c r="H2509" s="156">
        <v>7</v>
      </c>
      <c r="I2509" s="156" t="s">
        <v>241</v>
      </c>
      <c r="J2509" s="156" t="s">
        <v>122</v>
      </c>
      <c r="K2509" s="156" t="s">
        <v>242</v>
      </c>
      <c r="L2509" s="156">
        <v>200</v>
      </c>
      <c r="M2509" s="156" t="s">
        <v>210</v>
      </c>
      <c r="N2509" s="156">
        <v>73</v>
      </c>
      <c r="O2509" s="156">
        <v>6768.13</v>
      </c>
      <c r="P2509" s="156">
        <v>39546</v>
      </c>
      <c r="Q2509" t="str">
        <f t="shared" si="39"/>
        <v>2-Low Income Residential</v>
      </c>
      <c r="R2509" s="158"/>
      <c r="S2509" t="s">
        <v>304</v>
      </c>
      <c r="U2509" s="158"/>
    </row>
    <row r="2510" spans="1:21" x14ac:dyDescent="0.3">
      <c r="A2510" s="156">
        <v>4</v>
      </c>
      <c r="B2510" s="156" t="s">
        <v>187</v>
      </c>
      <c r="C2510" s="156">
        <v>2020</v>
      </c>
      <c r="D2510" s="156">
        <v>4</v>
      </c>
      <c r="E2510" s="156" t="s">
        <v>232</v>
      </c>
      <c r="F2510" s="157">
        <v>10</v>
      </c>
      <c r="G2510" s="156" t="s">
        <v>238</v>
      </c>
      <c r="H2510" s="156">
        <v>1</v>
      </c>
      <c r="I2510" s="156" t="s">
        <v>229</v>
      </c>
      <c r="J2510" s="156" t="s">
        <v>121</v>
      </c>
      <c r="K2510" s="156" t="s">
        <v>230</v>
      </c>
      <c r="L2510" s="156">
        <v>207</v>
      </c>
      <c r="M2510" s="156" t="s">
        <v>243</v>
      </c>
      <c r="N2510" s="156">
        <v>15</v>
      </c>
      <c r="O2510" s="156">
        <v>3413.97</v>
      </c>
      <c r="P2510" s="156">
        <v>12190</v>
      </c>
      <c r="Q2510" t="str">
        <f t="shared" si="39"/>
        <v>1-Residential</v>
      </c>
      <c r="R2510" s="158"/>
      <c r="S2510" t="s">
        <v>304</v>
      </c>
      <c r="U2510" s="158"/>
    </row>
    <row r="2511" spans="1:21" x14ac:dyDescent="0.3">
      <c r="A2511" s="156">
        <v>5</v>
      </c>
      <c r="B2511" s="156" t="s">
        <v>181</v>
      </c>
      <c r="C2511" s="156">
        <v>2020</v>
      </c>
      <c r="D2511" s="156">
        <v>4</v>
      </c>
      <c r="E2511" s="156" t="s">
        <v>232</v>
      </c>
      <c r="F2511" s="157">
        <v>3</v>
      </c>
      <c r="G2511" s="156" t="s">
        <v>189</v>
      </c>
      <c r="H2511" s="156">
        <v>701</v>
      </c>
      <c r="I2511" s="156" t="s">
        <v>206</v>
      </c>
      <c r="J2511" s="156" t="s">
        <v>207</v>
      </c>
      <c r="K2511" s="156" t="s">
        <v>208</v>
      </c>
      <c r="L2511" s="156">
        <v>300</v>
      </c>
      <c r="M2511" s="156" t="s">
        <v>191</v>
      </c>
      <c r="N2511" s="156">
        <v>165</v>
      </c>
      <c r="O2511" s="156">
        <v>1606821.97</v>
      </c>
      <c r="P2511" s="156">
        <v>9463832</v>
      </c>
      <c r="Q2511" t="str">
        <f t="shared" si="39"/>
        <v>5-Large C&amp;I</v>
      </c>
      <c r="R2511" s="158"/>
      <c r="S2511" t="s">
        <v>304</v>
      </c>
      <c r="U2511" s="158"/>
    </row>
    <row r="2512" spans="1:21" x14ac:dyDescent="0.3">
      <c r="A2512" s="156">
        <v>5</v>
      </c>
      <c r="B2512" s="156" t="s">
        <v>181</v>
      </c>
      <c r="C2512" s="156">
        <v>2020</v>
      </c>
      <c r="D2512" s="156">
        <v>4</v>
      </c>
      <c r="E2512" s="156" t="s">
        <v>232</v>
      </c>
      <c r="F2512" s="157">
        <v>10</v>
      </c>
      <c r="G2512" s="156" t="s">
        <v>238</v>
      </c>
      <c r="H2512" s="156">
        <v>301</v>
      </c>
      <c r="I2512" s="156" t="s">
        <v>247</v>
      </c>
      <c r="J2512" s="156" t="s">
        <v>121</v>
      </c>
      <c r="K2512" s="156" t="s">
        <v>230</v>
      </c>
      <c r="L2512" s="156">
        <v>207</v>
      </c>
      <c r="M2512" s="156" t="s">
        <v>243</v>
      </c>
      <c r="N2512" s="156">
        <v>1</v>
      </c>
      <c r="O2512" s="156">
        <v>193.47</v>
      </c>
      <c r="P2512" s="156">
        <v>815</v>
      </c>
      <c r="Q2512" t="str">
        <f t="shared" si="39"/>
        <v>1-Residential</v>
      </c>
      <c r="R2512" s="158"/>
      <c r="S2512" t="s">
        <v>304</v>
      </c>
      <c r="U2512" s="158"/>
    </row>
    <row r="2513" spans="1:21" x14ac:dyDescent="0.3">
      <c r="A2513" s="156">
        <v>5</v>
      </c>
      <c r="B2513" s="156" t="s">
        <v>181</v>
      </c>
      <c r="C2513" s="156">
        <v>2020</v>
      </c>
      <c r="D2513" s="156">
        <v>4</v>
      </c>
      <c r="E2513" s="156" t="s">
        <v>232</v>
      </c>
      <c r="F2513" s="157">
        <v>3</v>
      </c>
      <c r="G2513" s="156" t="s">
        <v>189</v>
      </c>
      <c r="H2513" s="156">
        <v>18</v>
      </c>
      <c r="I2513" s="156" t="s">
        <v>215</v>
      </c>
      <c r="J2513" s="156" t="s">
        <v>119</v>
      </c>
      <c r="K2513" s="156" t="s">
        <v>216</v>
      </c>
      <c r="L2513" s="156">
        <v>300</v>
      </c>
      <c r="M2513" s="156" t="s">
        <v>191</v>
      </c>
      <c r="N2513" s="156">
        <v>2160</v>
      </c>
      <c r="O2513" s="156">
        <v>5247901.1100000003</v>
      </c>
      <c r="P2513" s="156">
        <v>26934915</v>
      </c>
      <c r="Q2513" t="str">
        <f t="shared" si="39"/>
        <v>4-Medium C&amp;I</v>
      </c>
      <c r="R2513" s="158"/>
      <c r="S2513" t="s">
        <v>304</v>
      </c>
      <c r="U2513" s="158"/>
    </row>
    <row r="2514" spans="1:21" x14ac:dyDescent="0.3">
      <c r="A2514" s="156">
        <v>5</v>
      </c>
      <c r="B2514" s="156" t="s">
        <v>181</v>
      </c>
      <c r="C2514" s="156">
        <v>2020</v>
      </c>
      <c r="D2514" s="156">
        <v>4</v>
      </c>
      <c r="E2514" s="156" t="s">
        <v>232</v>
      </c>
      <c r="F2514" s="157">
        <v>1</v>
      </c>
      <c r="G2514" s="156" t="s">
        <v>183</v>
      </c>
      <c r="H2514" s="156">
        <v>10</v>
      </c>
      <c r="I2514" s="156" t="s">
        <v>251</v>
      </c>
      <c r="J2514" s="156" t="s">
        <v>117</v>
      </c>
      <c r="K2514" s="156" t="s">
        <v>236</v>
      </c>
      <c r="L2514" s="156">
        <v>200</v>
      </c>
      <c r="M2514" s="156" t="s">
        <v>210</v>
      </c>
      <c r="N2514" s="156">
        <v>1060</v>
      </c>
      <c r="O2514" s="156">
        <v>85066.95</v>
      </c>
      <c r="P2514" s="156">
        <v>343807</v>
      </c>
      <c r="Q2514" t="str">
        <f t="shared" si="39"/>
        <v>3-Small C&amp;I</v>
      </c>
      <c r="R2514" s="158"/>
      <c r="S2514" t="s">
        <v>304</v>
      </c>
      <c r="U2514" s="158"/>
    </row>
    <row r="2515" spans="1:21" x14ac:dyDescent="0.3">
      <c r="A2515" s="156">
        <v>5</v>
      </c>
      <c r="B2515" s="156" t="s">
        <v>181</v>
      </c>
      <c r="C2515" s="156">
        <v>2020</v>
      </c>
      <c r="D2515" s="156">
        <v>4</v>
      </c>
      <c r="E2515" s="156" t="s">
        <v>232</v>
      </c>
      <c r="F2515" s="157">
        <v>1</v>
      </c>
      <c r="G2515" s="156" t="s">
        <v>183</v>
      </c>
      <c r="H2515" s="156">
        <v>18</v>
      </c>
      <c r="I2515" s="156" t="s">
        <v>215</v>
      </c>
      <c r="J2515" s="156" t="s">
        <v>119</v>
      </c>
      <c r="K2515" s="156" t="s">
        <v>216</v>
      </c>
      <c r="L2515" s="156">
        <v>200</v>
      </c>
      <c r="M2515" s="156" t="s">
        <v>210</v>
      </c>
      <c r="N2515" s="156">
        <v>1</v>
      </c>
      <c r="O2515" s="156">
        <v>328.27</v>
      </c>
      <c r="P2515" s="156">
        <v>1520</v>
      </c>
      <c r="Q2515" t="str">
        <f t="shared" si="39"/>
        <v>4-Medium C&amp;I</v>
      </c>
      <c r="R2515" s="158"/>
      <c r="S2515" t="s">
        <v>304</v>
      </c>
      <c r="U2515" s="158"/>
    </row>
    <row r="2516" spans="1:21" x14ac:dyDescent="0.3">
      <c r="A2516" s="156">
        <v>5</v>
      </c>
      <c r="B2516" s="156" t="s">
        <v>181</v>
      </c>
      <c r="C2516" s="156">
        <v>2020</v>
      </c>
      <c r="D2516" s="156">
        <v>4</v>
      </c>
      <c r="E2516" s="156" t="s">
        <v>232</v>
      </c>
      <c r="F2516" s="157">
        <v>3</v>
      </c>
      <c r="G2516" s="156" t="s">
        <v>189</v>
      </c>
      <c r="H2516" s="156">
        <v>8</v>
      </c>
      <c r="I2516" s="156" t="s">
        <v>248</v>
      </c>
      <c r="J2516" s="156" t="s">
        <v>126</v>
      </c>
      <c r="K2516" s="156" t="s">
        <v>249</v>
      </c>
      <c r="L2516" s="156">
        <v>300</v>
      </c>
      <c r="M2516" s="156" t="s">
        <v>191</v>
      </c>
      <c r="N2516" s="156">
        <v>375</v>
      </c>
      <c r="O2516" s="156">
        <v>23013.279999999999</v>
      </c>
      <c r="P2516" s="156">
        <v>92527</v>
      </c>
      <c r="Q2516" t="str">
        <f t="shared" si="39"/>
        <v>3-Small C&amp;I</v>
      </c>
      <c r="R2516" s="158"/>
      <c r="S2516" t="s">
        <v>304</v>
      </c>
      <c r="U2516" s="158"/>
    </row>
    <row r="2517" spans="1:21" x14ac:dyDescent="0.3">
      <c r="A2517" s="156">
        <v>5</v>
      </c>
      <c r="B2517" s="156" t="s">
        <v>181</v>
      </c>
      <c r="C2517" s="156">
        <v>2020</v>
      </c>
      <c r="D2517" s="156">
        <v>4</v>
      </c>
      <c r="E2517" s="156" t="s">
        <v>232</v>
      </c>
      <c r="F2517" s="157">
        <v>5</v>
      </c>
      <c r="G2517" s="156" t="s">
        <v>195</v>
      </c>
      <c r="H2517" s="156">
        <v>8</v>
      </c>
      <c r="I2517" s="156" t="s">
        <v>248</v>
      </c>
      <c r="J2517" s="156" t="s">
        <v>126</v>
      </c>
      <c r="K2517" s="156" t="s">
        <v>249</v>
      </c>
      <c r="L2517" s="156">
        <v>460</v>
      </c>
      <c r="M2517" s="156" t="s">
        <v>198</v>
      </c>
      <c r="N2517" s="156">
        <v>1</v>
      </c>
      <c r="O2517" s="156">
        <v>71.5</v>
      </c>
      <c r="P2517" s="156">
        <v>292</v>
      </c>
      <c r="Q2517" t="str">
        <f t="shared" si="39"/>
        <v>3-Small C&amp;I</v>
      </c>
      <c r="R2517" s="158"/>
      <c r="S2517" t="s">
        <v>304</v>
      </c>
      <c r="U2517" s="158"/>
    </row>
    <row r="2518" spans="1:21" x14ac:dyDescent="0.3">
      <c r="A2518" s="156">
        <v>5</v>
      </c>
      <c r="B2518" s="156" t="s">
        <v>181</v>
      </c>
      <c r="C2518" s="156">
        <v>2020</v>
      </c>
      <c r="D2518" s="156">
        <v>4</v>
      </c>
      <c r="E2518" s="156" t="s">
        <v>232</v>
      </c>
      <c r="F2518" s="157">
        <v>1</v>
      </c>
      <c r="G2518" s="156" t="s">
        <v>183</v>
      </c>
      <c r="H2518" s="156">
        <v>950</v>
      </c>
      <c r="I2518" s="156" t="s">
        <v>184</v>
      </c>
      <c r="J2518" s="156" t="s">
        <v>115</v>
      </c>
      <c r="K2518" s="156" t="s">
        <v>185</v>
      </c>
      <c r="L2518" s="156">
        <v>4512</v>
      </c>
      <c r="M2518" s="156" t="s">
        <v>186</v>
      </c>
      <c r="N2518" s="156">
        <v>759</v>
      </c>
      <c r="O2518" s="156">
        <v>43798.63</v>
      </c>
      <c r="P2518" s="156">
        <v>373683</v>
      </c>
      <c r="Q2518" t="str">
        <f t="shared" si="39"/>
        <v>3-Small C&amp;I</v>
      </c>
      <c r="R2518" s="158"/>
      <c r="S2518" t="s">
        <v>304</v>
      </c>
      <c r="U2518" s="158"/>
    </row>
    <row r="2519" spans="1:21" x14ac:dyDescent="0.3">
      <c r="A2519" s="156">
        <v>5</v>
      </c>
      <c r="B2519" s="156" t="s">
        <v>181</v>
      </c>
      <c r="C2519" s="156">
        <v>2020</v>
      </c>
      <c r="D2519" s="156">
        <v>4</v>
      </c>
      <c r="E2519" s="156" t="s">
        <v>232</v>
      </c>
      <c r="F2519" s="157">
        <v>10</v>
      </c>
      <c r="G2519" s="156" t="s">
        <v>238</v>
      </c>
      <c r="H2519" s="156">
        <v>950</v>
      </c>
      <c r="I2519" s="156" t="s">
        <v>184</v>
      </c>
      <c r="J2519" s="156" t="s">
        <v>115</v>
      </c>
      <c r="K2519" s="156" t="s">
        <v>185</v>
      </c>
      <c r="L2519" s="156">
        <v>4513</v>
      </c>
      <c r="M2519" s="156" t="s">
        <v>240</v>
      </c>
      <c r="N2519" s="156">
        <v>10</v>
      </c>
      <c r="O2519" s="156">
        <v>1701.45</v>
      </c>
      <c r="P2519" s="156">
        <v>16312</v>
      </c>
      <c r="Q2519" t="str">
        <f t="shared" si="39"/>
        <v>3-Small C&amp;I</v>
      </c>
      <c r="R2519" s="158"/>
      <c r="S2519" t="s">
        <v>304</v>
      </c>
      <c r="U2519" s="158"/>
    </row>
    <row r="2520" spans="1:21" x14ac:dyDescent="0.3">
      <c r="A2520" s="156">
        <v>4</v>
      </c>
      <c r="B2520" s="156" t="s">
        <v>187</v>
      </c>
      <c r="C2520" s="156">
        <v>2020</v>
      </c>
      <c r="D2520" s="156">
        <v>4</v>
      </c>
      <c r="E2520" s="156" t="s">
        <v>232</v>
      </c>
      <c r="F2520" s="157">
        <v>1</v>
      </c>
      <c r="G2520" s="156" t="s">
        <v>183</v>
      </c>
      <c r="H2520" s="156">
        <v>953</v>
      </c>
      <c r="I2520" s="156" t="s">
        <v>213</v>
      </c>
      <c r="J2520" s="156" t="s">
        <v>118</v>
      </c>
      <c r="K2520" s="156" t="s">
        <v>214</v>
      </c>
      <c r="L2520" s="156">
        <v>4512</v>
      </c>
      <c r="M2520" s="156" t="s">
        <v>186</v>
      </c>
      <c r="N2520" s="156">
        <v>1</v>
      </c>
      <c r="O2520" s="156">
        <v>11.38</v>
      </c>
      <c r="P2520" s="156">
        <v>13</v>
      </c>
      <c r="Q2520" t="str">
        <f t="shared" si="39"/>
        <v>3-Small C&amp;I</v>
      </c>
      <c r="R2520" s="158"/>
      <c r="S2520" t="s">
        <v>304</v>
      </c>
      <c r="U2520" s="158"/>
    </row>
    <row r="2521" spans="1:21" x14ac:dyDescent="0.3">
      <c r="A2521" s="156">
        <v>5</v>
      </c>
      <c r="B2521" s="156" t="s">
        <v>181</v>
      </c>
      <c r="C2521" s="156">
        <v>2020</v>
      </c>
      <c r="D2521" s="156">
        <v>4</v>
      </c>
      <c r="E2521" s="156" t="s">
        <v>232</v>
      </c>
      <c r="F2521" s="157">
        <v>3</v>
      </c>
      <c r="G2521" s="156" t="s">
        <v>189</v>
      </c>
      <c r="H2521" s="156">
        <v>20</v>
      </c>
      <c r="I2521" s="156" t="s">
        <v>300</v>
      </c>
      <c r="J2521" s="156" t="s">
        <v>128</v>
      </c>
      <c r="K2521" s="156" t="s">
        <v>205</v>
      </c>
      <c r="L2521" s="156">
        <v>300</v>
      </c>
      <c r="M2521" s="156" t="s">
        <v>191</v>
      </c>
      <c r="N2521" s="156">
        <v>74</v>
      </c>
      <c r="O2521" s="156">
        <v>163215.46</v>
      </c>
      <c r="P2521" s="156">
        <v>864098</v>
      </c>
      <c r="Q2521" t="str">
        <f t="shared" si="39"/>
        <v>4-Medium C&amp;I</v>
      </c>
      <c r="R2521" s="158"/>
      <c r="S2521" t="s">
        <v>304</v>
      </c>
      <c r="U2521" s="158"/>
    </row>
    <row r="2522" spans="1:21" x14ac:dyDescent="0.3">
      <c r="A2522" s="156">
        <v>5</v>
      </c>
      <c r="B2522" s="156" t="s">
        <v>181</v>
      </c>
      <c r="C2522" s="156">
        <v>2020</v>
      </c>
      <c r="D2522" s="156">
        <v>4</v>
      </c>
      <c r="E2522" s="156" t="s">
        <v>232</v>
      </c>
      <c r="F2522" s="157">
        <v>1</v>
      </c>
      <c r="G2522" s="156" t="s">
        <v>183</v>
      </c>
      <c r="H2522" s="156">
        <v>5</v>
      </c>
      <c r="I2522" s="156" t="s">
        <v>190</v>
      </c>
      <c r="J2522" s="156" t="s">
        <v>115</v>
      </c>
      <c r="K2522" s="156" t="s">
        <v>185</v>
      </c>
      <c r="L2522" s="156">
        <v>200</v>
      </c>
      <c r="M2522" s="156" t="s">
        <v>210</v>
      </c>
      <c r="N2522" s="156">
        <v>1334</v>
      </c>
      <c r="O2522" s="156">
        <v>-71133.38</v>
      </c>
      <c r="P2522" s="156">
        <v>610877</v>
      </c>
      <c r="Q2522" t="str">
        <f t="shared" si="39"/>
        <v>3-Small C&amp;I</v>
      </c>
      <c r="R2522" s="158"/>
      <c r="S2522" t="s">
        <v>304</v>
      </c>
      <c r="U2522" s="158"/>
    </row>
    <row r="2523" spans="1:21" x14ac:dyDescent="0.3">
      <c r="A2523" s="156">
        <v>5</v>
      </c>
      <c r="B2523" s="156" t="s">
        <v>181</v>
      </c>
      <c r="C2523" s="156">
        <v>2020</v>
      </c>
      <c r="D2523" s="156">
        <v>4</v>
      </c>
      <c r="E2523" s="156" t="s">
        <v>232</v>
      </c>
      <c r="F2523" s="157">
        <v>3</v>
      </c>
      <c r="G2523" s="156" t="s">
        <v>189</v>
      </c>
      <c r="H2523" s="156">
        <v>5</v>
      </c>
      <c r="I2523" s="156" t="s">
        <v>190</v>
      </c>
      <c r="J2523" s="156" t="s">
        <v>115</v>
      </c>
      <c r="K2523" s="156" t="s">
        <v>185</v>
      </c>
      <c r="L2523" s="156">
        <v>300</v>
      </c>
      <c r="M2523" s="156" t="s">
        <v>191</v>
      </c>
      <c r="N2523" s="156">
        <v>42751</v>
      </c>
      <c r="O2523" s="156">
        <v>289295.7</v>
      </c>
      <c r="P2523" s="156">
        <v>43373726</v>
      </c>
      <c r="Q2523" t="str">
        <f t="shared" si="39"/>
        <v>3-Small C&amp;I</v>
      </c>
      <c r="R2523" s="158"/>
      <c r="S2523" t="s">
        <v>304</v>
      </c>
      <c r="U2523" s="158"/>
    </row>
    <row r="2524" spans="1:21" x14ac:dyDescent="0.3">
      <c r="A2524" s="156">
        <v>5</v>
      </c>
      <c r="B2524" s="156" t="s">
        <v>181</v>
      </c>
      <c r="C2524" s="156">
        <v>2020</v>
      </c>
      <c r="D2524" s="156">
        <v>4</v>
      </c>
      <c r="E2524" s="156" t="s">
        <v>232</v>
      </c>
      <c r="F2524" s="157">
        <v>6</v>
      </c>
      <c r="G2524" s="156" t="s">
        <v>192</v>
      </c>
      <c r="H2524" s="156">
        <v>627</v>
      </c>
      <c r="I2524" s="156" t="s">
        <v>257</v>
      </c>
      <c r="J2524" s="156" t="s">
        <v>132</v>
      </c>
      <c r="K2524" s="156" t="s">
        <v>212</v>
      </c>
      <c r="L2524" s="156">
        <v>4562</v>
      </c>
      <c r="M2524" s="156" t="s">
        <v>211</v>
      </c>
      <c r="N2524" s="156">
        <v>3</v>
      </c>
      <c r="O2524" s="156">
        <v>943.86</v>
      </c>
      <c r="P2524" s="156">
        <v>213</v>
      </c>
      <c r="Q2524" t="str">
        <f t="shared" si="39"/>
        <v>Street</v>
      </c>
      <c r="R2524" s="158"/>
      <c r="S2524" t="s">
        <v>304</v>
      </c>
      <c r="U2524" s="158"/>
    </row>
    <row r="2525" spans="1:21" x14ac:dyDescent="0.3">
      <c r="A2525" s="156">
        <v>5</v>
      </c>
      <c r="B2525" s="156" t="s">
        <v>181</v>
      </c>
      <c r="C2525" s="156">
        <v>2020</v>
      </c>
      <c r="D2525" s="156">
        <v>4</v>
      </c>
      <c r="E2525" s="156" t="s">
        <v>232</v>
      </c>
      <c r="F2525" s="157">
        <v>10</v>
      </c>
      <c r="G2525" s="156" t="s">
        <v>238</v>
      </c>
      <c r="H2525" s="156">
        <v>903</v>
      </c>
      <c r="I2525" s="156" t="s">
        <v>239</v>
      </c>
      <c r="J2525" s="156" t="s">
        <v>121</v>
      </c>
      <c r="K2525" s="156" t="s">
        <v>230</v>
      </c>
      <c r="L2525" s="156">
        <v>4513</v>
      </c>
      <c r="M2525" s="156" t="s">
        <v>240</v>
      </c>
      <c r="N2525" s="156">
        <v>32988</v>
      </c>
      <c r="O2525" s="156">
        <v>3876547.99</v>
      </c>
      <c r="P2525" s="156">
        <v>29123130</v>
      </c>
      <c r="Q2525" t="str">
        <f t="shared" si="39"/>
        <v>1-Residential</v>
      </c>
      <c r="R2525" s="158"/>
      <c r="S2525" t="s">
        <v>304</v>
      </c>
      <c r="U2525" s="158"/>
    </row>
    <row r="2526" spans="1:21" x14ac:dyDescent="0.3">
      <c r="A2526" s="156">
        <v>5</v>
      </c>
      <c r="B2526" s="156" t="s">
        <v>181</v>
      </c>
      <c r="C2526" s="156">
        <v>2020</v>
      </c>
      <c r="D2526" s="156">
        <v>4</v>
      </c>
      <c r="E2526" s="156" t="s">
        <v>232</v>
      </c>
      <c r="F2526" s="157">
        <v>60</v>
      </c>
      <c r="G2526" s="156" t="s">
        <v>212</v>
      </c>
      <c r="H2526" s="156">
        <v>612</v>
      </c>
      <c r="I2526" s="156" t="s">
        <v>223</v>
      </c>
      <c r="J2526" s="156" t="s">
        <v>116</v>
      </c>
      <c r="K2526" s="156" t="s">
        <v>224</v>
      </c>
      <c r="L2526" s="156">
        <v>360</v>
      </c>
      <c r="M2526" s="156" t="s">
        <v>225</v>
      </c>
      <c r="N2526" s="156">
        <v>1</v>
      </c>
      <c r="O2526" s="156">
        <v>8.8800000000000008</v>
      </c>
      <c r="P2526" s="156">
        <v>8</v>
      </c>
      <c r="Q2526" t="str">
        <f t="shared" si="39"/>
        <v>3-Small C&amp;I</v>
      </c>
      <c r="R2526" s="158"/>
      <c r="S2526" t="s">
        <v>304</v>
      </c>
      <c r="U2526" s="158"/>
    </row>
    <row r="2527" spans="1:21" x14ac:dyDescent="0.3">
      <c r="A2527" s="156">
        <v>5</v>
      </c>
      <c r="B2527" s="156" t="s">
        <v>181</v>
      </c>
      <c r="C2527" s="156">
        <v>2020</v>
      </c>
      <c r="D2527" s="156">
        <v>4</v>
      </c>
      <c r="E2527" s="156" t="s">
        <v>232</v>
      </c>
      <c r="F2527" s="157">
        <v>6</v>
      </c>
      <c r="G2527" s="156" t="s">
        <v>192</v>
      </c>
      <c r="H2527" s="156">
        <v>613</v>
      </c>
      <c r="I2527" s="156" t="s">
        <v>258</v>
      </c>
      <c r="J2527" s="156" t="s">
        <v>116</v>
      </c>
      <c r="K2527" s="156" t="s">
        <v>224</v>
      </c>
      <c r="L2527" s="156">
        <v>700</v>
      </c>
      <c r="M2527" s="156" t="s">
        <v>193</v>
      </c>
      <c r="N2527" s="156">
        <v>6</v>
      </c>
      <c r="O2527" s="156">
        <v>115.94</v>
      </c>
      <c r="P2527" s="156">
        <v>350</v>
      </c>
      <c r="Q2527" t="str">
        <f t="shared" si="39"/>
        <v>3-Small C&amp;I</v>
      </c>
      <c r="R2527" s="158"/>
      <c r="S2527" t="s">
        <v>304</v>
      </c>
      <c r="U2527" s="158"/>
    </row>
    <row r="2528" spans="1:21" x14ac:dyDescent="0.3">
      <c r="A2528" s="156">
        <v>5</v>
      </c>
      <c r="B2528" s="156" t="s">
        <v>181</v>
      </c>
      <c r="C2528" s="156">
        <v>2020</v>
      </c>
      <c r="D2528" s="156">
        <v>4</v>
      </c>
      <c r="E2528" s="156" t="s">
        <v>232</v>
      </c>
      <c r="F2528" s="157">
        <v>6</v>
      </c>
      <c r="G2528" s="156" t="s">
        <v>192</v>
      </c>
      <c r="H2528" s="156">
        <v>606</v>
      </c>
      <c r="I2528" s="156" t="s">
        <v>279</v>
      </c>
      <c r="J2528" s="156" t="s">
        <v>130</v>
      </c>
      <c r="K2528" s="156" t="s">
        <v>280</v>
      </c>
      <c r="L2528" s="156">
        <v>700</v>
      </c>
      <c r="M2528" s="156" t="s">
        <v>193</v>
      </c>
      <c r="N2528" s="156">
        <v>2</v>
      </c>
      <c r="O2528" s="156">
        <v>736.03</v>
      </c>
      <c r="P2528" s="156">
        <v>1232</v>
      </c>
      <c r="Q2528" t="str">
        <f t="shared" si="39"/>
        <v>Street</v>
      </c>
      <c r="R2528" s="158"/>
      <c r="S2528" t="s">
        <v>304</v>
      </c>
      <c r="U2528" s="158"/>
    </row>
    <row r="2529" spans="1:21" x14ac:dyDescent="0.3">
      <c r="A2529" s="156">
        <v>5</v>
      </c>
      <c r="B2529" s="156" t="s">
        <v>181</v>
      </c>
      <c r="C2529" s="156">
        <v>2020</v>
      </c>
      <c r="D2529" s="156">
        <v>4</v>
      </c>
      <c r="E2529" s="156" t="s">
        <v>232</v>
      </c>
      <c r="F2529" s="157">
        <v>6</v>
      </c>
      <c r="G2529" s="156" t="s">
        <v>192</v>
      </c>
      <c r="H2529" s="156">
        <v>607</v>
      </c>
      <c r="I2529" s="156" t="s">
        <v>293</v>
      </c>
      <c r="J2529" s="156" t="s">
        <v>130</v>
      </c>
      <c r="K2529" s="156" t="s">
        <v>280</v>
      </c>
      <c r="L2529" s="156">
        <v>700</v>
      </c>
      <c r="M2529" s="156" t="s">
        <v>193</v>
      </c>
      <c r="N2529" s="156">
        <v>2</v>
      </c>
      <c r="O2529" s="156">
        <v>17808.66</v>
      </c>
      <c r="P2529" s="156">
        <v>39879</v>
      </c>
      <c r="Q2529" t="str">
        <f t="shared" si="39"/>
        <v>Street</v>
      </c>
      <c r="R2529" s="158"/>
      <c r="S2529" t="s">
        <v>304</v>
      </c>
      <c r="U2529" s="158"/>
    </row>
    <row r="2530" spans="1:21" x14ac:dyDescent="0.3">
      <c r="A2530" s="156">
        <v>5</v>
      </c>
      <c r="B2530" s="156" t="s">
        <v>181</v>
      </c>
      <c r="C2530" s="156">
        <v>2020</v>
      </c>
      <c r="D2530" s="156">
        <v>4</v>
      </c>
      <c r="E2530" s="156" t="s">
        <v>232</v>
      </c>
      <c r="F2530" s="157">
        <v>6</v>
      </c>
      <c r="G2530" s="156" t="s">
        <v>192</v>
      </c>
      <c r="H2530" s="156">
        <v>624</v>
      </c>
      <c r="I2530" s="156" t="s">
        <v>226</v>
      </c>
      <c r="J2530" s="156" t="s">
        <v>124</v>
      </c>
      <c r="K2530" s="156" t="s">
        <v>227</v>
      </c>
      <c r="L2530" s="156">
        <v>4562</v>
      </c>
      <c r="M2530" s="156" t="s">
        <v>211</v>
      </c>
      <c r="N2530" s="156">
        <v>13</v>
      </c>
      <c r="O2530" s="156">
        <v>1651.38</v>
      </c>
      <c r="P2530" s="156">
        <v>7513</v>
      </c>
      <c r="Q2530" t="str">
        <f t="shared" si="39"/>
        <v>Street</v>
      </c>
      <c r="R2530" s="158"/>
      <c r="S2530" t="s">
        <v>304</v>
      </c>
      <c r="U2530" s="158"/>
    </row>
    <row r="2531" spans="1:21" x14ac:dyDescent="0.3">
      <c r="A2531" s="156">
        <v>5</v>
      </c>
      <c r="B2531" s="156" t="s">
        <v>181</v>
      </c>
      <c r="C2531" s="156">
        <v>2020</v>
      </c>
      <c r="D2531" s="156">
        <v>4</v>
      </c>
      <c r="E2531" s="156" t="s">
        <v>232</v>
      </c>
      <c r="F2531" s="157">
        <v>10</v>
      </c>
      <c r="G2531" s="156" t="s">
        <v>238</v>
      </c>
      <c r="H2531" s="156">
        <v>905</v>
      </c>
      <c r="I2531" s="156" t="s">
        <v>272</v>
      </c>
      <c r="J2531" s="156" t="s">
        <v>122</v>
      </c>
      <c r="K2531" s="156" t="s">
        <v>242</v>
      </c>
      <c r="L2531" s="156">
        <v>4513</v>
      </c>
      <c r="M2531" s="156" t="s">
        <v>240</v>
      </c>
      <c r="N2531" s="156">
        <v>4868</v>
      </c>
      <c r="O2531" s="156">
        <v>174013.02</v>
      </c>
      <c r="P2531" s="156">
        <v>4334868</v>
      </c>
      <c r="Q2531" t="str">
        <f t="shared" si="39"/>
        <v>2-Low Income Residential</v>
      </c>
      <c r="R2531" s="158"/>
      <c r="S2531" t="s">
        <v>304</v>
      </c>
      <c r="U2531" s="158"/>
    </row>
    <row r="2532" spans="1:21" x14ac:dyDescent="0.3">
      <c r="A2532" s="156">
        <v>5</v>
      </c>
      <c r="B2532" s="156" t="s">
        <v>181</v>
      </c>
      <c r="C2532" s="156">
        <v>2020</v>
      </c>
      <c r="D2532" s="156">
        <v>4</v>
      </c>
      <c r="E2532" s="156" t="s">
        <v>232</v>
      </c>
      <c r="F2532" s="157">
        <v>1</v>
      </c>
      <c r="G2532" s="156" t="s">
        <v>183</v>
      </c>
      <c r="H2532" s="156">
        <v>905</v>
      </c>
      <c r="I2532" s="156" t="s">
        <v>272</v>
      </c>
      <c r="J2532" s="156" t="s">
        <v>122</v>
      </c>
      <c r="K2532" s="156" t="s">
        <v>242</v>
      </c>
      <c r="L2532" s="156">
        <v>4512</v>
      </c>
      <c r="M2532" s="156" t="s">
        <v>186</v>
      </c>
      <c r="N2532" s="156">
        <v>65011</v>
      </c>
      <c r="O2532" s="156">
        <v>1444868.82</v>
      </c>
      <c r="P2532" s="156">
        <v>33690531</v>
      </c>
      <c r="Q2532" t="str">
        <f t="shared" si="39"/>
        <v>2-Low Income Residential</v>
      </c>
      <c r="R2532" s="158"/>
      <c r="S2532" t="s">
        <v>304</v>
      </c>
      <c r="U2532" s="158"/>
    </row>
    <row r="2533" spans="1:21" x14ac:dyDescent="0.3">
      <c r="A2533" s="156">
        <v>5</v>
      </c>
      <c r="B2533" s="156" t="s">
        <v>181</v>
      </c>
      <c r="C2533" s="156">
        <v>2020</v>
      </c>
      <c r="D2533" s="156">
        <v>4</v>
      </c>
      <c r="E2533" s="156" t="s">
        <v>232</v>
      </c>
      <c r="F2533" s="157">
        <v>5</v>
      </c>
      <c r="G2533" s="156" t="s">
        <v>195</v>
      </c>
      <c r="H2533" s="156">
        <v>13</v>
      </c>
      <c r="I2533" s="156" t="s">
        <v>296</v>
      </c>
      <c r="J2533" s="156" t="s">
        <v>119</v>
      </c>
      <c r="K2533" s="156" t="s">
        <v>216</v>
      </c>
      <c r="L2533" s="156">
        <v>460</v>
      </c>
      <c r="M2533" s="156" t="s">
        <v>198</v>
      </c>
      <c r="N2533" s="156">
        <v>7</v>
      </c>
      <c r="O2533" s="156">
        <v>19932.939999999999</v>
      </c>
      <c r="P2533" s="156">
        <v>99300</v>
      </c>
      <c r="Q2533" t="str">
        <f t="shared" si="39"/>
        <v>4-Medium C&amp;I</v>
      </c>
      <c r="R2533" s="158"/>
      <c r="S2533" t="s">
        <v>304</v>
      </c>
      <c r="U2533" s="158"/>
    </row>
    <row r="2534" spans="1:21" x14ac:dyDescent="0.3">
      <c r="A2534" s="156">
        <v>5</v>
      </c>
      <c r="B2534" s="156" t="s">
        <v>181</v>
      </c>
      <c r="C2534" s="156">
        <v>2020</v>
      </c>
      <c r="D2534" s="156">
        <v>4</v>
      </c>
      <c r="E2534" s="156" t="s">
        <v>232</v>
      </c>
      <c r="F2534" s="157">
        <v>5</v>
      </c>
      <c r="G2534" s="156" t="s">
        <v>195</v>
      </c>
      <c r="H2534" s="156">
        <v>950</v>
      </c>
      <c r="I2534" s="156" t="s">
        <v>184</v>
      </c>
      <c r="J2534" s="156" t="s">
        <v>115</v>
      </c>
      <c r="K2534" s="156" t="s">
        <v>185</v>
      </c>
      <c r="L2534" s="156">
        <v>4552</v>
      </c>
      <c r="M2534" s="156" t="s">
        <v>276</v>
      </c>
      <c r="N2534" s="156">
        <v>1359</v>
      </c>
      <c r="O2534" s="156">
        <v>349086.39</v>
      </c>
      <c r="P2534" s="156">
        <v>3439011</v>
      </c>
      <c r="Q2534" t="str">
        <f t="shared" si="39"/>
        <v>3-Small C&amp;I</v>
      </c>
      <c r="R2534" s="158"/>
      <c r="S2534" t="s">
        <v>304</v>
      </c>
      <c r="U2534" s="158"/>
    </row>
    <row r="2535" spans="1:21" x14ac:dyDescent="0.3">
      <c r="A2535" s="156">
        <v>5</v>
      </c>
      <c r="B2535" s="156" t="s">
        <v>181</v>
      </c>
      <c r="C2535" s="156">
        <v>2020</v>
      </c>
      <c r="D2535" s="156">
        <v>4</v>
      </c>
      <c r="E2535" s="156" t="s">
        <v>232</v>
      </c>
      <c r="F2535" s="157">
        <v>79</v>
      </c>
      <c r="G2535" s="156" t="s">
        <v>212</v>
      </c>
      <c r="H2535" s="156">
        <v>950</v>
      </c>
      <c r="I2535" s="156" t="s">
        <v>184</v>
      </c>
      <c r="J2535" s="156" t="s">
        <v>115</v>
      </c>
      <c r="K2535" s="156" t="s">
        <v>185</v>
      </c>
      <c r="L2535" s="156">
        <v>4579</v>
      </c>
      <c r="M2535" s="156" t="s">
        <v>221</v>
      </c>
      <c r="N2535" s="156">
        <v>84</v>
      </c>
      <c r="O2535" s="156">
        <v>10811.25</v>
      </c>
      <c r="P2535" s="156">
        <v>102365</v>
      </c>
      <c r="Q2535" t="str">
        <f t="shared" si="39"/>
        <v>3-Small C&amp;I</v>
      </c>
      <c r="R2535" s="158"/>
      <c r="S2535" t="s">
        <v>304</v>
      </c>
      <c r="U2535" s="158"/>
    </row>
    <row r="2536" spans="1:21" x14ac:dyDescent="0.3">
      <c r="A2536" s="156">
        <v>4</v>
      </c>
      <c r="B2536" s="156" t="s">
        <v>187</v>
      </c>
      <c r="C2536" s="156">
        <v>2020</v>
      </c>
      <c r="D2536" s="156">
        <v>4</v>
      </c>
      <c r="E2536" s="156" t="s">
        <v>232</v>
      </c>
      <c r="F2536" s="157">
        <v>3</v>
      </c>
      <c r="G2536" s="156" t="s">
        <v>189</v>
      </c>
      <c r="H2536" s="156">
        <v>10</v>
      </c>
      <c r="I2536" s="156" t="s">
        <v>251</v>
      </c>
      <c r="J2536" s="156" t="s">
        <v>118</v>
      </c>
      <c r="K2536" s="156" t="s">
        <v>214</v>
      </c>
      <c r="L2536" s="156">
        <v>300</v>
      </c>
      <c r="M2536" s="156" t="s">
        <v>191</v>
      </c>
      <c r="N2536" s="156">
        <v>20</v>
      </c>
      <c r="O2536" s="156">
        <v>1409.21</v>
      </c>
      <c r="P2536" s="156">
        <v>5310</v>
      </c>
      <c r="Q2536" t="str">
        <f t="shared" si="39"/>
        <v>3-Small C&amp;I</v>
      </c>
      <c r="R2536" s="158"/>
      <c r="S2536" t="s">
        <v>304</v>
      </c>
      <c r="U2536" s="158"/>
    </row>
    <row r="2537" spans="1:21" x14ac:dyDescent="0.3">
      <c r="A2537" s="156">
        <v>4</v>
      </c>
      <c r="B2537" s="156" t="s">
        <v>187</v>
      </c>
      <c r="C2537" s="156">
        <v>2020</v>
      </c>
      <c r="D2537" s="156">
        <v>4</v>
      </c>
      <c r="E2537" s="156" t="s">
        <v>232</v>
      </c>
      <c r="F2537" s="157">
        <v>3</v>
      </c>
      <c r="G2537" s="156" t="s">
        <v>189</v>
      </c>
      <c r="H2537" s="156">
        <v>15</v>
      </c>
      <c r="I2537" s="156" t="s">
        <v>252</v>
      </c>
      <c r="J2537" s="156" t="s">
        <v>118</v>
      </c>
      <c r="K2537" s="156" t="s">
        <v>214</v>
      </c>
      <c r="L2537" s="156">
        <v>300</v>
      </c>
      <c r="M2537" s="156" t="s">
        <v>191</v>
      </c>
      <c r="N2537" s="156">
        <v>1</v>
      </c>
      <c r="O2537" s="156">
        <v>10.210000000000001</v>
      </c>
      <c r="P2537" s="156">
        <v>1</v>
      </c>
      <c r="Q2537" t="str">
        <f t="shared" si="39"/>
        <v>3-Small C&amp;I</v>
      </c>
      <c r="R2537" s="158"/>
      <c r="S2537" t="s">
        <v>304</v>
      </c>
      <c r="U2537" s="158"/>
    </row>
    <row r="2538" spans="1:21" x14ac:dyDescent="0.3">
      <c r="A2538" s="156">
        <v>5</v>
      </c>
      <c r="B2538" s="156" t="s">
        <v>181</v>
      </c>
      <c r="C2538" s="156">
        <v>2020</v>
      </c>
      <c r="D2538" s="156">
        <v>4</v>
      </c>
      <c r="E2538" s="156" t="s">
        <v>232</v>
      </c>
      <c r="F2538" s="157">
        <v>77</v>
      </c>
      <c r="G2538" s="156" t="s">
        <v>212</v>
      </c>
      <c r="H2538" s="156">
        <v>18</v>
      </c>
      <c r="I2538" s="156" t="s">
        <v>215</v>
      </c>
      <c r="J2538" s="156" t="s">
        <v>119</v>
      </c>
      <c r="K2538" s="156" t="s">
        <v>216</v>
      </c>
      <c r="L2538" s="156">
        <v>1577</v>
      </c>
      <c r="M2538" s="156" t="s">
        <v>233</v>
      </c>
      <c r="N2538" s="156">
        <v>1</v>
      </c>
      <c r="O2538" s="156">
        <v>1517.22</v>
      </c>
      <c r="P2538" s="156">
        <v>7800</v>
      </c>
      <c r="Q2538" t="str">
        <f t="shared" si="39"/>
        <v>4-Medium C&amp;I</v>
      </c>
      <c r="R2538" s="158"/>
      <c r="S2538" t="s">
        <v>304</v>
      </c>
      <c r="U2538" s="158"/>
    </row>
    <row r="2539" spans="1:21" x14ac:dyDescent="0.3">
      <c r="A2539" s="156">
        <v>4</v>
      </c>
      <c r="B2539" s="156" t="s">
        <v>187</v>
      </c>
      <c r="C2539" s="156">
        <v>2020</v>
      </c>
      <c r="D2539" s="156">
        <v>4</v>
      </c>
      <c r="E2539" s="156" t="s">
        <v>232</v>
      </c>
      <c r="F2539" s="157">
        <v>3</v>
      </c>
      <c r="G2539" s="156" t="s">
        <v>189</v>
      </c>
      <c r="H2539" s="156">
        <v>5</v>
      </c>
      <c r="I2539" s="156" t="s">
        <v>190</v>
      </c>
      <c r="J2539" s="156" t="s">
        <v>115</v>
      </c>
      <c r="K2539" s="156" t="s">
        <v>185</v>
      </c>
      <c r="L2539" s="156">
        <v>300</v>
      </c>
      <c r="M2539" s="156" t="s">
        <v>191</v>
      </c>
      <c r="N2539" s="156">
        <v>171</v>
      </c>
      <c r="O2539" s="156">
        <v>25846.37</v>
      </c>
      <c r="P2539" s="156">
        <v>106015</v>
      </c>
      <c r="Q2539" t="str">
        <f t="shared" si="39"/>
        <v>3-Small C&amp;I</v>
      </c>
      <c r="R2539" s="158"/>
      <c r="S2539" t="s">
        <v>304</v>
      </c>
      <c r="U2539" s="158"/>
    </row>
    <row r="2540" spans="1:21" x14ac:dyDescent="0.3">
      <c r="A2540" s="156">
        <v>5</v>
      </c>
      <c r="B2540" s="156" t="s">
        <v>181</v>
      </c>
      <c r="C2540" s="156">
        <v>2020</v>
      </c>
      <c r="D2540" s="156">
        <v>4</v>
      </c>
      <c r="E2540" s="156" t="s">
        <v>232</v>
      </c>
      <c r="F2540" s="157">
        <v>3</v>
      </c>
      <c r="G2540" s="156" t="s">
        <v>189</v>
      </c>
      <c r="H2540" s="156">
        <v>621</v>
      </c>
      <c r="I2540" s="156" t="s">
        <v>259</v>
      </c>
      <c r="J2540" s="156" t="s">
        <v>116</v>
      </c>
      <c r="K2540" s="156" t="s">
        <v>224</v>
      </c>
      <c r="L2540" s="156">
        <v>4532</v>
      </c>
      <c r="M2540" s="156" t="s">
        <v>200</v>
      </c>
      <c r="N2540" s="156">
        <v>6</v>
      </c>
      <c r="O2540" s="156">
        <v>488.05</v>
      </c>
      <c r="P2540" s="156">
        <v>4553</v>
      </c>
      <c r="Q2540" t="str">
        <f t="shared" si="39"/>
        <v>3-Small C&amp;I</v>
      </c>
      <c r="R2540" s="158"/>
      <c r="S2540" t="s">
        <v>304</v>
      </c>
      <c r="U2540" s="158"/>
    </row>
    <row r="2541" spans="1:21" x14ac:dyDescent="0.3">
      <c r="A2541" s="156">
        <v>5</v>
      </c>
      <c r="B2541" s="156" t="s">
        <v>181</v>
      </c>
      <c r="C2541" s="156">
        <v>2020</v>
      </c>
      <c r="D2541" s="156">
        <v>4</v>
      </c>
      <c r="E2541" s="156" t="s">
        <v>232</v>
      </c>
      <c r="F2541" s="157">
        <v>6</v>
      </c>
      <c r="G2541" s="156" t="s">
        <v>192</v>
      </c>
      <c r="H2541" s="156">
        <v>621</v>
      </c>
      <c r="I2541" s="156" t="s">
        <v>259</v>
      </c>
      <c r="J2541" s="156" t="s">
        <v>116</v>
      </c>
      <c r="K2541" s="156" t="s">
        <v>224</v>
      </c>
      <c r="L2541" s="156">
        <v>4562</v>
      </c>
      <c r="M2541" s="156" t="s">
        <v>211</v>
      </c>
      <c r="N2541" s="156">
        <v>10</v>
      </c>
      <c r="O2541" s="156">
        <v>197.96</v>
      </c>
      <c r="P2541" s="156">
        <v>1259</v>
      </c>
      <c r="Q2541" t="str">
        <f t="shared" si="39"/>
        <v>3-Small C&amp;I</v>
      </c>
      <c r="R2541" s="158"/>
      <c r="S2541" t="s">
        <v>304</v>
      </c>
      <c r="U2541" s="158"/>
    </row>
    <row r="2542" spans="1:21" x14ac:dyDescent="0.3">
      <c r="A2542" s="156">
        <v>5</v>
      </c>
      <c r="B2542" s="156" t="s">
        <v>181</v>
      </c>
      <c r="C2542" s="156">
        <v>2020</v>
      </c>
      <c r="D2542" s="156">
        <v>4</v>
      </c>
      <c r="E2542" s="156" t="s">
        <v>232</v>
      </c>
      <c r="F2542" s="157">
        <v>10</v>
      </c>
      <c r="G2542" s="156" t="s">
        <v>238</v>
      </c>
      <c r="H2542" s="156">
        <v>602</v>
      </c>
      <c r="I2542" s="156" t="s">
        <v>246</v>
      </c>
      <c r="J2542" s="156" t="s">
        <v>125</v>
      </c>
      <c r="K2542" s="156" t="s">
        <v>197</v>
      </c>
      <c r="L2542" s="156">
        <v>207</v>
      </c>
      <c r="M2542" s="156" t="s">
        <v>243</v>
      </c>
      <c r="N2542" s="156">
        <v>2</v>
      </c>
      <c r="O2542" s="156">
        <v>71.12</v>
      </c>
      <c r="P2542" s="156">
        <v>131</v>
      </c>
      <c r="Q2542" t="str">
        <f t="shared" si="39"/>
        <v>Street</v>
      </c>
      <c r="R2542" s="158"/>
      <c r="S2542" t="s">
        <v>304</v>
      </c>
      <c r="U2542" s="158"/>
    </row>
    <row r="2543" spans="1:21" x14ac:dyDescent="0.3">
      <c r="A2543" s="156">
        <v>5</v>
      </c>
      <c r="B2543" s="156" t="s">
        <v>181</v>
      </c>
      <c r="C2543" s="156">
        <v>2020</v>
      </c>
      <c r="D2543" s="156">
        <v>4</v>
      </c>
      <c r="E2543" s="156" t="s">
        <v>232</v>
      </c>
      <c r="F2543" s="157">
        <v>60</v>
      </c>
      <c r="G2543" s="156" t="s">
        <v>212</v>
      </c>
      <c r="H2543" s="156">
        <v>615</v>
      </c>
      <c r="I2543" s="156" t="s">
        <v>292</v>
      </c>
      <c r="J2543" s="156" t="s">
        <v>123</v>
      </c>
      <c r="K2543" s="156" t="s">
        <v>261</v>
      </c>
      <c r="L2543" s="156">
        <v>4563</v>
      </c>
      <c r="M2543" s="156" t="s">
        <v>228</v>
      </c>
      <c r="N2543" s="156">
        <v>39</v>
      </c>
      <c r="O2543" s="156">
        <v>4842.2299999999996</v>
      </c>
      <c r="P2543" s="156">
        <v>9590</v>
      </c>
      <c r="Q2543" t="str">
        <f t="shared" si="39"/>
        <v>Street</v>
      </c>
      <c r="R2543" s="158"/>
      <c r="S2543" t="s">
        <v>304</v>
      </c>
      <c r="U2543" s="158"/>
    </row>
    <row r="2544" spans="1:21" x14ac:dyDescent="0.3">
      <c r="A2544" s="156">
        <v>5</v>
      </c>
      <c r="B2544" s="156" t="s">
        <v>181</v>
      </c>
      <c r="C2544" s="156">
        <v>2020</v>
      </c>
      <c r="D2544" s="156">
        <v>4</v>
      </c>
      <c r="E2544" s="156" t="s">
        <v>232</v>
      </c>
      <c r="F2544" s="157">
        <v>60</v>
      </c>
      <c r="G2544" s="156" t="s">
        <v>212</v>
      </c>
      <c r="H2544" s="156">
        <v>624</v>
      </c>
      <c r="I2544" s="156" t="s">
        <v>226</v>
      </c>
      <c r="J2544" s="156" t="s">
        <v>124</v>
      </c>
      <c r="K2544" s="156" t="s">
        <v>227</v>
      </c>
      <c r="L2544" s="156">
        <v>4563</v>
      </c>
      <c r="M2544" s="156" t="s">
        <v>228</v>
      </c>
      <c r="N2544" s="156">
        <v>2</v>
      </c>
      <c r="O2544" s="156">
        <v>42.86</v>
      </c>
      <c r="P2544" s="156">
        <v>232</v>
      </c>
      <c r="Q2544" t="str">
        <f t="shared" si="39"/>
        <v>Street</v>
      </c>
      <c r="R2544" s="158"/>
      <c r="S2544" t="s">
        <v>304</v>
      </c>
      <c r="U2544" s="158"/>
    </row>
    <row r="2545" spans="1:21" x14ac:dyDescent="0.3">
      <c r="A2545" s="156">
        <v>5</v>
      </c>
      <c r="B2545" s="156" t="s">
        <v>181</v>
      </c>
      <c r="C2545" s="156">
        <v>2020</v>
      </c>
      <c r="D2545" s="156">
        <v>4</v>
      </c>
      <c r="E2545" s="156" t="s">
        <v>232</v>
      </c>
      <c r="F2545" s="157">
        <v>10</v>
      </c>
      <c r="G2545" s="156" t="s">
        <v>238</v>
      </c>
      <c r="H2545" s="156">
        <v>6</v>
      </c>
      <c r="I2545" s="156" t="s">
        <v>256</v>
      </c>
      <c r="J2545" s="156" t="s">
        <v>122</v>
      </c>
      <c r="K2545" s="156" t="s">
        <v>242</v>
      </c>
      <c r="L2545" s="156">
        <v>207</v>
      </c>
      <c r="M2545" s="156" t="s">
        <v>243</v>
      </c>
      <c r="N2545" s="156">
        <v>5098</v>
      </c>
      <c r="O2545" s="156">
        <v>799502.02</v>
      </c>
      <c r="P2545" s="156">
        <v>4513004</v>
      </c>
      <c r="Q2545" t="str">
        <f t="shared" si="39"/>
        <v>2-Low Income Residential</v>
      </c>
      <c r="R2545" s="158"/>
      <c r="S2545" t="s">
        <v>304</v>
      </c>
      <c r="U2545" s="158"/>
    </row>
    <row r="2546" spans="1:21" x14ac:dyDescent="0.3">
      <c r="A2546" s="156">
        <v>4</v>
      </c>
      <c r="B2546" s="156" t="s">
        <v>187</v>
      </c>
      <c r="C2546" s="156">
        <v>2020</v>
      </c>
      <c r="D2546" s="156">
        <v>4</v>
      </c>
      <c r="E2546" s="156" t="s">
        <v>232</v>
      </c>
      <c r="F2546" s="157">
        <v>1</v>
      </c>
      <c r="G2546" s="156" t="s">
        <v>183</v>
      </c>
      <c r="H2546" s="156">
        <v>905</v>
      </c>
      <c r="I2546" s="156" t="s">
        <v>272</v>
      </c>
      <c r="J2546" s="156" t="s">
        <v>122</v>
      </c>
      <c r="K2546" s="156" t="s">
        <v>242</v>
      </c>
      <c r="L2546" s="156">
        <v>4512</v>
      </c>
      <c r="M2546" s="156" t="s">
        <v>186</v>
      </c>
      <c r="N2546" s="156">
        <v>109</v>
      </c>
      <c r="O2546" s="156">
        <v>4985.3900000000003</v>
      </c>
      <c r="P2546" s="156">
        <v>94506</v>
      </c>
      <c r="Q2546" t="str">
        <f t="shared" si="39"/>
        <v>2-Low Income Residential</v>
      </c>
      <c r="R2546" s="158"/>
      <c r="S2546" t="s">
        <v>304</v>
      </c>
      <c r="U2546" s="158"/>
    </row>
    <row r="2547" spans="1:21" x14ac:dyDescent="0.3">
      <c r="A2547" s="156">
        <v>5</v>
      </c>
      <c r="B2547" s="156" t="s">
        <v>181</v>
      </c>
      <c r="C2547" s="156">
        <v>2020</v>
      </c>
      <c r="D2547" s="156">
        <v>4</v>
      </c>
      <c r="E2547" s="156" t="s">
        <v>232</v>
      </c>
      <c r="F2547" s="157">
        <v>10</v>
      </c>
      <c r="G2547" s="156" t="s">
        <v>238</v>
      </c>
      <c r="H2547" s="156">
        <v>1</v>
      </c>
      <c r="I2547" s="156" t="s">
        <v>229</v>
      </c>
      <c r="J2547" s="156" t="s">
        <v>121</v>
      </c>
      <c r="K2547" s="156" t="s">
        <v>230</v>
      </c>
      <c r="L2547" s="156">
        <v>207</v>
      </c>
      <c r="M2547" s="156" t="s">
        <v>243</v>
      </c>
      <c r="N2547" s="156">
        <v>37044</v>
      </c>
      <c r="O2547" s="156">
        <v>7900811.8200000003</v>
      </c>
      <c r="P2547" s="156">
        <v>28872194</v>
      </c>
      <c r="Q2547" t="str">
        <f t="shared" si="39"/>
        <v>1-Residential</v>
      </c>
      <c r="R2547" s="158"/>
      <c r="S2547" t="s">
        <v>304</v>
      </c>
      <c r="U2547" s="158"/>
    </row>
    <row r="2548" spans="1:21" x14ac:dyDescent="0.3">
      <c r="A2548" s="156">
        <v>5</v>
      </c>
      <c r="B2548" s="156" t="s">
        <v>181</v>
      </c>
      <c r="C2548" s="156">
        <v>2020</v>
      </c>
      <c r="D2548" s="156">
        <v>4</v>
      </c>
      <c r="E2548" s="156" t="s">
        <v>232</v>
      </c>
      <c r="F2548" s="157">
        <v>60</v>
      </c>
      <c r="G2548" s="156" t="s">
        <v>212</v>
      </c>
      <c r="H2548" s="156">
        <v>601</v>
      </c>
      <c r="I2548" s="156" t="s">
        <v>260</v>
      </c>
      <c r="J2548" s="156" t="s">
        <v>123</v>
      </c>
      <c r="K2548" s="156" t="s">
        <v>261</v>
      </c>
      <c r="L2548" s="156">
        <v>360</v>
      </c>
      <c r="M2548" s="156" t="s">
        <v>225</v>
      </c>
      <c r="N2548" s="156">
        <v>46</v>
      </c>
      <c r="O2548" s="156">
        <v>1261.17</v>
      </c>
      <c r="P2548" s="156">
        <v>2018</v>
      </c>
      <c r="Q2548" t="str">
        <f t="shared" si="39"/>
        <v>Street</v>
      </c>
      <c r="R2548" s="158"/>
      <c r="S2548" t="s">
        <v>304</v>
      </c>
      <c r="U2548" s="158"/>
    </row>
    <row r="2549" spans="1:21" x14ac:dyDescent="0.3">
      <c r="A2549" s="156">
        <v>5</v>
      </c>
      <c r="B2549" s="156" t="s">
        <v>181</v>
      </c>
      <c r="C2549" s="156">
        <v>2020</v>
      </c>
      <c r="D2549" s="156">
        <v>4</v>
      </c>
      <c r="E2549" s="156" t="s">
        <v>232</v>
      </c>
      <c r="F2549" s="157">
        <v>3</v>
      </c>
      <c r="G2549" s="156" t="s">
        <v>189</v>
      </c>
      <c r="H2549" s="156">
        <v>954</v>
      </c>
      <c r="I2549" s="156" t="s">
        <v>237</v>
      </c>
      <c r="J2549" s="156" t="s">
        <v>119</v>
      </c>
      <c r="K2549" s="156" t="s">
        <v>216</v>
      </c>
      <c r="L2549" s="156">
        <v>4532</v>
      </c>
      <c r="M2549" s="156" t="s">
        <v>200</v>
      </c>
      <c r="N2549" s="156">
        <v>8039</v>
      </c>
      <c r="O2549" s="156">
        <v>11351076.75</v>
      </c>
      <c r="P2549" s="156">
        <v>134938235</v>
      </c>
      <c r="Q2549" t="str">
        <f t="shared" si="39"/>
        <v>4-Medium C&amp;I</v>
      </c>
      <c r="R2549" s="158"/>
      <c r="S2549" t="s">
        <v>304</v>
      </c>
      <c r="U2549" s="158"/>
    </row>
    <row r="2550" spans="1:21" x14ac:dyDescent="0.3">
      <c r="A2550" s="156">
        <v>4</v>
      </c>
      <c r="B2550" s="156" t="s">
        <v>187</v>
      </c>
      <c r="C2550" s="156">
        <v>2020</v>
      </c>
      <c r="D2550" s="156">
        <v>4</v>
      </c>
      <c r="E2550" s="156" t="s">
        <v>232</v>
      </c>
      <c r="F2550" s="157">
        <v>3</v>
      </c>
      <c r="G2550" s="156" t="s">
        <v>189</v>
      </c>
      <c r="H2550" s="156">
        <v>953</v>
      </c>
      <c r="I2550" s="156" t="s">
        <v>213</v>
      </c>
      <c r="J2550" s="156" t="s">
        <v>118</v>
      </c>
      <c r="K2550" s="156" t="s">
        <v>214</v>
      </c>
      <c r="L2550" s="156">
        <v>4532</v>
      </c>
      <c r="M2550" s="156" t="s">
        <v>200</v>
      </c>
      <c r="N2550" s="156">
        <v>49</v>
      </c>
      <c r="O2550" s="156">
        <v>3000.3</v>
      </c>
      <c r="P2550" s="156">
        <v>23669</v>
      </c>
      <c r="Q2550" t="str">
        <f t="shared" si="39"/>
        <v>3-Small C&amp;I</v>
      </c>
      <c r="R2550" s="158"/>
      <c r="S2550" t="s">
        <v>304</v>
      </c>
      <c r="U2550" s="158"/>
    </row>
    <row r="2551" spans="1:21" x14ac:dyDescent="0.3">
      <c r="A2551" s="156">
        <v>5</v>
      </c>
      <c r="B2551" s="156" t="s">
        <v>181</v>
      </c>
      <c r="C2551" s="156">
        <v>2020</v>
      </c>
      <c r="D2551" s="156">
        <v>4</v>
      </c>
      <c r="E2551" s="156" t="s">
        <v>232</v>
      </c>
      <c r="F2551" s="157">
        <v>77</v>
      </c>
      <c r="G2551" s="156" t="s">
        <v>212</v>
      </c>
      <c r="H2551" s="156">
        <v>5</v>
      </c>
      <c r="I2551" s="156" t="s">
        <v>190</v>
      </c>
      <c r="J2551" s="156" t="s">
        <v>115</v>
      </c>
      <c r="K2551" s="156" t="s">
        <v>185</v>
      </c>
      <c r="L2551" s="156">
        <v>1577</v>
      </c>
      <c r="M2551" s="156" t="s">
        <v>233</v>
      </c>
      <c r="N2551" s="156">
        <v>2</v>
      </c>
      <c r="O2551" s="156">
        <v>1141.6099999999999</v>
      </c>
      <c r="P2551" s="156">
        <v>5116</v>
      </c>
      <c r="Q2551" t="str">
        <f t="shared" si="39"/>
        <v>3-Small C&amp;I</v>
      </c>
      <c r="R2551" s="158"/>
      <c r="S2551" t="s">
        <v>304</v>
      </c>
      <c r="U2551" s="158"/>
    </row>
    <row r="2552" spans="1:21" x14ac:dyDescent="0.3">
      <c r="A2552" s="156">
        <v>4</v>
      </c>
      <c r="B2552" s="156" t="s">
        <v>187</v>
      </c>
      <c r="C2552" s="156">
        <v>2020</v>
      </c>
      <c r="D2552" s="156">
        <v>4</v>
      </c>
      <c r="E2552" s="156" t="s">
        <v>232</v>
      </c>
      <c r="F2552" s="157">
        <v>1</v>
      </c>
      <c r="G2552" s="156" t="s">
        <v>183</v>
      </c>
      <c r="H2552" s="156">
        <v>950</v>
      </c>
      <c r="I2552" s="156" t="s">
        <v>184</v>
      </c>
      <c r="J2552" s="156" t="s">
        <v>115</v>
      </c>
      <c r="K2552" s="156" t="s">
        <v>185</v>
      </c>
      <c r="L2552" s="156">
        <v>4512</v>
      </c>
      <c r="M2552" s="156" t="s">
        <v>186</v>
      </c>
      <c r="N2552" s="156">
        <v>32</v>
      </c>
      <c r="O2552" s="156">
        <v>1535</v>
      </c>
      <c r="P2552" s="156">
        <v>17013</v>
      </c>
      <c r="Q2552" t="str">
        <f t="shared" si="39"/>
        <v>3-Small C&amp;I</v>
      </c>
      <c r="R2552" s="158"/>
      <c r="S2552" t="s">
        <v>304</v>
      </c>
      <c r="U2552" s="158"/>
    </row>
    <row r="2553" spans="1:21" x14ac:dyDescent="0.3">
      <c r="A2553" s="156">
        <v>5</v>
      </c>
      <c r="B2553" s="156" t="s">
        <v>181</v>
      </c>
      <c r="C2553" s="156">
        <v>2020</v>
      </c>
      <c r="D2553" s="156">
        <v>4</v>
      </c>
      <c r="E2553" s="156" t="s">
        <v>232</v>
      </c>
      <c r="F2553" s="157">
        <v>3</v>
      </c>
      <c r="G2553" s="156" t="s">
        <v>189</v>
      </c>
      <c r="H2553" s="156">
        <v>15</v>
      </c>
      <c r="I2553" s="156" t="s">
        <v>252</v>
      </c>
      <c r="J2553" s="156" t="s">
        <v>118</v>
      </c>
      <c r="K2553" s="156" t="s">
        <v>214</v>
      </c>
      <c r="L2553" s="156">
        <v>300</v>
      </c>
      <c r="M2553" s="156" t="s">
        <v>191</v>
      </c>
      <c r="N2553" s="156">
        <v>95</v>
      </c>
      <c r="O2553" s="156">
        <v>5190.62</v>
      </c>
      <c r="P2553" s="156">
        <v>20710</v>
      </c>
      <c r="Q2553" t="str">
        <f t="shared" si="39"/>
        <v>3-Small C&amp;I</v>
      </c>
      <c r="R2553" s="158"/>
      <c r="S2553" t="s">
        <v>304</v>
      </c>
      <c r="U2553" s="158"/>
    </row>
    <row r="2554" spans="1:21" x14ac:dyDescent="0.3">
      <c r="A2554" s="156">
        <v>5</v>
      </c>
      <c r="B2554" s="156" t="s">
        <v>181</v>
      </c>
      <c r="C2554" s="156">
        <v>2020</v>
      </c>
      <c r="D2554" s="156">
        <v>4</v>
      </c>
      <c r="E2554" s="156" t="s">
        <v>232</v>
      </c>
      <c r="F2554" s="157">
        <v>5</v>
      </c>
      <c r="G2554" s="156" t="s">
        <v>195</v>
      </c>
      <c r="H2554" s="156">
        <v>616</v>
      </c>
      <c r="I2554" s="156" t="s">
        <v>199</v>
      </c>
      <c r="J2554" s="156" t="s">
        <v>125</v>
      </c>
      <c r="K2554" s="156" t="s">
        <v>197</v>
      </c>
      <c r="L2554" s="156">
        <v>4552</v>
      </c>
      <c r="M2554" s="156" t="s">
        <v>276</v>
      </c>
      <c r="N2554" s="156">
        <v>107</v>
      </c>
      <c r="O2554" s="156">
        <v>15009.59</v>
      </c>
      <c r="P2554" s="156">
        <v>54700</v>
      </c>
      <c r="Q2554" t="str">
        <f t="shared" si="39"/>
        <v>Street</v>
      </c>
      <c r="R2554" s="158"/>
      <c r="S2554" t="s">
        <v>304</v>
      </c>
      <c r="U2554" s="158"/>
    </row>
    <row r="2555" spans="1:21" x14ac:dyDescent="0.3">
      <c r="A2555" s="156">
        <v>5</v>
      </c>
      <c r="B2555" s="156" t="s">
        <v>181</v>
      </c>
      <c r="C2555" s="156">
        <v>2020</v>
      </c>
      <c r="D2555" s="156">
        <v>4</v>
      </c>
      <c r="E2555" s="156" t="s">
        <v>232</v>
      </c>
      <c r="F2555" s="157">
        <v>75</v>
      </c>
      <c r="G2555" s="156" t="s">
        <v>212</v>
      </c>
      <c r="H2555" s="156">
        <v>18</v>
      </c>
      <c r="I2555" s="156" t="s">
        <v>215</v>
      </c>
      <c r="J2555" s="156" t="s">
        <v>119</v>
      </c>
      <c r="K2555" s="156" t="s">
        <v>216</v>
      </c>
      <c r="L2555" s="156">
        <v>1575</v>
      </c>
      <c r="M2555" s="156" t="s">
        <v>218</v>
      </c>
      <c r="N2555" s="156">
        <v>2</v>
      </c>
      <c r="O2555" s="156">
        <v>7841.07</v>
      </c>
      <c r="P2555" s="156">
        <v>41160</v>
      </c>
      <c r="Q2555" t="str">
        <f t="shared" si="39"/>
        <v>4-Medium C&amp;I</v>
      </c>
      <c r="R2555" s="158"/>
      <c r="S2555" t="s">
        <v>304</v>
      </c>
      <c r="U2555" s="158"/>
    </row>
    <row r="2556" spans="1:21" x14ac:dyDescent="0.3">
      <c r="A2556" s="156">
        <v>5</v>
      </c>
      <c r="B2556" s="156" t="s">
        <v>181</v>
      </c>
      <c r="C2556" s="156">
        <v>2020</v>
      </c>
      <c r="D2556" s="156">
        <v>4</v>
      </c>
      <c r="E2556" s="156" t="s">
        <v>232</v>
      </c>
      <c r="F2556" s="157">
        <v>79</v>
      </c>
      <c r="G2556" s="156" t="s">
        <v>212</v>
      </c>
      <c r="H2556" s="156">
        <v>954</v>
      </c>
      <c r="I2556" s="156" t="s">
        <v>237</v>
      </c>
      <c r="J2556" s="156" t="s">
        <v>119</v>
      </c>
      <c r="K2556" s="156" t="s">
        <v>216</v>
      </c>
      <c r="L2556" s="156">
        <v>4579</v>
      </c>
      <c r="M2556" s="156" t="s">
        <v>221</v>
      </c>
      <c r="N2556" s="156">
        <v>5</v>
      </c>
      <c r="O2556" s="156">
        <v>6776.5</v>
      </c>
      <c r="P2556" s="156">
        <v>66960</v>
      </c>
      <c r="Q2556" t="str">
        <f t="shared" si="39"/>
        <v>4-Medium C&amp;I</v>
      </c>
      <c r="R2556" s="158"/>
      <c r="S2556" t="s">
        <v>304</v>
      </c>
      <c r="U2556" s="158"/>
    </row>
    <row r="2557" spans="1:21" x14ac:dyDescent="0.3">
      <c r="A2557" s="156">
        <v>5</v>
      </c>
      <c r="B2557" s="156" t="s">
        <v>181</v>
      </c>
      <c r="C2557" s="156">
        <v>2020</v>
      </c>
      <c r="D2557" s="156">
        <v>4</v>
      </c>
      <c r="E2557" s="156" t="s">
        <v>232</v>
      </c>
      <c r="F2557" s="157">
        <v>5</v>
      </c>
      <c r="G2557" s="156" t="s">
        <v>195</v>
      </c>
      <c r="H2557" s="156">
        <v>710</v>
      </c>
      <c r="I2557" s="156" t="s">
        <v>220</v>
      </c>
      <c r="J2557" s="156" t="s">
        <v>207</v>
      </c>
      <c r="K2557" s="156" t="s">
        <v>208</v>
      </c>
      <c r="L2557" s="156">
        <v>4552</v>
      </c>
      <c r="M2557" s="156" t="s">
        <v>276</v>
      </c>
      <c r="N2557" s="156">
        <v>660</v>
      </c>
      <c r="O2557" s="156">
        <v>10461590.050000001</v>
      </c>
      <c r="P2557" s="156">
        <v>171728132</v>
      </c>
      <c r="Q2557" t="str">
        <f t="shared" si="39"/>
        <v>5-Large C&amp;I</v>
      </c>
      <c r="R2557" s="158"/>
      <c r="S2557" t="s">
        <v>304</v>
      </c>
      <c r="U2557" s="158"/>
    </row>
    <row r="2558" spans="1:21" x14ac:dyDescent="0.3">
      <c r="A2558" s="156">
        <v>5</v>
      </c>
      <c r="B2558" s="156" t="s">
        <v>181</v>
      </c>
      <c r="C2558" s="156">
        <v>2020</v>
      </c>
      <c r="D2558" s="156">
        <v>4</v>
      </c>
      <c r="E2558" s="156" t="s">
        <v>232</v>
      </c>
      <c r="F2558" s="157">
        <v>1</v>
      </c>
      <c r="G2558" s="156" t="s">
        <v>183</v>
      </c>
      <c r="H2558" s="156">
        <v>602</v>
      </c>
      <c r="I2558" s="156" t="s">
        <v>246</v>
      </c>
      <c r="J2558" s="156" t="s">
        <v>125</v>
      </c>
      <c r="K2558" s="156" t="s">
        <v>197</v>
      </c>
      <c r="L2558" s="156">
        <v>200</v>
      </c>
      <c r="M2558" s="156" t="s">
        <v>210</v>
      </c>
      <c r="N2558" s="156">
        <v>182</v>
      </c>
      <c r="O2558" s="156">
        <v>7649.18</v>
      </c>
      <c r="P2558" s="156">
        <v>15906</v>
      </c>
      <c r="Q2558" t="str">
        <f t="shared" si="39"/>
        <v>Street</v>
      </c>
      <c r="R2558" s="158"/>
      <c r="S2558" t="s">
        <v>304</v>
      </c>
      <c r="U2558" s="158"/>
    </row>
    <row r="2559" spans="1:21" x14ac:dyDescent="0.3">
      <c r="A2559" s="156">
        <v>5</v>
      </c>
      <c r="B2559" s="156" t="s">
        <v>181</v>
      </c>
      <c r="C2559" s="156">
        <v>2020</v>
      </c>
      <c r="D2559" s="156">
        <v>4</v>
      </c>
      <c r="E2559" s="156" t="s">
        <v>232</v>
      </c>
      <c r="F2559" s="157">
        <v>6</v>
      </c>
      <c r="G2559" s="156" t="s">
        <v>192</v>
      </c>
      <c r="H2559" s="156">
        <v>612</v>
      </c>
      <c r="I2559" s="156" t="s">
        <v>223</v>
      </c>
      <c r="J2559" s="156" t="s">
        <v>116</v>
      </c>
      <c r="K2559" s="156" t="s">
        <v>224</v>
      </c>
      <c r="L2559" s="156">
        <v>700</v>
      </c>
      <c r="M2559" s="156" t="s">
        <v>193</v>
      </c>
      <c r="N2559" s="156">
        <v>2</v>
      </c>
      <c r="O2559" s="156">
        <v>66.52</v>
      </c>
      <c r="P2559" s="156">
        <v>235</v>
      </c>
      <c r="Q2559" t="str">
        <f t="shared" si="39"/>
        <v>3-Small C&amp;I</v>
      </c>
      <c r="R2559" s="158"/>
      <c r="S2559" t="s">
        <v>304</v>
      </c>
      <c r="U2559" s="158"/>
    </row>
    <row r="2560" spans="1:21" x14ac:dyDescent="0.3">
      <c r="A2560" s="156">
        <v>4</v>
      </c>
      <c r="B2560" s="156" t="s">
        <v>187</v>
      </c>
      <c r="C2560" s="156">
        <v>2020</v>
      </c>
      <c r="D2560" s="156">
        <v>4</v>
      </c>
      <c r="E2560" s="156" t="s">
        <v>232</v>
      </c>
      <c r="F2560" s="157">
        <v>6</v>
      </c>
      <c r="G2560" s="156" t="s">
        <v>192</v>
      </c>
      <c r="H2560" s="156">
        <v>615</v>
      </c>
      <c r="I2560" s="156" t="s">
        <v>292</v>
      </c>
      <c r="J2560" s="156" t="s">
        <v>123</v>
      </c>
      <c r="K2560" s="156" t="s">
        <v>261</v>
      </c>
      <c r="L2560" s="156">
        <v>4562</v>
      </c>
      <c r="M2560" s="156" t="s">
        <v>211</v>
      </c>
      <c r="N2560" s="156">
        <v>1</v>
      </c>
      <c r="O2560" s="156">
        <v>5942.01</v>
      </c>
      <c r="P2560" s="156">
        <v>14071</v>
      </c>
      <c r="Q2560" t="str">
        <f t="shared" si="39"/>
        <v>Street</v>
      </c>
      <c r="R2560" s="158"/>
      <c r="S2560" t="s">
        <v>304</v>
      </c>
      <c r="U2560" s="158"/>
    </row>
    <row r="2561" spans="1:21" x14ac:dyDescent="0.3">
      <c r="A2561" s="156">
        <v>4</v>
      </c>
      <c r="B2561" s="156" t="s">
        <v>187</v>
      </c>
      <c r="C2561" s="156">
        <v>2020</v>
      </c>
      <c r="D2561" s="156">
        <v>4</v>
      </c>
      <c r="E2561" s="156" t="s">
        <v>232</v>
      </c>
      <c r="F2561" s="157">
        <v>60</v>
      </c>
      <c r="G2561" s="156" t="s">
        <v>212</v>
      </c>
      <c r="H2561" s="156">
        <v>615</v>
      </c>
      <c r="I2561" s="156" t="s">
        <v>292</v>
      </c>
      <c r="J2561" s="156" t="s">
        <v>123</v>
      </c>
      <c r="K2561" s="156" t="s">
        <v>261</v>
      </c>
      <c r="L2561" s="156">
        <v>4563</v>
      </c>
      <c r="M2561" s="156" t="s">
        <v>228</v>
      </c>
      <c r="N2561" s="156">
        <v>1</v>
      </c>
      <c r="O2561" s="156">
        <v>11.27</v>
      </c>
      <c r="P2561" s="156">
        <v>27</v>
      </c>
      <c r="Q2561" t="str">
        <f t="shared" si="39"/>
        <v>Street</v>
      </c>
      <c r="R2561" s="158"/>
      <c r="S2561" t="s">
        <v>304</v>
      </c>
      <c r="U2561" s="158"/>
    </row>
    <row r="2562" spans="1:21" x14ac:dyDescent="0.3">
      <c r="A2562" s="156">
        <v>5</v>
      </c>
      <c r="B2562" s="156" t="s">
        <v>181</v>
      </c>
      <c r="C2562" s="156">
        <v>2020</v>
      </c>
      <c r="D2562" s="156">
        <v>4</v>
      </c>
      <c r="E2562" s="156" t="s">
        <v>232</v>
      </c>
      <c r="F2562" s="157">
        <v>6</v>
      </c>
      <c r="G2562" s="156" t="s">
        <v>192</v>
      </c>
      <c r="H2562" s="156">
        <v>617</v>
      </c>
      <c r="I2562" s="156" t="s">
        <v>287</v>
      </c>
      <c r="J2562" s="156" t="s">
        <v>288</v>
      </c>
      <c r="K2562" s="156" t="s">
        <v>289</v>
      </c>
      <c r="L2562" s="156">
        <v>4562</v>
      </c>
      <c r="M2562" s="156" t="s">
        <v>211</v>
      </c>
      <c r="N2562" s="156">
        <v>7</v>
      </c>
      <c r="O2562" s="156">
        <v>12277.31</v>
      </c>
      <c r="P2562" s="156">
        <v>47942</v>
      </c>
      <c r="Q2562" t="str">
        <f t="shared" ref="Q2562:Q2625" si="40">VLOOKUP(J2562,S:T,2,FALSE)</f>
        <v>Street</v>
      </c>
      <c r="R2562" s="158"/>
      <c r="S2562" t="s">
        <v>304</v>
      </c>
      <c r="U2562" s="158"/>
    </row>
    <row r="2563" spans="1:21" x14ac:dyDescent="0.3">
      <c r="A2563" s="156">
        <v>5</v>
      </c>
      <c r="B2563" s="156" t="s">
        <v>181</v>
      </c>
      <c r="C2563" s="156">
        <v>2020</v>
      </c>
      <c r="D2563" s="156">
        <v>4</v>
      </c>
      <c r="E2563" s="156" t="s">
        <v>232</v>
      </c>
      <c r="F2563" s="157">
        <v>6</v>
      </c>
      <c r="G2563" s="156" t="s">
        <v>192</v>
      </c>
      <c r="H2563" s="156">
        <v>618</v>
      </c>
      <c r="I2563" s="156" t="s">
        <v>294</v>
      </c>
      <c r="J2563" s="156" t="s">
        <v>130</v>
      </c>
      <c r="K2563" s="156" t="s">
        <v>280</v>
      </c>
      <c r="L2563" s="156">
        <v>4562</v>
      </c>
      <c r="M2563" s="156" t="s">
        <v>211</v>
      </c>
      <c r="N2563" s="156">
        <v>7</v>
      </c>
      <c r="O2563" s="156">
        <v>2140.34</v>
      </c>
      <c r="P2563" s="156">
        <v>6357</v>
      </c>
      <c r="Q2563" t="str">
        <f t="shared" si="40"/>
        <v>Street</v>
      </c>
      <c r="R2563" s="158"/>
      <c r="S2563" t="s">
        <v>304</v>
      </c>
      <c r="U2563" s="158"/>
    </row>
    <row r="2564" spans="1:21" x14ac:dyDescent="0.3">
      <c r="A2564" s="156">
        <v>5</v>
      </c>
      <c r="B2564" s="156" t="s">
        <v>181</v>
      </c>
      <c r="C2564" s="156">
        <v>2020</v>
      </c>
      <c r="D2564" s="156">
        <v>4</v>
      </c>
      <c r="E2564" s="156" t="s">
        <v>232</v>
      </c>
      <c r="F2564" s="157">
        <v>6</v>
      </c>
      <c r="G2564" s="156" t="s">
        <v>192</v>
      </c>
      <c r="H2564" s="156">
        <v>623</v>
      </c>
      <c r="I2564" s="156" t="s">
        <v>295</v>
      </c>
      <c r="J2564" s="156" t="s">
        <v>124</v>
      </c>
      <c r="K2564" s="156" t="s">
        <v>227</v>
      </c>
      <c r="L2564" s="156">
        <v>700</v>
      </c>
      <c r="M2564" s="156" t="s">
        <v>193</v>
      </c>
      <c r="N2564" s="156">
        <v>1</v>
      </c>
      <c r="O2564" s="156">
        <v>1489.68</v>
      </c>
      <c r="P2564" s="156">
        <v>5272</v>
      </c>
      <c r="Q2564" t="str">
        <f t="shared" si="40"/>
        <v>Street</v>
      </c>
      <c r="R2564" s="158"/>
      <c r="S2564" t="s">
        <v>304</v>
      </c>
      <c r="U2564" s="158"/>
    </row>
    <row r="2565" spans="1:21" x14ac:dyDescent="0.3">
      <c r="A2565" s="156">
        <v>4</v>
      </c>
      <c r="B2565" s="156" t="s">
        <v>187</v>
      </c>
      <c r="C2565" s="156">
        <v>2020</v>
      </c>
      <c r="D2565" s="156">
        <v>4</v>
      </c>
      <c r="E2565" s="156" t="s">
        <v>232</v>
      </c>
      <c r="F2565" s="157">
        <v>60</v>
      </c>
      <c r="G2565" s="156" t="s">
        <v>212</v>
      </c>
      <c r="H2565" s="156">
        <v>624</v>
      </c>
      <c r="I2565" s="156" t="s">
        <v>226</v>
      </c>
      <c r="J2565" s="156" t="s">
        <v>124</v>
      </c>
      <c r="K2565" s="156" t="s">
        <v>227</v>
      </c>
      <c r="L2565" s="156">
        <v>4563</v>
      </c>
      <c r="M2565" s="156" t="s">
        <v>228</v>
      </c>
      <c r="N2565" s="156">
        <v>2</v>
      </c>
      <c r="O2565" s="156">
        <v>28.67</v>
      </c>
      <c r="P2565" s="156">
        <v>121</v>
      </c>
      <c r="Q2565" t="str">
        <f t="shared" si="40"/>
        <v>Street</v>
      </c>
      <c r="R2565" s="158"/>
      <c r="S2565" t="s">
        <v>304</v>
      </c>
      <c r="U2565" s="158"/>
    </row>
    <row r="2566" spans="1:21" x14ac:dyDescent="0.3">
      <c r="A2566" s="156">
        <v>5</v>
      </c>
      <c r="B2566" s="156" t="s">
        <v>181</v>
      </c>
      <c r="C2566" s="156">
        <v>2020</v>
      </c>
      <c r="D2566" s="156">
        <v>4</v>
      </c>
      <c r="E2566" s="156" t="s">
        <v>232</v>
      </c>
      <c r="F2566" s="157">
        <v>6</v>
      </c>
      <c r="G2566" s="156" t="s">
        <v>192</v>
      </c>
      <c r="H2566" s="156">
        <v>616</v>
      </c>
      <c r="I2566" s="156" t="s">
        <v>199</v>
      </c>
      <c r="J2566" s="156" t="s">
        <v>125</v>
      </c>
      <c r="K2566" s="156" t="s">
        <v>197</v>
      </c>
      <c r="L2566" s="156">
        <v>4562</v>
      </c>
      <c r="M2566" s="156" t="s">
        <v>211</v>
      </c>
      <c r="N2566" s="156">
        <v>919</v>
      </c>
      <c r="O2566" s="156">
        <v>66902.73</v>
      </c>
      <c r="P2566" s="156">
        <v>229608</v>
      </c>
      <c r="Q2566" t="str">
        <f t="shared" si="40"/>
        <v>Street</v>
      </c>
      <c r="R2566" s="158"/>
      <c r="S2566" t="s">
        <v>304</v>
      </c>
      <c r="U2566" s="158"/>
    </row>
    <row r="2567" spans="1:21" x14ac:dyDescent="0.3">
      <c r="A2567" s="156">
        <v>4</v>
      </c>
      <c r="B2567" s="156" t="s">
        <v>187</v>
      </c>
      <c r="C2567" s="156">
        <v>2020</v>
      </c>
      <c r="D2567" s="156">
        <v>4</v>
      </c>
      <c r="E2567" s="156" t="s">
        <v>232</v>
      </c>
      <c r="F2567" s="157">
        <v>3</v>
      </c>
      <c r="G2567" s="156" t="s">
        <v>189</v>
      </c>
      <c r="H2567" s="156">
        <v>701</v>
      </c>
      <c r="I2567" s="156" t="s">
        <v>206</v>
      </c>
      <c r="J2567" s="156" t="s">
        <v>207</v>
      </c>
      <c r="K2567" s="156" t="s">
        <v>208</v>
      </c>
      <c r="L2567" s="156">
        <v>300</v>
      </c>
      <c r="M2567" s="156" t="s">
        <v>191</v>
      </c>
      <c r="N2567" s="156">
        <v>2</v>
      </c>
      <c r="O2567" s="156">
        <v>41887.300000000003</v>
      </c>
      <c r="P2567" s="156">
        <v>132300</v>
      </c>
      <c r="Q2567" t="str">
        <f t="shared" si="40"/>
        <v>5-Large C&amp;I</v>
      </c>
      <c r="R2567" s="158"/>
      <c r="S2567" t="s">
        <v>304</v>
      </c>
      <c r="U2567" s="158"/>
    </row>
    <row r="2568" spans="1:21" x14ac:dyDescent="0.3">
      <c r="A2568" s="156">
        <v>5</v>
      </c>
      <c r="B2568" s="156" t="s">
        <v>181</v>
      </c>
      <c r="C2568" s="156">
        <v>2020</v>
      </c>
      <c r="D2568" s="156">
        <v>4</v>
      </c>
      <c r="E2568" s="156" t="s">
        <v>232</v>
      </c>
      <c r="F2568" s="157">
        <v>10</v>
      </c>
      <c r="G2568" s="156" t="s">
        <v>238</v>
      </c>
      <c r="H2568" s="156">
        <v>7</v>
      </c>
      <c r="I2568" s="156" t="s">
        <v>241</v>
      </c>
      <c r="J2568" s="156" t="s">
        <v>122</v>
      </c>
      <c r="K2568" s="156" t="s">
        <v>242</v>
      </c>
      <c r="L2568" s="156">
        <v>207</v>
      </c>
      <c r="M2568" s="156" t="s">
        <v>243</v>
      </c>
      <c r="N2568" s="156">
        <v>8</v>
      </c>
      <c r="O2568" s="156">
        <v>1083.1300000000001</v>
      </c>
      <c r="P2568" s="156">
        <v>6412</v>
      </c>
      <c r="Q2568" t="str">
        <f t="shared" si="40"/>
        <v>2-Low Income Residential</v>
      </c>
      <c r="R2568" s="158"/>
      <c r="S2568" t="s">
        <v>304</v>
      </c>
      <c r="U2568" s="158"/>
    </row>
    <row r="2569" spans="1:21" x14ac:dyDescent="0.3">
      <c r="A2569" s="156">
        <v>4</v>
      </c>
      <c r="B2569" s="156" t="s">
        <v>187</v>
      </c>
      <c r="C2569" s="156">
        <v>2020</v>
      </c>
      <c r="D2569" s="156">
        <v>4</v>
      </c>
      <c r="E2569" s="156" t="s">
        <v>232</v>
      </c>
      <c r="F2569" s="157">
        <v>1</v>
      </c>
      <c r="G2569" s="156" t="s">
        <v>183</v>
      </c>
      <c r="H2569" s="156">
        <v>6</v>
      </c>
      <c r="I2569" s="156" t="s">
        <v>256</v>
      </c>
      <c r="J2569" s="156" t="s">
        <v>122</v>
      </c>
      <c r="K2569" s="156" t="s">
        <v>242</v>
      </c>
      <c r="L2569" s="156">
        <v>200</v>
      </c>
      <c r="M2569" s="156" t="s">
        <v>210</v>
      </c>
      <c r="N2569" s="156">
        <v>25</v>
      </c>
      <c r="O2569" s="156">
        <v>3325.32</v>
      </c>
      <c r="P2569" s="156">
        <v>18420</v>
      </c>
      <c r="Q2569" t="str">
        <f t="shared" si="40"/>
        <v>2-Low Income Residential</v>
      </c>
      <c r="R2569" s="158"/>
      <c r="S2569" t="s">
        <v>304</v>
      </c>
      <c r="U2569" s="158"/>
    </row>
    <row r="2570" spans="1:21" x14ac:dyDescent="0.3">
      <c r="A2570" s="156">
        <v>5</v>
      </c>
      <c r="B2570" s="156" t="s">
        <v>181</v>
      </c>
      <c r="C2570" s="156">
        <v>2020</v>
      </c>
      <c r="D2570" s="156">
        <v>4</v>
      </c>
      <c r="E2570" s="156" t="s">
        <v>232</v>
      </c>
      <c r="F2570" s="157">
        <v>5</v>
      </c>
      <c r="G2570" s="156" t="s">
        <v>195</v>
      </c>
      <c r="H2570" s="156">
        <v>18</v>
      </c>
      <c r="I2570" s="156" t="s">
        <v>215</v>
      </c>
      <c r="J2570" s="156" t="s">
        <v>119</v>
      </c>
      <c r="K2570" s="156" t="s">
        <v>216</v>
      </c>
      <c r="L2570" s="156">
        <v>460</v>
      </c>
      <c r="M2570" s="156" t="s">
        <v>198</v>
      </c>
      <c r="N2570" s="156">
        <v>189</v>
      </c>
      <c r="O2570" s="156">
        <v>625272.14</v>
      </c>
      <c r="P2570" s="156">
        <v>3109925</v>
      </c>
      <c r="Q2570" t="str">
        <f t="shared" si="40"/>
        <v>4-Medium C&amp;I</v>
      </c>
      <c r="R2570" s="158"/>
      <c r="S2570" t="s">
        <v>304</v>
      </c>
      <c r="U2570" s="158"/>
    </row>
    <row r="2571" spans="1:21" x14ac:dyDescent="0.3">
      <c r="A2571" s="156">
        <v>4</v>
      </c>
      <c r="B2571" s="156" t="s">
        <v>187</v>
      </c>
      <c r="C2571" s="156">
        <v>2020</v>
      </c>
      <c r="D2571" s="156">
        <v>4</v>
      </c>
      <c r="E2571" s="156" t="s">
        <v>232</v>
      </c>
      <c r="F2571" s="157">
        <v>3</v>
      </c>
      <c r="G2571" s="156" t="s">
        <v>189</v>
      </c>
      <c r="H2571" s="156">
        <v>954</v>
      </c>
      <c r="I2571" s="156" t="s">
        <v>237</v>
      </c>
      <c r="J2571" s="156" t="s">
        <v>119</v>
      </c>
      <c r="K2571" s="156" t="s">
        <v>216</v>
      </c>
      <c r="L2571" s="156">
        <v>4532</v>
      </c>
      <c r="M2571" s="156" t="s">
        <v>200</v>
      </c>
      <c r="N2571" s="156">
        <v>74</v>
      </c>
      <c r="O2571" s="156">
        <v>110667.95</v>
      </c>
      <c r="P2571" s="156">
        <v>1161264</v>
      </c>
      <c r="Q2571" t="str">
        <f t="shared" si="40"/>
        <v>4-Medium C&amp;I</v>
      </c>
      <c r="R2571" s="158"/>
      <c r="S2571" t="s">
        <v>304</v>
      </c>
      <c r="U2571" s="158"/>
    </row>
    <row r="2572" spans="1:21" x14ac:dyDescent="0.3">
      <c r="A2572" s="156">
        <v>5</v>
      </c>
      <c r="B2572" s="156" t="s">
        <v>181</v>
      </c>
      <c r="C2572" s="156">
        <v>2020</v>
      </c>
      <c r="D2572" s="156">
        <v>4</v>
      </c>
      <c r="E2572" s="156" t="s">
        <v>232</v>
      </c>
      <c r="F2572" s="157">
        <v>3</v>
      </c>
      <c r="G2572" s="156" t="s">
        <v>189</v>
      </c>
      <c r="H2572" s="156">
        <v>10</v>
      </c>
      <c r="I2572" s="156" t="s">
        <v>251</v>
      </c>
      <c r="J2572" s="156" t="s">
        <v>117</v>
      </c>
      <c r="K2572" s="156" t="s">
        <v>236</v>
      </c>
      <c r="L2572" s="156">
        <v>300</v>
      </c>
      <c r="M2572" s="156" t="s">
        <v>191</v>
      </c>
      <c r="N2572" s="156">
        <v>19916</v>
      </c>
      <c r="O2572" s="156">
        <v>1358928.53</v>
      </c>
      <c r="P2572" s="156">
        <v>6940721</v>
      </c>
      <c r="Q2572" t="str">
        <f t="shared" si="40"/>
        <v>3-Small C&amp;I</v>
      </c>
      <c r="R2572" s="158"/>
      <c r="S2572" t="s">
        <v>304</v>
      </c>
      <c r="U2572" s="158"/>
    </row>
    <row r="2573" spans="1:21" x14ac:dyDescent="0.3">
      <c r="A2573" s="156">
        <v>4</v>
      </c>
      <c r="B2573" s="156" t="s">
        <v>187</v>
      </c>
      <c r="C2573" s="156">
        <v>2020</v>
      </c>
      <c r="D2573" s="156">
        <v>4</v>
      </c>
      <c r="E2573" s="156" t="s">
        <v>232</v>
      </c>
      <c r="F2573" s="157">
        <v>3</v>
      </c>
      <c r="G2573" s="156" t="s">
        <v>189</v>
      </c>
      <c r="H2573" s="156">
        <v>9</v>
      </c>
      <c r="I2573" s="156" t="s">
        <v>275</v>
      </c>
      <c r="J2573" s="156" t="s">
        <v>117</v>
      </c>
      <c r="K2573" s="156" t="s">
        <v>236</v>
      </c>
      <c r="L2573" s="156">
        <v>300</v>
      </c>
      <c r="M2573" s="156" t="s">
        <v>191</v>
      </c>
      <c r="N2573" s="156">
        <v>2</v>
      </c>
      <c r="O2573" s="156">
        <v>255.1</v>
      </c>
      <c r="P2573" s="156">
        <v>1035</v>
      </c>
      <c r="Q2573" t="str">
        <f t="shared" si="40"/>
        <v>3-Small C&amp;I</v>
      </c>
      <c r="R2573" s="158"/>
      <c r="S2573" t="s">
        <v>304</v>
      </c>
      <c r="U2573" s="158"/>
    </row>
    <row r="2574" spans="1:21" x14ac:dyDescent="0.3">
      <c r="A2574" s="156">
        <v>5</v>
      </c>
      <c r="B2574" s="156" t="s">
        <v>181</v>
      </c>
      <c r="C2574" s="156">
        <v>2020</v>
      </c>
      <c r="D2574" s="156">
        <v>4</v>
      </c>
      <c r="E2574" s="156" t="s">
        <v>232</v>
      </c>
      <c r="F2574" s="157">
        <v>3</v>
      </c>
      <c r="G2574" s="156" t="s">
        <v>189</v>
      </c>
      <c r="H2574" s="156">
        <v>951</v>
      </c>
      <c r="I2574" s="156" t="s">
        <v>250</v>
      </c>
      <c r="J2574" s="156" t="s">
        <v>126</v>
      </c>
      <c r="K2574" s="156" t="s">
        <v>249</v>
      </c>
      <c r="L2574" s="156">
        <v>4532</v>
      </c>
      <c r="M2574" s="156" t="s">
        <v>200</v>
      </c>
      <c r="N2574" s="156">
        <v>1229</v>
      </c>
      <c r="O2574" s="156">
        <v>49749.61</v>
      </c>
      <c r="P2574" s="156">
        <v>417757</v>
      </c>
      <c r="Q2574" t="str">
        <f t="shared" si="40"/>
        <v>3-Small C&amp;I</v>
      </c>
      <c r="R2574" s="158"/>
      <c r="S2574" t="s">
        <v>304</v>
      </c>
      <c r="U2574" s="158"/>
    </row>
    <row r="2575" spans="1:21" x14ac:dyDescent="0.3">
      <c r="A2575" s="156">
        <v>4</v>
      </c>
      <c r="B2575" s="156" t="s">
        <v>187</v>
      </c>
      <c r="C2575" s="156">
        <v>2020</v>
      </c>
      <c r="D2575" s="156">
        <v>4</v>
      </c>
      <c r="E2575" s="156" t="s">
        <v>232</v>
      </c>
      <c r="F2575" s="157">
        <v>3</v>
      </c>
      <c r="G2575" s="156" t="s">
        <v>189</v>
      </c>
      <c r="H2575" s="156">
        <v>951</v>
      </c>
      <c r="I2575" s="156" t="s">
        <v>250</v>
      </c>
      <c r="J2575" s="156" t="s">
        <v>126</v>
      </c>
      <c r="K2575" s="156" t="s">
        <v>249</v>
      </c>
      <c r="L2575" s="156">
        <v>4532</v>
      </c>
      <c r="M2575" s="156" t="s">
        <v>200</v>
      </c>
      <c r="N2575" s="156">
        <v>6</v>
      </c>
      <c r="O2575" s="156">
        <v>187.95</v>
      </c>
      <c r="P2575" s="156">
        <v>1366</v>
      </c>
      <c r="Q2575" t="str">
        <f t="shared" si="40"/>
        <v>3-Small C&amp;I</v>
      </c>
      <c r="R2575" s="158"/>
      <c r="S2575" t="s">
        <v>304</v>
      </c>
      <c r="U2575" s="158"/>
    </row>
    <row r="2576" spans="1:21" x14ac:dyDescent="0.3">
      <c r="A2576" s="156">
        <v>4</v>
      </c>
      <c r="B2576" s="156" t="s">
        <v>187</v>
      </c>
      <c r="C2576" s="156">
        <v>2020</v>
      </c>
      <c r="D2576" s="156">
        <v>4</v>
      </c>
      <c r="E2576" s="156" t="s">
        <v>232</v>
      </c>
      <c r="F2576" s="157">
        <v>5</v>
      </c>
      <c r="G2576" s="156" t="s">
        <v>195</v>
      </c>
      <c r="H2576" s="156">
        <v>950</v>
      </c>
      <c r="I2576" s="156" t="s">
        <v>184</v>
      </c>
      <c r="J2576" s="156" t="s">
        <v>115</v>
      </c>
      <c r="K2576" s="156" t="s">
        <v>185</v>
      </c>
      <c r="L2576" s="156">
        <v>4552</v>
      </c>
      <c r="M2576" s="156" t="s">
        <v>276</v>
      </c>
      <c r="N2576" s="156">
        <v>2</v>
      </c>
      <c r="O2576" s="156">
        <v>34.25</v>
      </c>
      <c r="P2576" s="156">
        <v>153</v>
      </c>
      <c r="Q2576" t="str">
        <f t="shared" si="40"/>
        <v>3-Small C&amp;I</v>
      </c>
      <c r="R2576" s="158"/>
      <c r="S2576" t="s">
        <v>304</v>
      </c>
      <c r="U2576" s="158"/>
    </row>
    <row r="2577" spans="1:21" x14ac:dyDescent="0.3">
      <c r="A2577" s="156">
        <v>5</v>
      </c>
      <c r="B2577" s="156" t="s">
        <v>181</v>
      </c>
      <c r="C2577" s="156">
        <v>2020</v>
      </c>
      <c r="D2577" s="156">
        <v>4</v>
      </c>
      <c r="E2577" s="156" t="s">
        <v>232</v>
      </c>
      <c r="F2577" s="157">
        <v>6</v>
      </c>
      <c r="G2577" s="156" t="s">
        <v>192</v>
      </c>
      <c r="H2577" s="156">
        <v>950</v>
      </c>
      <c r="I2577" s="156" t="s">
        <v>184</v>
      </c>
      <c r="J2577" s="156" t="s">
        <v>115</v>
      </c>
      <c r="K2577" s="156" t="s">
        <v>185</v>
      </c>
      <c r="L2577" s="156">
        <v>4562</v>
      </c>
      <c r="M2577" s="156" t="s">
        <v>211</v>
      </c>
      <c r="N2577" s="156">
        <v>30</v>
      </c>
      <c r="O2577" s="156">
        <v>874.44</v>
      </c>
      <c r="P2577" s="156">
        <v>5963</v>
      </c>
      <c r="Q2577" t="str">
        <f t="shared" si="40"/>
        <v>3-Small C&amp;I</v>
      </c>
      <c r="R2577" s="158"/>
      <c r="S2577" t="s">
        <v>304</v>
      </c>
      <c r="U2577" s="158"/>
    </row>
    <row r="2578" spans="1:21" x14ac:dyDescent="0.3">
      <c r="A2578" s="156">
        <v>5</v>
      </c>
      <c r="B2578" s="156" t="s">
        <v>181</v>
      </c>
      <c r="C2578" s="156">
        <v>2020</v>
      </c>
      <c r="D2578" s="156">
        <v>4</v>
      </c>
      <c r="E2578" s="156" t="s">
        <v>232</v>
      </c>
      <c r="F2578" s="157">
        <v>79</v>
      </c>
      <c r="G2578" s="156" t="s">
        <v>212</v>
      </c>
      <c r="H2578" s="156">
        <v>5</v>
      </c>
      <c r="I2578" s="156" t="s">
        <v>190</v>
      </c>
      <c r="J2578" s="156" t="s">
        <v>115</v>
      </c>
      <c r="K2578" s="156" t="s">
        <v>185</v>
      </c>
      <c r="L2578" s="156">
        <v>1579</v>
      </c>
      <c r="M2578" s="156" t="s">
        <v>271</v>
      </c>
      <c r="N2578" s="156">
        <v>1</v>
      </c>
      <c r="O2578" s="156">
        <v>9.64</v>
      </c>
      <c r="P2578" s="156">
        <v>0</v>
      </c>
      <c r="Q2578" t="str">
        <f t="shared" si="40"/>
        <v>3-Small C&amp;I</v>
      </c>
      <c r="R2578" s="158"/>
      <c r="S2578" t="s">
        <v>304</v>
      </c>
      <c r="U2578" s="158"/>
    </row>
    <row r="2579" spans="1:21" x14ac:dyDescent="0.3">
      <c r="A2579" s="156">
        <v>5</v>
      </c>
      <c r="B2579" s="156" t="s">
        <v>181</v>
      </c>
      <c r="C2579" s="156">
        <v>2020</v>
      </c>
      <c r="D2579" s="156">
        <v>4</v>
      </c>
      <c r="E2579" s="156" t="s">
        <v>232</v>
      </c>
      <c r="F2579" s="157">
        <v>6</v>
      </c>
      <c r="G2579" s="156" t="s">
        <v>192</v>
      </c>
      <c r="H2579" s="156">
        <v>603</v>
      </c>
      <c r="I2579" s="156" t="s">
        <v>196</v>
      </c>
      <c r="J2579" s="156" t="s">
        <v>125</v>
      </c>
      <c r="K2579" s="156" t="s">
        <v>197</v>
      </c>
      <c r="L2579" s="156">
        <v>700</v>
      </c>
      <c r="M2579" s="156" t="s">
        <v>193</v>
      </c>
      <c r="N2579" s="156">
        <v>628</v>
      </c>
      <c r="O2579" s="156">
        <v>49787.3</v>
      </c>
      <c r="P2579" s="156">
        <v>125675</v>
      </c>
      <c r="Q2579" t="str">
        <f t="shared" si="40"/>
        <v>Street</v>
      </c>
      <c r="R2579" s="158"/>
      <c r="S2579" t="s">
        <v>304</v>
      </c>
      <c r="U2579" s="158"/>
    </row>
    <row r="2580" spans="1:21" x14ac:dyDescent="0.3">
      <c r="A2580" s="156">
        <v>4</v>
      </c>
      <c r="B2580" s="156" t="s">
        <v>187</v>
      </c>
      <c r="C2580" s="156">
        <v>2020</v>
      </c>
      <c r="D2580" s="156">
        <v>4</v>
      </c>
      <c r="E2580" s="156" t="s">
        <v>232</v>
      </c>
      <c r="F2580" s="157">
        <v>1</v>
      </c>
      <c r="G2580" s="156" t="s">
        <v>183</v>
      </c>
      <c r="H2580" s="156">
        <v>5</v>
      </c>
      <c r="I2580" s="156" t="s">
        <v>190</v>
      </c>
      <c r="J2580" s="156" t="s">
        <v>115</v>
      </c>
      <c r="K2580" s="156" t="s">
        <v>185</v>
      </c>
      <c r="L2580" s="156">
        <v>200</v>
      </c>
      <c r="M2580" s="156" t="s">
        <v>210</v>
      </c>
      <c r="N2580" s="156">
        <v>12</v>
      </c>
      <c r="O2580" s="156">
        <v>1068.77</v>
      </c>
      <c r="P2580" s="156">
        <v>4117</v>
      </c>
      <c r="Q2580" t="str">
        <f t="shared" si="40"/>
        <v>3-Small C&amp;I</v>
      </c>
      <c r="R2580" s="158"/>
      <c r="S2580" t="s">
        <v>304</v>
      </c>
      <c r="U2580" s="158"/>
    </row>
    <row r="2581" spans="1:21" x14ac:dyDescent="0.3">
      <c r="A2581" s="156">
        <v>5</v>
      </c>
      <c r="B2581" s="156" t="s">
        <v>181</v>
      </c>
      <c r="C2581" s="156">
        <v>2020</v>
      </c>
      <c r="D2581" s="156">
        <v>4</v>
      </c>
      <c r="E2581" s="156" t="s">
        <v>232</v>
      </c>
      <c r="F2581" s="157">
        <v>1</v>
      </c>
      <c r="G2581" s="156" t="s">
        <v>183</v>
      </c>
      <c r="H2581" s="156">
        <v>11</v>
      </c>
      <c r="I2581" s="156" t="s">
        <v>283</v>
      </c>
      <c r="J2581" s="156" t="s">
        <v>115</v>
      </c>
      <c r="K2581" s="156" t="s">
        <v>185</v>
      </c>
      <c r="L2581" s="156">
        <v>200</v>
      </c>
      <c r="M2581" s="156" t="s">
        <v>210</v>
      </c>
      <c r="N2581" s="156">
        <v>10</v>
      </c>
      <c r="O2581" s="156">
        <v>-19806.75</v>
      </c>
      <c r="P2581" s="156">
        <v>47189</v>
      </c>
      <c r="Q2581" t="str">
        <f t="shared" si="40"/>
        <v>3-Small C&amp;I</v>
      </c>
      <c r="R2581" s="158"/>
      <c r="S2581" t="s">
        <v>304</v>
      </c>
      <c r="U2581" s="158"/>
    </row>
    <row r="2582" spans="1:21" x14ac:dyDescent="0.3">
      <c r="A2582" s="156">
        <v>5</v>
      </c>
      <c r="B2582" s="156" t="s">
        <v>181</v>
      </c>
      <c r="C2582" s="156">
        <v>2020</v>
      </c>
      <c r="D2582" s="156">
        <v>4</v>
      </c>
      <c r="E2582" s="156" t="s">
        <v>232</v>
      </c>
      <c r="F2582" s="157">
        <v>6</v>
      </c>
      <c r="G2582" s="156" t="s">
        <v>192</v>
      </c>
      <c r="H2582" s="156">
        <v>625</v>
      </c>
      <c r="I2582" s="156" t="s">
        <v>286</v>
      </c>
      <c r="J2582" s="156" t="s">
        <v>132</v>
      </c>
      <c r="K2582" s="156" t="s">
        <v>212</v>
      </c>
      <c r="L2582" s="156">
        <v>700</v>
      </c>
      <c r="M2582" s="156" t="s">
        <v>193</v>
      </c>
      <c r="N2582" s="156">
        <v>1</v>
      </c>
      <c r="O2582" s="156">
        <v>19.34</v>
      </c>
      <c r="P2582" s="156">
        <v>19</v>
      </c>
      <c r="Q2582" t="str">
        <f t="shared" si="40"/>
        <v>Street</v>
      </c>
      <c r="R2582" s="158"/>
      <c r="S2582" t="s">
        <v>304</v>
      </c>
      <c r="U2582" s="158"/>
    </row>
    <row r="2583" spans="1:21" x14ac:dyDescent="0.3">
      <c r="A2583" s="156">
        <v>4</v>
      </c>
      <c r="B2583" s="156" t="s">
        <v>187</v>
      </c>
      <c r="C2583" s="156">
        <v>2020</v>
      </c>
      <c r="D2583" s="156">
        <v>4</v>
      </c>
      <c r="E2583" s="156" t="s">
        <v>232</v>
      </c>
      <c r="F2583" s="157">
        <v>3</v>
      </c>
      <c r="G2583" s="156" t="s">
        <v>189</v>
      </c>
      <c r="H2583" s="156">
        <v>1</v>
      </c>
      <c r="I2583" s="156" t="s">
        <v>229</v>
      </c>
      <c r="J2583" s="156" t="s">
        <v>121</v>
      </c>
      <c r="K2583" s="156" t="s">
        <v>230</v>
      </c>
      <c r="L2583" s="156">
        <v>300</v>
      </c>
      <c r="M2583" s="156" t="s">
        <v>191</v>
      </c>
      <c r="N2583" s="156">
        <v>20</v>
      </c>
      <c r="O2583" s="156">
        <v>1673.12</v>
      </c>
      <c r="P2583" s="156">
        <v>5666</v>
      </c>
      <c r="Q2583" t="str">
        <f t="shared" si="40"/>
        <v>1-Residential</v>
      </c>
      <c r="R2583" s="158"/>
      <c r="S2583" t="s">
        <v>304</v>
      </c>
      <c r="U2583" s="158"/>
    </row>
    <row r="2584" spans="1:21" x14ac:dyDescent="0.3">
      <c r="A2584" s="156">
        <v>5</v>
      </c>
      <c r="B2584" s="156" t="s">
        <v>181</v>
      </c>
      <c r="C2584" s="156">
        <v>2020</v>
      </c>
      <c r="D2584" s="156">
        <v>4</v>
      </c>
      <c r="E2584" s="156" t="s">
        <v>232</v>
      </c>
      <c r="F2584" s="157">
        <v>3</v>
      </c>
      <c r="G2584" s="156" t="s">
        <v>189</v>
      </c>
      <c r="H2584" s="156">
        <v>2</v>
      </c>
      <c r="I2584" s="156" t="s">
        <v>264</v>
      </c>
      <c r="J2584" s="156" t="s">
        <v>121</v>
      </c>
      <c r="K2584" s="156" t="s">
        <v>230</v>
      </c>
      <c r="L2584" s="156">
        <v>300</v>
      </c>
      <c r="M2584" s="156" t="s">
        <v>191</v>
      </c>
      <c r="N2584" s="156">
        <v>2</v>
      </c>
      <c r="O2584" s="156">
        <v>151.96</v>
      </c>
      <c r="P2584" s="156">
        <v>515</v>
      </c>
      <c r="Q2584" t="str">
        <f t="shared" si="40"/>
        <v>1-Residential</v>
      </c>
      <c r="R2584" s="158"/>
      <c r="S2584" t="s">
        <v>304</v>
      </c>
      <c r="U2584" s="158"/>
    </row>
    <row r="2585" spans="1:21" x14ac:dyDescent="0.3">
      <c r="A2585" s="156">
        <v>5</v>
      </c>
      <c r="B2585" s="156" t="s">
        <v>181</v>
      </c>
      <c r="C2585" s="156">
        <v>2020</v>
      </c>
      <c r="D2585" s="156">
        <v>4</v>
      </c>
      <c r="E2585" s="156" t="s">
        <v>232</v>
      </c>
      <c r="F2585" s="157">
        <v>3</v>
      </c>
      <c r="G2585" s="156" t="s">
        <v>189</v>
      </c>
      <c r="H2585" s="156">
        <v>603</v>
      </c>
      <c r="I2585" s="156" t="s">
        <v>196</v>
      </c>
      <c r="J2585" s="156" t="s">
        <v>125</v>
      </c>
      <c r="K2585" s="156" t="s">
        <v>197</v>
      </c>
      <c r="L2585" s="156">
        <v>300</v>
      </c>
      <c r="M2585" s="156" t="s">
        <v>191</v>
      </c>
      <c r="N2585" s="156">
        <v>1818</v>
      </c>
      <c r="O2585" s="156">
        <v>168299.73</v>
      </c>
      <c r="P2585" s="156">
        <v>445315</v>
      </c>
      <c r="Q2585" t="str">
        <f t="shared" si="40"/>
        <v>Street</v>
      </c>
      <c r="R2585" s="158"/>
      <c r="S2585" t="s">
        <v>304</v>
      </c>
      <c r="U2585" s="158"/>
    </row>
    <row r="2586" spans="1:21" x14ac:dyDescent="0.3">
      <c r="A2586" s="156">
        <v>4</v>
      </c>
      <c r="B2586" s="156" t="s">
        <v>187</v>
      </c>
      <c r="C2586" s="156">
        <v>2020</v>
      </c>
      <c r="D2586" s="156">
        <v>4</v>
      </c>
      <c r="E2586" s="156" t="s">
        <v>232</v>
      </c>
      <c r="F2586" s="157">
        <v>3</v>
      </c>
      <c r="G2586" s="156" t="s">
        <v>189</v>
      </c>
      <c r="H2586" s="156">
        <v>710</v>
      </c>
      <c r="I2586" s="156" t="s">
        <v>220</v>
      </c>
      <c r="J2586" s="156" t="s">
        <v>207</v>
      </c>
      <c r="K2586" s="156" t="s">
        <v>208</v>
      </c>
      <c r="L2586" s="156">
        <v>4532</v>
      </c>
      <c r="M2586" s="156" t="s">
        <v>200</v>
      </c>
      <c r="N2586" s="156">
        <v>10</v>
      </c>
      <c r="O2586" s="156">
        <v>162018.45000000001</v>
      </c>
      <c r="P2586" s="156">
        <v>1868793</v>
      </c>
      <c r="Q2586" t="str">
        <f t="shared" si="40"/>
        <v>5-Large C&amp;I</v>
      </c>
      <c r="R2586" s="158"/>
      <c r="S2586" t="s">
        <v>304</v>
      </c>
      <c r="U2586" s="158"/>
    </row>
    <row r="2587" spans="1:21" x14ac:dyDescent="0.3">
      <c r="A2587" s="156">
        <v>4</v>
      </c>
      <c r="B2587" s="156" t="s">
        <v>187</v>
      </c>
      <c r="C2587" s="156">
        <v>2020</v>
      </c>
      <c r="D2587" s="156">
        <v>4</v>
      </c>
      <c r="E2587" s="156" t="s">
        <v>232</v>
      </c>
      <c r="F2587" s="157">
        <v>3</v>
      </c>
      <c r="G2587" s="156" t="s">
        <v>189</v>
      </c>
      <c r="H2587" s="156">
        <v>621</v>
      </c>
      <c r="I2587" s="156" t="s">
        <v>259</v>
      </c>
      <c r="J2587" s="156" t="s">
        <v>116</v>
      </c>
      <c r="K2587" s="156" t="s">
        <v>224</v>
      </c>
      <c r="L2587" s="156">
        <v>4532</v>
      </c>
      <c r="M2587" s="156" t="s">
        <v>200</v>
      </c>
      <c r="N2587" s="156">
        <v>8</v>
      </c>
      <c r="O2587" s="156">
        <v>188.63</v>
      </c>
      <c r="P2587" s="156">
        <v>1221</v>
      </c>
      <c r="Q2587" t="str">
        <f t="shared" si="40"/>
        <v>3-Small C&amp;I</v>
      </c>
      <c r="R2587" s="158"/>
      <c r="S2587" t="s">
        <v>304</v>
      </c>
      <c r="U2587" s="158"/>
    </row>
    <row r="2588" spans="1:21" x14ac:dyDescent="0.3">
      <c r="A2588" s="156">
        <v>5</v>
      </c>
      <c r="B2588" s="156" t="s">
        <v>181</v>
      </c>
      <c r="C2588" s="156">
        <v>2020</v>
      </c>
      <c r="D2588" s="156">
        <v>4</v>
      </c>
      <c r="E2588" s="156" t="s">
        <v>232</v>
      </c>
      <c r="F2588" s="157">
        <v>60</v>
      </c>
      <c r="G2588" s="156" t="s">
        <v>212</v>
      </c>
      <c r="H2588" s="156">
        <v>623</v>
      </c>
      <c r="I2588" s="156" t="s">
        <v>295</v>
      </c>
      <c r="J2588" s="156" t="s">
        <v>124</v>
      </c>
      <c r="K2588" s="156" t="s">
        <v>227</v>
      </c>
      <c r="L2588" s="156">
        <v>360</v>
      </c>
      <c r="M2588" s="156" t="s">
        <v>225</v>
      </c>
      <c r="N2588" s="156">
        <v>3</v>
      </c>
      <c r="O2588" s="156">
        <v>57.96</v>
      </c>
      <c r="P2588" s="156">
        <v>171</v>
      </c>
      <c r="Q2588" t="str">
        <f t="shared" si="40"/>
        <v>Street</v>
      </c>
      <c r="R2588" s="158"/>
      <c r="S2588" t="s">
        <v>304</v>
      </c>
      <c r="U2588" s="158"/>
    </row>
    <row r="2589" spans="1:21" x14ac:dyDescent="0.3">
      <c r="A2589" s="156">
        <v>5</v>
      </c>
      <c r="B2589" s="156" t="s">
        <v>181</v>
      </c>
      <c r="C2589" s="156">
        <v>2020</v>
      </c>
      <c r="D2589" s="156">
        <v>4</v>
      </c>
      <c r="E2589" s="156" t="s">
        <v>232</v>
      </c>
      <c r="F2589" s="157">
        <v>5</v>
      </c>
      <c r="G2589" s="156" t="s">
        <v>195</v>
      </c>
      <c r="H2589" s="156">
        <v>602</v>
      </c>
      <c r="I2589" s="156" t="s">
        <v>246</v>
      </c>
      <c r="J2589" s="156" t="s">
        <v>125</v>
      </c>
      <c r="K2589" s="156" t="s">
        <v>197</v>
      </c>
      <c r="L2589" s="156">
        <v>460</v>
      </c>
      <c r="M2589" s="156" t="s">
        <v>198</v>
      </c>
      <c r="N2589" s="156">
        <v>29</v>
      </c>
      <c r="O2589" s="156">
        <v>4333.62</v>
      </c>
      <c r="P2589" s="156">
        <v>11182</v>
      </c>
      <c r="Q2589" t="str">
        <f t="shared" si="40"/>
        <v>Street</v>
      </c>
      <c r="R2589" s="158"/>
      <c r="S2589" t="s">
        <v>304</v>
      </c>
      <c r="U2589" s="158"/>
    </row>
    <row r="2590" spans="1:21" x14ac:dyDescent="0.3">
      <c r="A2590" s="156">
        <v>4</v>
      </c>
      <c r="B2590" s="156" t="s">
        <v>187</v>
      </c>
      <c r="C2590" s="156">
        <v>2020</v>
      </c>
      <c r="D2590" s="156">
        <v>4</v>
      </c>
      <c r="E2590" s="156" t="s">
        <v>232</v>
      </c>
      <c r="F2590" s="157">
        <v>10</v>
      </c>
      <c r="G2590" s="156" t="s">
        <v>238</v>
      </c>
      <c r="H2590" s="156">
        <v>905</v>
      </c>
      <c r="I2590" s="156" t="s">
        <v>272</v>
      </c>
      <c r="J2590" s="156" t="s">
        <v>122</v>
      </c>
      <c r="K2590" s="156" t="s">
        <v>242</v>
      </c>
      <c r="L2590" s="156">
        <v>4513</v>
      </c>
      <c r="M2590" s="156" t="s">
        <v>240</v>
      </c>
      <c r="N2590" s="156">
        <v>5</v>
      </c>
      <c r="O2590" s="156">
        <v>303.29000000000002</v>
      </c>
      <c r="P2590" s="156">
        <v>5533</v>
      </c>
      <c r="Q2590" t="str">
        <f t="shared" si="40"/>
        <v>2-Low Income Residential</v>
      </c>
      <c r="R2590" s="158"/>
      <c r="S2590" t="s">
        <v>304</v>
      </c>
      <c r="U2590" s="158"/>
    </row>
    <row r="2591" spans="1:21" x14ac:dyDescent="0.3">
      <c r="A2591" s="156">
        <v>4</v>
      </c>
      <c r="B2591" s="156" t="s">
        <v>187</v>
      </c>
      <c r="C2591" s="156">
        <v>2020</v>
      </c>
      <c r="D2591" s="156">
        <v>4</v>
      </c>
      <c r="E2591" s="156" t="s">
        <v>232</v>
      </c>
      <c r="F2591" s="157">
        <v>5</v>
      </c>
      <c r="G2591" s="156" t="s">
        <v>195</v>
      </c>
      <c r="H2591" s="156">
        <v>710</v>
      </c>
      <c r="I2591" s="156" t="s">
        <v>220</v>
      </c>
      <c r="J2591" s="156" t="s">
        <v>207</v>
      </c>
      <c r="K2591" s="156" t="s">
        <v>208</v>
      </c>
      <c r="L2591" s="156">
        <v>4552</v>
      </c>
      <c r="M2591" s="156" t="s">
        <v>276</v>
      </c>
      <c r="N2591" s="156">
        <v>1</v>
      </c>
      <c r="O2591" s="156">
        <v>-1765.47</v>
      </c>
      <c r="P2591" s="156">
        <v>0</v>
      </c>
      <c r="Q2591" t="str">
        <f t="shared" si="40"/>
        <v>5-Large C&amp;I</v>
      </c>
      <c r="R2591" s="158"/>
      <c r="S2591" t="s">
        <v>304</v>
      </c>
      <c r="U2591" s="158"/>
    </row>
    <row r="2592" spans="1:21" x14ac:dyDescent="0.3">
      <c r="A2592" s="156">
        <v>5</v>
      </c>
      <c r="B2592" s="156" t="s">
        <v>181</v>
      </c>
      <c r="C2592" s="156">
        <v>2020</v>
      </c>
      <c r="D2592" s="156">
        <v>4</v>
      </c>
      <c r="E2592" s="156" t="s">
        <v>232</v>
      </c>
      <c r="F2592" s="157">
        <v>10</v>
      </c>
      <c r="G2592" s="156" t="s">
        <v>238</v>
      </c>
      <c r="H2592" s="156">
        <v>2</v>
      </c>
      <c r="I2592" s="156" t="s">
        <v>264</v>
      </c>
      <c r="J2592" s="156" t="s">
        <v>121</v>
      </c>
      <c r="K2592" s="156" t="s">
        <v>230</v>
      </c>
      <c r="L2592" s="156">
        <v>207</v>
      </c>
      <c r="M2592" s="156" t="s">
        <v>243</v>
      </c>
      <c r="N2592" s="156">
        <v>24</v>
      </c>
      <c r="O2592" s="156">
        <v>5771.21</v>
      </c>
      <c r="P2592" s="156">
        <v>22281</v>
      </c>
      <c r="Q2592" t="str">
        <f t="shared" si="40"/>
        <v>1-Residential</v>
      </c>
      <c r="R2592" s="158"/>
      <c r="S2592" t="s">
        <v>304</v>
      </c>
      <c r="U2592" s="158"/>
    </row>
    <row r="2593" spans="1:21" x14ac:dyDescent="0.3">
      <c r="A2593" s="156">
        <v>5</v>
      </c>
      <c r="B2593" s="156" t="s">
        <v>181</v>
      </c>
      <c r="C2593" s="156">
        <v>2020</v>
      </c>
      <c r="D2593" s="156">
        <v>4</v>
      </c>
      <c r="E2593" s="156" t="s">
        <v>232</v>
      </c>
      <c r="F2593" s="157">
        <v>5</v>
      </c>
      <c r="G2593" s="156" t="s">
        <v>195</v>
      </c>
      <c r="H2593" s="156">
        <v>700</v>
      </c>
      <c r="I2593" s="156" t="s">
        <v>273</v>
      </c>
      <c r="J2593" s="156" t="s">
        <v>207</v>
      </c>
      <c r="K2593" s="156" t="s">
        <v>208</v>
      </c>
      <c r="L2593" s="156">
        <v>460</v>
      </c>
      <c r="M2593" s="156" t="s">
        <v>198</v>
      </c>
      <c r="N2593" s="156">
        <v>4</v>
      </c>
      <c r="O2593" s="156">
        <v>103166.29</v>
      </c>
      <c r="P2593" s="156">
        <v>590500</v>
      </c>
      <c r="Q2593" t="str">
        <f t="shared" si="40"/>
        <v>5-Large C&amp;I</v>
      </c>
      <c r="R2593" s="158"/>
      <c r="S2593" t="s">
        <v>304</v>
      </c>
      <c r="U2593" s="158"/>
    </row>
    <row r="2594" spans="1:21" x14ac:dyDescent="0.3">
      <c r="A2594" s="156">
        <v>5</v>
      </c>
      <c r="B2594" s="156" t="s">
        <v>181</v>
      </c>
      <c r="C2594" s="156">
        <v>2020</v>
      </c>
      <c r="D2594" s="156">
        <v>4</v>
      </c>
      <c r="E2594" s="156" t="s">
        <v>232</v>
      </c>
      <c r="F2594" s="157">
        <v>5</v>
      </c>
      <c r="G2594" s="156" t="s">
        <v>195</v>
      </c>
      <c r="H2594" s="156">
        <v>701</v>
      </c>
      <c r="I2594" s="156" t="s">
        <v>206</v>
      </c>
      <c r="J2594" s="156" t="s">
        <v>207</v>
      </c>
      <c r="K2594" s="156" t="s">
        <v>208</v>
      </c>
      <c r="L2594" s="156">
        <v>460</v>
      </c>
      <c r="M2594" s="156" t="s">
        <v>198</v>
      </c>
      <c r="N2594" s="156">
        <v>75</v>
      </c>
      <c r="O2594" s="156">
        <v>1127603.1200000001</v>
      </c>
      <c r="P2594" s="156">
        <v>6280024</v>
      </c>
      <c r="Q2594" t="str">
        <f t="shared" si="40"/>
        <v>5-Large C&amp;I</v>
      </c>
      <c r="R2594" s="158"/>
      <c r="S2594" t="s">
        <v>304</v>
      </c>
      <c r="U2594" s="158"/>
    </row>
    <row r="2595" spans="1:21" x14ac:dyDescent="0.3">
      <c r="A2595" s="156">
        <v>5</v>
      </c>
      <c r="B2595" s="156" t="s">
        <v>181</v>
      </c>
      <c r="C2595" s="156">
        <v>2020</v>
      </c>
      <c r="D2595" s="156">
        <v>4</v>
      </c>
      <c r="E2595" s="156" t="s">
        <v>232</v>
      </c>
      <c r="F2595" s="157">
        <v>3</v>
      </c>
      <c r="G2595" s="156" t="s">
        <v>189</v>
      </c>
      <c r="H2595" s="156">
        <v>950</v>
      </c>
      <c r="I2595" s="156" t="s">
        <v>184</v>
      </c>
      <c r="J2595" s="156" t="s">
        <v>115</v>
      </c>
      <c r="K2595" s="156" t="s">
        <v>185</v>
      </c>
      <c r="L2595" s="156">
        <v>4532</v>
      </c>
      <c r="M2595" s="156" t="s">
        <v>200</v>
      </c>
      <c r="N2595" s="156">
        <v>60908</v>
      </c>
      <c r="O2595" s="156">
        <v>3397339.58</v>
      </c>
      <c r="P2595" s="156">
        <v>82235844</v>
      </c>
      <c r="Q2595" t="str">
        <f t="shared" si="40"/>
        <v>3-Small C&amp;I</v>
      </c>
      <c r="R2595" s="158"/>
      <c r="S2595" t="s">
        <v>304</v>
      </c>
      <c r="U2595" s="158"/>
    </row>
    <row r="2596" spans="1:21" x14ac:dyDescent="0.3">
      <c r="A2596" s="156">
        <v>5</v>
      </c>
      <c r="B2596" s="156" t="s">
        <v>181</v>
      </c>
      <c r="C2596" s="156">
        <v>2020</v>
      </c>
      <c r="D2596" s="156">
        <v>4</v>
      </c>
      <c r="E2596" s="156" t="s">
        <v>232</v>
      </c>
      <c r="F2596" s="157">
        <v>75</v>
      </c>
      <c r="G2596" s="156" t="s">
        <v>212</v>
      </c>
      <c r="H2596" s="156">
        <v>5</v>
      </c>
      <c r="I2596" s="156" t="s">
        <v>190</v>
      </c>
      <c r="J2596" s="156" t="s">
        <v>115</v>
      </c>
      <c r="K2596" s="156" t="s">
        <v>185</v>
      </c>
      <c r="L2596" s="156">
        <v>1575</v>
      </c>
      <c r="M2596" s="156" t="s">
        <v>218</v>
      </c>
      <c r="N2596" s="156">
        <v>5</v>
      </c>
      <c r="O2596" s="156">
        <v>2229.1799999999998</v>
      </c>
      <c r="P2596" s="156">
        <v>9940</v>
      </c>
      <c r="Q2596" t="str">
        <f t="shared" si="40"/>
        <v>3-Small C&amp;I</v>
      </c>
      <c r="R2596" s="158"/>
      <c r="S2596" t="s">
        <v>304</v>
      </c>
      <c r="U2596" s="158"/>
    </row>
    <row r="2597" spans="1:21" x14ac:dyDescent="0.3">
      <c r="A2597" s="156">
        <v>4</v>
      </c>
      <c r="B2597" s="156" t="s">
        <v>187</v>
      </c>
      <c r="C2597" s="156">
        <v>2020</v>
      </c>
      <c r="D2597" s="156">
        <v>4</v>
      </c>
      <c r="E2597" s="156" t="s">
        <v>232</v>
      </c>
      <c r="F2597" s="157">
        <v>1</v>
      </c>
      <c r="G2597" s="156" t="s">
        <v>183</v>
      </c>
      <c r="H2597" s="156">
        <v>10</v>
      </c>
      <c r="I2597" s="156" t="s">
        <v>251</v>
      </c>
      <c r="J2597" s="156" t="s">
        <v>118</v>
      </c>
      <c r="K2597" s="156" t="s">
        <v>214</v>
      </c>
      <c r="L2597" s="156">
        <v>200</v>
      </c>
      <c r="M2597" s="156" t="s">
        <v>210</v>
      </c>
      <c r="N2597" s="156">
        <v>3</v>
      </c>
      <c r="O2597" s="156">
        <v>572.79999999999995</v>
      </c>
      <c r="P2597" s="156">
        <v>2378</v>
      </c>
      <c r="Q2597" t="str">
        <f t="shared" si="40"/>
        <v>3-Small C&amp;I</v>
      </c>
      <c r="R2597" s="158"/>
      <c r="S2597" t="s">
        <v>304</v>
      </c>
      <c r="U2597" s="158"/>
    </row>
    <row r="2598" spans="1:21" x14ac:dyDescent="0.3">
      <c r="A2598" s="156">
        <v>5</v>
      </c>
      <c r="B2598" s="156" t="s">
        <v>181</v>
      </c>
      <c r="C2598" s="156">
        <v>2020</v>
      </c>
      <c r="D2598" s="156">
        <v>4</v>
      </c>
      <c r="E2598" s="156" t="s">
        <v>232</v>
      </c>
      <c r="F2598" s="157">
        <v>10</v>
      </c>
      <c r="G2598" s="156" t="s">
        <v>238</v>
      </c>
      <c r="H2598" s="156">
        <v>616</v>
      </c>
      <c r="I2598" s="156" t="s">
        <v>199</v>
      </c>
      <c r="J2598" s="156" t="s">
        <v>125</v>
      </c>
      <c r="K2598" s="156" t="s">
        <v>197</v>
      </c>
      <c r="L2598" s="156">
        <v>4513</v>
      </c>
      <c r="M2598" s="156" t="s">
        <v>240</v>
      </c>
      <c r="N2598" s="156">
        <v>3</v>
      </c>
      <c r="O2598" s="156">
        <v>88.89</v>
      </c>
      <c r="P2598" s="156">
        <v>337</v>
      </c>
      <c r="Q2598" t="str">
        <f t="shared" si="40"/>
        <v>Street</v>
      </c>
      <c r="R2598" s="158"/>
      <c r="S2598" t="s">
        <v>304</v>
      </c>
      <c r="U2598" s="158"/>
    </row>
    <row r="2599" spans="1:21" x14ac:dyDescent="0.3">
      <c r="A2599" s="156">
        <v>4</v>
      </c>
      <c r="B2599" s="156" t="s">
        <v>187</v>
      </c>
      <c r="C2599" s="156">
        <v>2020</v>
      </c>
      <c r="D2599" s="156">
        <v>4</v>
      </c>
      <c r="E2599" s="156" t="s">
        <v>232</v>
      </c>
      <c r="F2599" s="157">
        <v>1</v>
      </c>
      <c r="G2599" s="156" t="s">
        <v>183</v>
      </c>
      <c r="H2599" s="156">
        <v>2</v>
      </c>
      <c r="I2599" s="156" t="s">
        <v>264</v>
      </c>
      <c r="J2599" s="156" t="s">
        <v>121</v>
      </c>
      <c r="K2599" s="156" t="s">
        <v>230</v>
      </c>
      <c r="L2599" s="156">
        <v>200</v>
      </c>
      <c r="M2599" s="156" t="s">
        <v>210</v>
      </c>
      <c r="N2599" s="156">
        <v>1</v>
      </c>
      <c r="O2599" s="156">
        <v>844.99</v>
      </c>
      <c r="P2599" s="156">
        <v>3322</v>
      </c>
      <c r="Q2599" t="str">
        <f t="shared" si="40"/>
        <v>1-Residential</v>
      </c>
      <c r="R2599" s="158"/>
      <c r="S2599" t="s">
        <v>304</v>
      </c>
      <c r="U2599" s="158"/>
    </row>
    <row r="2600" spans="1:21" x14ac:dyDescent="0.3">
      <c r="A2600" s="156">
        <v>5</v>
      </c>
      <c r="B2600" s="156" t="s">
        <v>181</v>
      </c>
      <c r="C2600" s="156">
        <v>2020</v>
      </c>
      <c r="D2600" s="156">
        <v>4</v>
      </c>
      <c r="E2600" s="156" t="s">
        <v>232</v>
      </c>
      <c r="F2600" s="157">
        <v>1</v>
      </c>
      <c r="G2600" s="156" t="s">
        <v>183</v>
      </c>
      <c r="H2600" s="156">
        <v>301</v>
      </c>
      <c r="I2600" s="156" t="s">
        <v>247</v>
      </c>
      <c r="J2600" s="156" t="s">
        <v>121</v>
      </c>
      <c r="K2600" s="156" t="s">
        <v>230</v>
      </c>
      <c r="L2600" s="156">
        <v>200</v>
      </c>
      <c r="M2600" s="156" t="s">
        <v>210</v>
      </c>
      <c r="N2600" s="156">
        <v>2</v>
      </c>
      <c r="O2600" s="156">
        <v>32.979999999999997</v>
      </c>
      <c r="P2600" s="156">
        <v>130</v>
      </c>
      <c r="Q2600" t="str">
        <f t="shared" si="40"/>
        <v>1-Residential</v>
      </c>
      <c r="R2600" s="158"/>
      <c r="S2600" t="s">
        <v>304</v>
      </c>
      <c r="U2600" s="158"/>
    </row>
    <row r="2601" spans="1:21" x14ac:dyDescent="0.3">
      <c r="A2601" s="156">
        <v>5</v>
      </c>
      <c r="B2601" s="156" t="s">
        <v>181</v>
      </c>
      <c r="C2601" s="156">
        <v>2020</v>
      </c>
      <c r="D2601" s="156">
        <v>4</v>
      </c>
      <c r="E2601" s="156" t="s">
        <v>232</v>
      </c>
      <c r="F2601" s="157">
        <v>75</v>
      </c>
      <c r="G2601" s="156" t="s">
        <v>212</v>
      </c>
      <c r="H2601" s="156">
        <v>13</v>
      </c>
      <c r="I2601" s="156" t="s">
        <v>296</v>
      </c>
      <c r="J2601" s="156" t="s">
        <v>119</v>
      </c>
      <c r="K2601" s="156" t="s">
        <v>216</v>
      </c>
      <c r="L2601" s="156">
        <v>1575</v>
      </c>
      <c r="M2601" s="156" t="s">
        <v>218</v>
      </c>
      <c r="N2601" s="156">
        <v>1</v>
      </c>
      <c r="O2601" s="156">
        <v>981.69</v>
      </c>
      <c r="P2601" s="156">
        <v>4690</v>
      </c>
      <c r="Q2601" t="str">
        <f t="shared" si="40"/>
        <v>4-Medium C&amp;I</v>
      </c>
      <c r="R2601" s="158"/>
      <c r="S2601" t="s">
        <v>304</v>
      </c>
      <c r="U2601" s="158"/>
    </row>
    <row r="2602" spans="1:21" x14ac:dyDescent="0.3">
      <c r="A2602" s="156">
        <v>5</v>
      </c>
      <c r="B2602" s="156" t="s">
        <v>181</v>
      </c>
      <c r="C2602" s="156">
        <v>2020</v>
      </c>
      <c r="D2602" s="156">
        <v>4</v>
      </c>
      <c r="E2602" s="156" t="s">
        <v>232</v>
      </c>
      <c r="F2602" s="157">
        <v>3</v>
      </c>
      <c r="G2602" s="156" t="s">
        <v>189</v>
      </c>
      <c r="H2602" s="156">
        <v>16</v>
      </c>
      <c r="I2602" s="156" t="s">
        <v>281</v>
      </c>
      <c r="J2602" s="156" t="s">
        <v>127</v>
      </c>
      <c r="K2602" s="156" t="s">
        <v>263</v>
      </c>
      <c r="L2602" s="156">
        <v>300</v>
      </c>
      <c r="M2602" s="156" t="s">
        <v>191</v>
      </c>
      <c r="N2602" s="156">
        <v>1</v>
      </c>
      <c r="O2602" s="156">
        <v>2152.1799999999998</v>
      </c>
      <c r="P2602" s="156">
        <v>10800</v>
      </c>
      <c r="Q2602" t="str">
        <f t="shared" si="40"/>
        <v>4-Medium C&amp;I</v>
      </c>
      <c r="R2602" s="158"/>
      <c r="S2602" t="s">
        <v>304</v>
      </c>
      <c r="U2602" s="158"/>
    </row>
    <row r="2603" spans="1:21" x14ac:dyDescent="0.3">
      <c r="A2603" s="156">
        <v>5</v>
      </c>
      <c r="B2603" s="156" t="s">
        <v>181</v>
      </c>
      <c r="C2603" s="156">
        <v>2020</v>
      </c>
      <c r="D2603" s="156">
        <v>4</v>
      </c>
      <c r="E2603" s="156" t="s">
        <v>232</v>
      </c>
      <c r="F2603" s="157">
        <v>3</v>
      </c>
      <c r="G2603" s="156" t="s">
        <v>189</v>
      </c>
      <c r="H2603" s="156">
        <v>17</v>
      </c>
      <c r="I2603" s="156" t="s">
        <v>204</v>
      </c>
      <c r="J2603" s="156" t="s">
        <v>128</v>
      </c>
      <c r="K2603" s="156" t="s">
        <v>205</v>
      </c>
      <c r="L2603" s="156">
        <v>300</v>
      </c>
      <c r="M2603" s="156" t="s">
        <v>191</v>
      </c>
      <c r="N2603" s="156">
        <v>2</v>
      </c>
      <c r="O2603" s="156">
        <v>2441.9699999999998</v>
      </c>
      <c r="P2603" s="156">
        <v>11720</v>
      </c>
      <c r="Q2603" t="str">
        <f t="shared" si="40"/>
        <v>4-Medium C&amp;I</v>
      </c>
      <c r="R2603" s="158"/>
      <c r="S2603" t="s">
        <v>304</v>
      </c>
      <c r="U2603" s="158"/>
    </row>
    <row r="2604" spans="1:21" x14ac:dyDescent="0.3">
      <c r="A2604" s="156">
        <v>5</v>
      </c>
      <c r="B2604" s="156" t="s">
        <v>181</v>
      </c>
      <c r="C2604" s="156">
        <v>2020</v>
      </c>
      <c r="D2604" s="156">
        <v>4</v>
      </c>
      <c r="E2604" s="156" t="s">
        <v>232</v>
      </c>
      <c r="F2604" s="157">
        <v>6</v>
      </c>
      <c r="G2604" s="156" t="s">
        <v>192</v>
      </c>
      <c r="H2604" s="156">
        <v>626</v>
      </c>
      <c r="I2604" s="156" t="s">
        <v>268</v>
      </c>
      <c r="J2604" s="156" t="s">
        <v>132</v>
      </c>
      <c r="K2604" s="156" t="s">
        <v>212</v>
      </c>
      <c r="L2604" s="156">
        <v>700</v>
      </c>
      <c r="M2604" s="156" t="s">
        <v>193</v>
      </c>
      <c r="N2604" s="156">
        <v>4</v>
      </c>
      <c r="O2604" s="156">
        <v>2163.3200000000002</v>
      </c>
      <c r="P2604" s="156">
        <v>577</v>
      </c>
      <c r="Q2604" t="str">
        <f t="shared" si="40"/>
        <v>Street</v>
      </c>
      <c r="R2604" s="158"/>
      <c r="S2604" t="s">
        <v>304</v>
      </c>
      <c r="U2604" s="158"/>
    </row>
    <row r="2605" spans="1:21" x14ac:dyDescent="0.3">
      <c r="A2605" s="156">
        <v>5</v>
      </c>
      <c r="B2605" s="156" t="s">
        <v>181</v>
      </c>
      <c r="C2605" s="156">
        <v>2020</v>
      </c>
      <c r="D2605" s="156">
        <v>4</v>
      </c>
      <c r="E2605" s="156" t="s">
        <v>232</v>
      </c>
      <c r="F2605" s="157">
        <v>1</v>
      </c>
      <c r="G2605" s="156" t="s">
        <v>183</v>
      </c>
      <c r="H2605" s="156">
        <v>903</v>
      </c>
      <c r="I2605" s="156" t="s">
        <v>239</v>
      </c>
      <c r="J2605" s="156" t="s">
        <v>121</v>
      </c>
      <c r="K2605" s="156" t="s">
        <v>230</v>
      </c>
      <c r="L2605" s="156">
        <v>4512</v>
      </c>
      <c r="M2605" s="156" t="s">
        <v>186</v>
      </c>
      <c r="N2605" s="156">
        <v>461112</v>
      </c>
      <c r="O2605" s="156">
        <v>33441796.609999999</v>
      </c>
      <c r="P2605" s="156">
        <v>244277591</v>
      </c>
      <c r="Q2605" t="str">
        <f t="shared" si="40"/>
        <v>1-Residential</v>
      </c>
      <c r="R2605" s="158"/>
      <c r="S2605" t="s">
        <v>304</v>
      </c>
      <c r="U2605" s="158"/>
    </row>
    <row r="2606" spans="1:21" x14ac:dyDescent="0.3">
      <c r="A2606" s="156">
        <v>5</v>
      </c>
      <c r="B2606" s="156" t="s">
        <v>181</v>
      </c>
      <c r="C2606" s="156">
        <v>2020</v>
      </c>
      <c r="D2606" s="156">
        <v>4</v>
      </c>
      <c r="E2606" s="156" t="s">
        <v>232</v>
      </c>
      <c r="F2606" s="157">
        <v>3</v>
      </c>
      <c r="G2606" s="156" t="s">
        <v>189</v>
      </c>
      <c r="H2606" s="156">
        <v>602</v>
      </c>
      <c r="I2606" s="156" t="s">
        <v>246</v>
      </c>
      <c r="J2606" s="156" t="s">
        <v>125</v>
      </c>
      <c r="K2606" s="156" t="s">
        <v>197</v>
      </c>
      <c r="L2606" s="156">
        <v>300</v>
      </c>
      <c r="M2606" s="156" t="s">
        <v>191</v>
      </c>
      <c r="N2606" s="156">
        <v>914</v>
      </c>
      <c r="O2606" s="156">
        <v>103911.79</v>
      </c>
      <c r="P2606" s="156">
        <v>256118</v>
      </c>
      <c r="Q2606" t="str">
        <f t="shared" si="40"/>
        <v>Street</v>
      </c>
      <c r="R2606" s="158"/>
      <c r="S2606" t="s">
        <v>304</v>
      </c>
      <c r="U2606" s="158"/>
    </row>
    <row r="2607" spans="1:21" x14ac:dyDescent="0.3">
      <c r="A2607" s="156">
        <v>5</v>
      </c>
      <c r="B2607" s="156" t="s">
        <v>181</v>
      </c>
      <c r="C2607" s="156">
        <v>2020</v>
      </c>
      <c r="D2607" s="156">
        <v>4</v>
      </c>
      <c r="E2607" s="156" t="s">
        <v>232</v>
      </c>
      <c r="F2607" s="157">
        <v>6</v>
      </c>
      <c r="G2607" s="156" t="s">
        <v>192</v>
      </c>
      <c r="H2607" s="156">
        <v>602</v>
      </c>
      <c r="I2607" s="156" t="s">
        <v>246</v>
      </c>
      <c r="J2607" s="156" t="s">
        <v>125</v>
      </c>
      <c r="K2607" s="156" t="s">
        <v>197</v>
      </c>
      <c r="L2607" s="156">
        <v>700</v>
      </c>
      <c r="M2607" s="156" t="s">
        <v>193</v>
      </c>
      <c r="N2607" s="156">
        <v>321</v>
      </c>
      <c r="O2607" s="156">
        <v>30050</v>
      </c>
      <c r="P2607" s="156">
        <v>73268</v>
      </c>
      <c r="Q2607" t="str">
        <f t="shared" si="40"/>
        <v>Street</v>
      </c>
      <c r="R2607" s="158"/>
      <c r="S2607" t="s">
        <v>304</v>
      </c>
      <c r="U2607" s="158"/>
    </row>
    <row r="2608" spans="1:21" x14ac:dyDescent="0.3">
      <c r="A2608" s="156">
        <v>5</v>
      </c>
      <c r="B2608" s="156" t="s">
        <v>181</v>
      </c>
      <c r="C2608" s="156">
        <v>2020</v>
      </c>
      <c r="D2608" s="156">
        <v>4</v>
      </c>
      <c r="E2608" s="156" t="s">
        <v>232</v>
      </c>
      <c r="F2608" s="157">
        <v>6</v>
      </c>
      <c r="G2608" s="156" t="s">
        <v>192</v>
      </c>
      <c r="H2608" s="156">
        <v>609</v>
      </c>
      <c r="I2608" s="156" t="s">
        <v>298</v>
      </c>
      <c r="J2608" s="156" t="s">
        <v>278</v>
      </c>
      <c r="K2608" s="156" t="s">
        <v>212</v>
      </c>
      <c r="L2608" s="156">
        <v>700</v>
      </c>
      <c r="M2608" s="156" t="s">
        <v>193</v>
      </c>
      <c r="N2608" s="156">
        <v>14</v>
      </c>
      <c r="O2608" s="156">
        <v>7149.78</v>
      </c>
      <c r="P2608" s="156">
        <v>30570</v>
      </c>
      <c r="Q2608" t="str">
        <f t="shared" si="40"/>
        <v>Street</v>
      </c>
      <c r="R2608" s="158"/>
      <c r="S2608" t="s">
        <v>304</v>
      </c>
      <c r="U2608" s="158"/>
    </row>
    <row r="2609" spans="1:21" x14ac:dyDescent="0.3">
      <c r="A2609" s="156">
        <v>5</v>
      </c>
      <c r="B2609" s="156" t="s">
        <v>181</v>
      </c>
      <c r="C2609" s="156">
        <v>2020</v>
      </c>
      <c r="D2609" s="156">
        <v>4</v>
      </c>
      <c r="E2609" s="156" t="s">
        <v>232</v>
      </c>
      <c r="F2609" s="157">
        <v>1</v>
      </c>
      <c r="G2609" s="156" t="s">
        <v>183</v>
      </c>
      <c r="H2609" s="156">
        <v>1</v>
      </c>
      <c r="I2609" s="156" t="s">
        <v>229</v>
      </c>
      <c r="J2609" s="156" t="s">
        <v>121</v>
      </c>
      <c r="K2609" s="156" t="s">
        <v>230</v>
      </c>
      <c r="L2609" s="156">
        <v>200</v>
      </c>
      <c r="M2609" s="156" t="s">
        <v>210</v>
      </c>
      <c r="N2609" s="156">
        <v>500596</v>
      </c>
      <c r="O2609" s="156">
        <v>70142828.640000001</v>
      </c>
      <c r="P2609" s="156">
        <v>252939055</v>
      </c>
      <c r="Q2609" t="str">
        <f t="shared" si="40"/>
        <v>1-Residential</v>
      </c>
      <c r="R2609" s="158"/>
      <c r="S2609" t="s">
        <v>304</v>
      </c>
      <c r="U2609" s="158"/>
    </row>
    <row r="2610" spans="1:21" x14ac:dyDescent="0.3">
      <c r="A2610" s="156">
        <v>4</v>
      </c>
      <c r="B2610" s="156" t="s">
        <v>187</v>
      </c>
      <c r="C2610" s="156">
        <v>2020</v>
      </c>
      <c r="D2610" s="156">
        <v>4</v>
      </c>
      <c r="E2610" s="156" t="s">
        <v>232</v>
      </c>
      <c r="F2610" s="157">
        <v>3</v>
      </c>
      <c r="G2610" s="156" t="s">
        <v>189</v>
      </c>
      <c r="H2610" s="156">
        <v>18</v>
      </c>
      <c r="I2610" s="156" t="s">
        <v>215</v>
      </c>
      <c r="J2610" s="156" t="s">
        <v>119</v>
      </c>
      <c r="K2610" s="156" t="s">
        <v>216</v>
      </c>
      <c r="L2610" s="156">
        <v>300</v>
      </c>
      <c r="M2610" s="156" t="s">
        <v>191</v>
      </c>
      <c r="N2610" s="156">
        <v>3</v>
      </c>
      <c r="O2610" s="156">
        <v>1383.6</v>
      </c>
      <c r="P2610" s="156">
        <v>6091</v>
      </c>
      <c r="Q2610" t="str">
        <f t="shared" si="40"/>
        <v>4-Medium C&amp;I</v>
      </c>
      <c r="R2610" s="158"/>
      <c r="S2610" t="s">
        <v>304</v>
      </c>
      <c r="U2610" s="158"/>
    </row>
    <row r="2611" spans="1:21" x14ac:dyDescent="0.3">
      <c r="A2611" s="156">
        <v>5</v>
      </c>
      <c r="B2611" s="156" t="s">
        <v>181</v>
      </c>
      <c r="C2611" s="156">
        <v>2020</v>
      </c>
      <c r="D2611" s="156">
        <v>4</v>
      </c>
      <c r="E2611" s="156" t="s">
        <v>232</v>
      </c>
      <c r="F2611" s="157">
        <v>3</v>
      </c>
      <c r="G2611" s="156" t="s">
        <v>189</v>
      </c>
      <c r="H2611" s="156">
        <v>955</v>
      </c>
      <c r="I2611" s="156" t="s">
        <v>282</v>
      </c>
      <c r="J2611" s="156" t="s">
        <v>119</v>
      </c>
      <c r="K2611" s="156" t="s">
        <v>216</v>
      </c>
      <c r="L2611" s="156">
        <v>4532</v>
      </c>
      <c r="M2611" s="156" t="s">
        <v>200</v>
      </c>
      <c r="N2611" s="156">
        <v>361</v>
      </c>
      <c r="O2611" s="156">
        <v>633501</v>
      </c>
      <c r="P2611" s="156">
        <v>7877360</v>
      </c>
      <c r="Q2611" t="str">
        <f t="shared" si="40"/>
        <v>4-Medium C&amp;I</v>
      </c>
      <c r="R2611" s="158"/>
      <c r="S2611" t="s">
        <v>304</v>
      </c>
      <c r="U2611" s="158"/>
    </row>
    <row r="2612" spans="1:21" x14ac:dyDescent="0.3">
      <c r="A2612" s="156">
        <v>5</v>
      </c>
      <c r="B2612" s="156" t="s">
        <v>181</v>
      </c>
      <c r="C2612" s="156">
        <v>2020</v>
      </c>
      <c r="D2612" s="156">
        <v>4</v>
      </c>
      <c r="E2612" s="156" t="s">
        <v>232</v>
      </c>
      <c r="F2612" s="157">
        <v>3</v>
      </c>
      <c r="G2612" s="156" t="s">
        <v>189</v>
      </c>
      <c r="H2612" s="156">
        <v>956</v>
      </c>
      <c r="I2612" s="156" t="s">
        <v>285</v>
      </c>
      <c r="J2612" s="156" t="s">
        <v>119</v>
      </c>
      <c r="K2612" s="156" t="s">
        <v>216</v>
      </c>
      <c r="L2612" s="156">
        <v>4532</v>
      </c>
      <c r="M2612" s="156" t="s">
        <v>200</v>
      </c>
      <c r="N2612" s="156">
        <v>223</v>
      </c>
      <c r="O2612" s="156">
        <v>340329.08</v>
      </c>
      <c r="P2612" s="156">
        <v>4204211</v>
      </c>
      <c r="Q2612" t="str">
        <f t="shared" si="40"/>
        <v>4-Medium C&amp;I</v>
      </c>
      <c r="R2612" s="158"/>
      <c r="S2612" t="s">
        <v>304</v>
      </c>
      <c r="U2612" s="158"/>
    </row>
    <row r="2613" spans="1:21" x14ac:dyDescent="0.3">
      <c r="A2613" s="156">
        <v>5</v>
      </c>
      <c r="B2613" s="156" t="s">
        <v>181</v>
      </c>
      <c r="C2613" s="156">
        <v>2020</v>
      </c>
      <c r="D2613" s="156">
        <v>4</v>
      </c>
      <c r="E2613" s="156" t="s">
        <v>232</v>
      </c>
      <c r="F2613" s="157">
        <v>3</v>
      </c>
      <c r="G2613" s="156" t="s">
        <v>189</v>
      </c>
      <c r="H2613" s="156">
        <v>13</v>
      </c>
      <c r="I2613" s="156" t="s">
        <v>296</v>
      </c>
      <c r="J2613" s="156" t="s">
        <v>119</v>
      </c>
      <c r="K2613" s="156" t="s">
        <v>216</v>
      </c>
      <c r="L2613" s="156">
        <v>300</v>
      </c>
      <c r="M2613" s="156" t="s">
        <v>191</v>
      </c>
      <c r="N2613" s="156">
        <v>102</v>
      </c>
      <c r="O2613" s="156">
        <v>238258.78</v>
      </c>
      <c r="P2613" s="156">
        <v>1161828</v>
      </c>
      <c r="Q2613" t="str">
        <f t="shared" si="40"/>
        <v>4-Medium C&amp;I</v>
      </c>
      <c r="R2613" s="158"/>
      <c r="S2613" t="s">
        <v>304</v>
      </c>
      <c r="U2613" s="158"/>
    </row>
    <row r="2614" spans="1:21" x14ac:dyDescent="0.3">
      <c r="A2614" s="156">
        <v>5</v>
      </c>
      <c r="B2614" s="156" t="s">
        <v>181</v>
      </c>
      <c r="C2614" s="156">
        <v>2020</v>
      </c>
      <c r="D2614" s="156">
        <v>4</v>
      </c>
      <c r="E2614" s="156" t="s">
        <v>232</v>
      </c>
      <c r="F2614" s="157">
        <v>79</v>
      </c>
      <c r="G2614" s="156" t="s">
        <v>212</v>
      </c>
      <c r="H2614" s="156">
        <v>951</v>
      </c>
      <c r="I2614" s="156" t="s">
        <v>250</v>
      </c>
      <c r="J2614" s="156" t="s">
        <v>126</v>
      </c>
      <c r="K2614" s="156" t="s">
        <v>249</v>
      </c>
      <c r="L2614" s="156">
        <v>4579</v>
      </c>
      <c r="M2614" s="156" t="s">
        <v>221</v>
      </c>
      <c r="N2614" s="156">
        <v>7</v>
      </c>
      <c r="O2614" s="156">
        <v>328.03</v>
      </c>
      <c r="P2614" s="156">
        <v>2844</v>
      </c>
      <c r="Q2614" t="str">
        <f t="shared" si="40"/>
        <v>3-Small C&amp;I</v>
      </c>
      <c r="R2614" s="158"/>
      <c r="S2614" t="s">
        <v>304</v>
      </c>
      <c r="U2614" s="158"/>
    </row>
    <row r="2615" spans="1:21" x14ac:dyDescent="0.3">
      <c r="A2615" s="156">
        <v>4</v>
      </c>
      <c r="B2615" s="156" t="s">
        <v>187</v>
      </c>
      <c r="C2615" s="156">
        <v>2020</v>
      </c>
      <c r="D2615" s="156">
        <v>4</v>
      </c>
      <c r="E2615" s="156" t="s">
        <v>232</v>
      </c>
      <c r="F2615" s="157">
        <v>3</v>
      </c>
      <c r="G2615" s="156" t="s">
        <v>189</v>
      </c>
      <c r="H2615" s="156">
        <v>950</v>
      </c>
      <c r="I2615" s="156" t="s">
        <v>184</v>
      </c>
      <c r="J2615" s="156" t="s">
        <v>115</v>
      </c>
      <c r="K2615" s="156" t="s">
        <v>185</v>
      </c>
      <c r="L2615" s="156">
        <v>4532</v>
      </c>
      <c r="M2615" s="156" t="s">
        <v>200</v>
      </c>
      <c r="N2615" s="156">
        <v>1260</v>
      </c>
      <c r="O2615" s="156">
        <v>155112.85999999999</v>
      </c>
      <c r="P2615" s="156">
        <v>1371110</v>
      </c>
      <c r="Q2615" t="str">
        <f t="shared" si="40"/>
        <v>3-Small C&amp;I</v>
      </c>
      <c r="R2615" s="158"/>
      <c r="S2615" t="s">
        <v>304</v>
      </c>
      <c r="U2615" s="158"/>
    </row>
    <row r="2616" spans="1:21" x14ac:dyDescent="0.3">
      <c r="A2616" s="156">
        <v>5</v>
      </c>
      <c r="B2616" s="156" t="s">
        <v>181</v>
      </c>
      <c r="C2616" s="156">
        <v>2020</v>
      </c>
      <c r="D2616" s="156">
        <v>4</v>
      </c>
      <c r="E2616" s="156" t="s">
        <v>232</v>
      </c>
      <c r="F2616" s="157">
        <v>3</v>
      </c>
      <c r="G2616" s="156" t="s">
        <v>189</v>
      </c>
      <c r="H2616" s="156">
        <v>953</v>
      </c>
      <c r="I2616" s="156" t="s">
        <v>213</v>
      </c>
      <c r="J2616" s="156" t="s">
        <v>118</v>
      </c>
      <c r="K2616" s="156" t="s">
        <v>214</v>
      </c>
      <c r="L2616" s="156">
        <v>4532</v>
      </c>
      <c r="M2616" s="156" t="s">
        <v>200</v>
      </c>
      <c r="N2616" s="156">
        <v>19477</v>
      </c>
      <c r="O2616" s="156">
        <v>927432.32</v>
      </c>
      <c r="P2616" s="156">
        <v>9291034</v>
      </c>
      <c r="Q2616" t="str">
        <f t="shared" si="40"/>
        <v>3-Small C&amp;I</v>
      </c>
      <c r="R2616" s="158"/>
      <c r="S2616" t="s">
        <v>304</v>
      </c>
      <c r="U2616" s="158"/>
    </row>
    <row r="2617" spans="1:21" x14ac:dyDescent="0.3">
      <c r="A2617" s="156">
        <v>5</v>
      </c>
      <c r="B2617" s="156" t="s">
        <v>181</v>
      </c>
      <c r="C2617" s="156">
        <v>2020</v>
      </c>
      <c r="D2617" s="156">
        <v>4</v>
      </c>
      <c r="E2617" s="156" t="s">
        <v>232</v>
      </c>
      <c r="F2617" s="157">
        <v>6</v>
      </c>
      <c r="G2617" s="156" t="s">
        <v>192</v>
      </c>
      <c r="H2617" s="156">
        <v>5</v>
      </c>
      <c r="I2617" s="156" t="s">
        <v>190</v>
      </c>
      <c r="J2617" s="156" t="s">
        <v>115</v>
      </c>
      <c r="K2617" s="156" t="s">
        <v>185</v>
      </c>
      <c r="L2617" s="156">
        <v>700</v>
      </c>
      <c r="M2617" s="156" t="s">
        <v>193</v>
      </c>
      <c r="N2617" s="156">
        <v>6</v>
      </c>
      <c r="O2617" s="156">
        <v>509.51</v>
      </c>
      <c r="P2617" s="156">
        <v>2052</v>
      </c>
      <c r="Q2617" t="str">
        <f t="shared" si="40"/>
        <v>3-Small C&amp;I</v>
      </c>
      <c r="R2617" s="158"/>
      <c r="S2617" t="s">
        <v>304</v>
      </c>
      <c r="U2617" s="158"/>
    </row>
    <row r="2618" spans="1:21" x14ac:dyDescent="0.3">
      <c r="A2618" s="156">
        <v>5</v>
      </c>
      <c r="B2618" s="156" t="s">
        <v>181</v>
      </c>
      <c r="C2618" s="156">
        <v>2020</v>
      </c>
      <c r="D2618" s="156">
        <v>4</v>
      </c>
      <c r="E2618" s="156" t="s">
        <v>232</v>
      </c>
      <c r="F2618" s="157">
        <v>1</v>
      </c>
      <c r="G2618" s="156" t="s">
        <v>183</v>
      </c>
      <c r="H2618" s="156">
        <v>953</v>
      </c>
      <c r="I2618" s="156" t="s">
        <v>213</v>
      </c>
      <c r="J2618" s="156" t="s">
        <v>118</v>
      </c>
      <c r="K2618" s="156" t="s">
        <v>214</v>
      </c>
      <c r="L2618" s="156">
        <v>4512</v>
      </c>
      <c r="M2618" s="156" t="s">
        <v>186</v>
      </c>
      <c r="N2618" s="156">
        <v>746</v>
      </c>
      <c r="O2618" s="156">
        <v>29495.78</v>
      </c>
      <c r="P2618" s="156">
        <v>229123</v>
      </c>
      <c r="Q2618" t="str">
        <f t="shared" si="40"/>
        <v>3-Small C&amp;I</v>
      </c>
      <c r="R2618" s="158"/>
      <c r="S2618" t="s">
        <v>304</v>
      </c>
      <c r="U2618" s="158"/>
    </row>
    <row r="2619" spans="1:21" x14ac:dyDescent="0.3">
      <c r="A2619" s="156">
        <v>5</v>
      </c>
      <c r="B2619" s="156" t="s">
        <v>181</v>
      </c>
      <c r="C2619" s="156">
        <v>2020</v>
      </c>
      <c r="D2619" s="156">
        <v>4</v>
      </c>
      <c r="E2619" s="156" t="s">
        <v>232</v>
      </c>
      <c r="F2619" s="157">
        <v>1</v>
      </c>
      <c r="G2619" s="156" t="s">
        <v>183</v>
      </c>
      <c r="H2619" s="156">
        <v>616</v>
      </c>
      <c r="I2619" s="156" t="s">
        <v>199</v>
      </c>
      <c r="J2619" s="156" t="s">
        <v>125</v>
      </c>
      <c r="K2619" s="156" t="s">
        <v>197</v>
      </c>
      <c r="L2619" s="156">
        <v>4512</v>
      </c>
      <c r="M2619" s="156" t="s">
        <v>186</v>
      </c>
      <c r="N2619" s="156">
        <v>617</v>
      </c>
      <c r="O2619" s="156">
        <v>22288.62</v>
      </c>
      <c r="P2619" s="156">
        <v>62907</v>
      </c>
      <c r="Q2619" t="str">
        <f t="shared" si="40"/>
        <v>Street</v>
      </c>
      <c r="R2619" s="158"/>
      <c r="S2619" t="s">
        <v>304</v>
      </c>
      <c r="U2619" s="158"/>
    </row>
    <row r="2620" spans="1:21" x14ac:dyDescent="0.3">
      <c r="A2620" s="156">
        <v>5</v>
      </c>
      <c r="B2620" s="156" t="s">
        <v>181</v>
      </c>
      <c r="C2620" s="156">
        <v>2020</v>
      </c>
      <c r="D2620" s="156">
        <v>4</v>
      </c>
      <c r="E2620" s="156" t="s">
        <v>232</v>
      </c>
      <c r="F2620" s="157">
        <v>3</v>
      </c>
      <c r="G2620" s="156" t="s">
        <v>189</v>
      </c>
      <c r="H2620" s="156">
        <v>19</v>
      </c>
      <c r="I2620" s="156" t="s">
        <v>262</v>
      </c>
      <c r="J2620" s="156" t="s">
        <v>127</v>
      </c>
      <c r="K2620" s="156" t="s">
        <v>263</v>
      </c>
      <c r="L2620" s="156">
        <v>300</v>
      </c>
      <c r="M2620" s="156" t="s">
        <v>191</v>
      </c>
      <c r="N2620" s="156">
        <v>46</v>
      </c>
      <c r="O2620" s="156">
        <v>171507.41</v>
      </c>
      <c r="P2620" s="156">
        <v>908987</v>
      </c>
      <c r="Q2620" t="str">
        <f t="shared" si="40"/>
        <v>4-Medium C&amp;I</v>
      </c>
      <c r="R2620" s="158"/>
      <c r="S2620" t="s">
        <v>304</v>
      </c>
      <c r="U2620" s="158"/>
    </row>
    <row r="2621" spans="1:21" x14ac:dyDescent="0.3">
      <c r="A2621" s="156">
        <v>5</v>
      </c>
      <c r="B2621" s="156" t="s">
        <v>181</v>
      </c>
      <c r="C2621" s="156">
        <v>2020</v>
      </c>
      <c r="D2621" s="156">
        <v>4</v>
      </c>
      <c r="E2621" s="156" t="s">
        <v>232</v>
      </c>
      <c r="F2621" s="157">
        <v>10</v>
      </c>
      <c r="G2621" s="156" t="s">
        <v>238</v>
      </c>
      <c r="H2621" s="156">
        <v>5</v>
      </c>
      <c r="I2621" s="156" t="s">
        <v>190</v>
      </c>
      <c r="J2621" s="156" t="s">
        <v>115</v>
      </c>
      <c r="K2621" s="156" t="s">
        <v>185</v>
      </c>
      <c r="L2621" s="156">
        <v>207</v>
      </c>
      <c r="M2621" s="156" t="s">
        <v>243</v>
      </c>
      <c r="N2621" s="156">
        <v>17</v>
      </c>
      <c r="O2621" s="156">
        <v>3451.21</v>
      </c>
      <c r="P2621" s="156">
        <v>14982</v>
      </c>
      <c r="Q2621" t="str">
        <f t="shared" si="40"/>
        <v>3-Small C&amp;I</v>
      </c>
      <c r="R2621" s="158"/>
      <c r="S2621" t="s">
        <v>304</v>
      </c>
      <c r="U2621" s="158"/>
    </row>
    <row r="2622" spans="1:21" x14ac:dyDescent="0.3">
      <c r="A2622" s="156">
        <v>5</v>
      </c>
      <c r="B2622" s="156" t="s">
        <v>181</v>
      </c>
      <c r="C2622" s="156">
        <v>2020</v>
      </c>
      <c r="D2622" s="156">
        <v>5</v>
      </c>
      <c r="E2622" s="156" t="s">
        <v>222</v>
      </c>
      <c r="F2622" s="157">
        <v>10</v>
      </c>
      <c r="G2622" s="156" t="s">
        <v>238</v>
      </c>
      <c r="H2622" s="156">
        <v>6</v>
      </c>
      <c r="I2622" s="156" t="s">
        <v>256</v>
      </c>
      <c r="J2622" s="156" t="s">
        <v>122</v>
      </c>
      <c r="K2622" s="156" t="s">
        <v>242</v>
      </c>
      <c r="L2622" s="156">
        <v>207</v>
      </c>
      <c r="M2622" s="156" t="s">
        <v>243</v>
      </c>
      <c r="N2622" s="156">
        <v>5215</v>
      </c>
      <c r="O2622" s="156">
        <v>597941.38</v>
      </c>
      <c r="P2622" s="156">
        <v>3582960</v>
      </c>
      <c r="Q2622" t="str">
        <f t="shared" si="40"/>
        <v>2-Low Income Residential</v>
      </c>
      <c r="R2622" s="158"/>
      <c r="S2622" t="s">
        <v>304</v>
      </c>
      <c r="U2622" s="158"/>
    </row>
    <row r="2623" spans="1:21" x14ac:dyDescent="0.3">
      <c r="A2623" s="156">
        <v>5</v>
      </c>
      <c r="B2623" s="156" t="s">
        <v>181</v>
      </c>
      <c r="C2623" s="156">
        <v>2020</v>
      </c>
      <c r="D2623" s="156">
        <v>5</v>
      </c>
      <c r="E2623" s="156" t="s">
        <v>222</v>
      </c>
      <c r="F2623" s="157">
        <v>5</v>
      </c>
      <c r="G2623" s="156" t="s">
        <v>195</v>
      </c>
      <c r="H2623" s="156">
        <v>602</v>
      </c>
      <c r="I2623" s="156" t="s">
        <v>246</v>
      </c>
      <c r="J2623" s="156" t="s">
        <v>125</v>
      </c>
      <c r="K2623" s="156" t="s">
        <v>197</v>
      </c>
      <c r="L2623" s="156">
        <v>460</v>
      </c>
      <c r="M2623" s="156" t="s">
        <v>198</v>
      </c>
      <c r="N2623" s="156">
        <v>27</v>
      </c>
      <c r="O2623" s="156">
        <v>3162.77</v>
      </c>
      <c r="P2623" s="156">
        <v>8252</v>
      </c>
      <c r="Q2623" t="str">
        <f t="shared" si="40"/>
        <v>Street</v>
      </c>
      <c r="R2623" s="158"/>
      <c r="S2623" t="s">
        <v>304</v>
      </c>
      <c r="U2623" s="158"/>
    </row>
    <row r="2624" spans="1:21" x14ac:dyDescent="0.3">
      <c r="A2624" s="156">
        <v>4</v>
      </c>
      <c r="B2624" s="156" t="s">
        <v>187</v>
      </c>
      <c r="C2624" s="156">
        <v>2020</v>
      </c>
      <c r="D2624" s="156">
        <v>5</v>
      </c>
      <c r="E2624" s="156" t="s">
        <v>222</v>
      </c>
      <c r="F2624" s="157">
        <v>6</v>
      </c>
      <c r="G2624" s="156" t="s">
        <v>192</v>
      </c>
      <c r="H2624" s="156">
        <v>615</v>
      </c>
      <c r="I2624" s="156" t="s">
        <v>292</v>
      </c>
      <c r="J2624" s="156" t="s">
        <v>123</v>
      </c>
      <c r="K2624" s="156" t="s">
        <v>261</v>
      </c>
      <c r="L2624" s="156">
        <v>4562</v>
      </c>
      <c r="M2624" s="156" t="s">
        <v>211</v>
      </c>
      <c r="N2624" s="156">
        <v>1</v>
      </c>
      <c r="O2624" s="156">
        <v>5414.86</v>
      </c>
      <c r="P2624" s="156">
        <v>11546</v>
      </c>
      <c r="Q2624" t="str">
        <f t="shared" si="40"/>
        <v>Street</v>
      </c>
      <c r="R2624" s="158"/>
      <c r="S2624" t="s">
        <v>304</v>
      </c>
      <c r="U2624" s="158"/>
    </row>
    <row r="2625" spans="1:21" x14ac:dyDescent="0.3">
      <c r="A2625" s="156">
        <v>5</v>
      </c>
      <c r="B2625" s="156" t="s">
        <v>181</v>
      </c>
      <c r="C2625" s="156">
        <v>2020</v>
      </c>
      <c r="D2625" s="156">
        <v>5</v>
      </c>
      <c r="E2625" s="156" t="s">
        <v>222</v>
      </c>
      <c r="F2625" s="157">
        <v>6</v>
      </c>
      <c r="G2625" s="156" t="s">
        <v>192</v>
      </c>
      <c r="H2625" s="156">
        <v>606</v>
      </c>
      <c r="I2625" s="156" t="s">
        <v>279</v>
      </c>
      <c r="J2625" s="156" t="s">
        <v>130</v>
      </c>
      <c r="K2625" s="156" t="s">
        <v>280</v>
      </c>
      <c r="L2625" s="156">
        <v>700</v>
      </c>
      <c r="M2625" s="156" t="s">
        <v>193</v>
      </c>
      <c r="N2625" s="156">
        <v>2</v>
      </c>
      <c r="O2625" s="156">
        <v>629.29</v>
      </c>
      <c r="P2625" s="156">
        <v>1011</v>
      </c>
      <c r="Q2625" t="str">
        <f t="shared" si="40"/>
        <v>Street</v>
      </c>
      <c r="R2625" s="158"/>
      <c r="S2625" t="s">
        <v>304</v>
      </c>
      <c r="U2625" s="158"/>
    </row>
    <row r="2626" spans="1:21" x14ac:dyDescent="0.3">
      <c r="A2626" s="156">
        <v>5</v>
      </c>
      <c r="B2626" s="156" t="s">
        <v>181</v>
      </c>
      <c r="C2626" s="156">
        <v>2020</v>
      </c>
      <c r="D2626" s="156">
        <v>5</v>
      </c>
      <c r="E2626" s="156" t="s">
        <v>222</v>
      </c>
      <c r="F2626" s="157">
        <v>5</v>
      </c>
      <c r="G2626" s="156" t="s">
        <v>195</v>
      </c>
      <c r="H2626" s="156">
        <v>701</v>
      </c>
      <c r="I2626" s="156" t="s">
        <v>206</v>
      </c>
      <c r="J2626" s="156" t="s">
        <v>207</v>
      </c>
      <c r="K2626" s="156" t="s">
        <v>208</v>
      </c>
      <c r="L2626" s="156">
        <v>460</v>
      </c>
      <c r="M2626" s="156" t="s">
        <v>198</v>
      </c>
      <c r="N2626" s="156">
        <v>80</v>
      </c>
      <c r="O2626" s="156">
        <v>1037491.71</v>
      </c>
      <c r="P2626" s="156">
        <v>6226831</v>
      </c>
      <c r="Q2626" t="str">
        <f t="shared" ref="Q2626:Q2689" si="41">VLOOKUP(J2626,S:T,2,FALSE)</f>
        <v>5-Large C&amp;I</v>
      </c>
      <c r="R2626" s="158"/>
      <c r="S2626" t="s">
        <v>304</v>
      </c>
      <c r="U2626" s="158"/>
    </row>
    <row r="2627" spans="1:21" x14ac:dyDescent="0.3">
      <c r="A2627" s="156">
        <v>5</v>
      </c>
      <c r="B2627" s="156" t="s">
        <v>181</v>
      </c>
      <c r="C2627" s="156">
        <v>2020</v>
      </c>
      <c r="D2627" s="156">
        <v>5</v>
      </c>
      <c r="E2627" s="156" t="s">
        <v>222</v>
      </c>
      <c r="F2627" s="157">
        <v>60</v>
      </c>
      <c r="G2627" s="156" t="s">
        <v>212</v>
      </c>
      <c r="H2627" s="156">
        <v>600</v>
      </c>
      <c r="I2627" s="156" t="s">
        <v>266</v>
      </c>
      <c r="J2627" s="156" t="s">
        <v>123</v>
      </c>
      <c r="K2627" s="156" t="s">
        <v>261</v>
      </c>
      <c r="L2627" s="156">
        <v>360</v>
      </c>
      <c r="M2627" s="156" t="s">
        <v>225</v>
      </c>
      <c r="N2627" s="156">
        <v>9</v>
      </c>
      <c r="O2627" s="156">
        <v>3638.12</v>
      </c>
      <c r="P2627" s="156">
        <v>3746</v>
      </c>
      <c r="Q2627" t="str">
        <f t="shared" si="41"/>
        <v>Street</v>
      </c>
      <c r="R2627" s="158"/>
      <c r="S2627" t="s">
        <v>304</v>
      </c>
      <c r="U2627" s="158"/>
    </row>
    <row r="2628" spans="1:21" x14ac:dyDescent="0.3">
      <c r="A2628" s="156">
        <v>5</v>
      </c>
      <c r="B2628" s="156" t="s">
        <v>181</v>
      </c>
      <c r="C2628" s="156">
        <v>2020</v>
      </c>
      <c r="D2628" s="156">
        <v>5</v>
      </c>
      <c r="E2628" s="156" t="s">
        <v>222</v>
      </c>
      <c r="F2628" s="157">
        <v>3</v>
      </c>
      <c r="G2628" s="156" t="s">
        <v>189</v>
      </c>
      <c r="H2628" s="156">
        <v>1</v>
      </c>
      <c r="I2628" s="156" t="s">
        <v>229</v>
      </c>
      <c r="J2628" s="156" t="s">
        <v>121</v>
      </c>
      <c r="K2628" s="156" t="s">
        <v>230</v>
      </c>
      <c r="L2628" s="156">
        <v>300</v>
      </c>
      <c r="M2628" s="156" t="s">
        <v>191</v>
      </c>
      <c r="N2628" s="156">
        <v>1200</v>
      </c>
      <c r="O2628" s="156">
        <v>232708.8</v>
      </c>
      <c r="P2628" s="156">
        <v>900691</v>
      </c>
      <c r="Q2628" t="str">
        <f t="shared" si="41"/>
        <v>1-Residential</v>
      </c>
      <c r="R2628" s="158"/>
      <c r="S2628" t="s">
        <v>304</v>
      </c>
      <c r="U2628" s="158"/>
    </row>
    <row r="2629" spans="1:21" x14ac:dyDescent="0.3">
      <c r="A2629" s="156">
        <v>5</v>
      </c>
      <c r="B2629" s="156" t="s">
        <v>181</v>
      </c>
      <c r="C2629" s="156">
        <v>2020</v>
      </c>
      <c r="D2629" s="156">
        <v>5</v>
      </c>
      <c r="E2629" s="156" t="s">
        <v>222</v>
      </c>
      <c r="F2629" s="157">
        <v>79</v>
      </c>
      <c r="G2629" s="156" t="s">
        <v>212</v>
      </c>
      <c r="H2629" s="156">
        <v>710</v>
      </c>
      <c r="I2629" s="156" t="s">
        <v>220</v>
      </c>
      <c r="J2629" s="156" t="s">
        <v>207</v>
      </c>
      <c r="K2629" s="156" t="s">
        <v>208</v>
      </c>
      <c r="L2629" s="156">
        <v>4579</v>
      </c>
      <c r="M2629" s="156" t="s">
        <v>221</v>
      </c>
      <c r="N2629" s="156">
        <v>1</v>
      </c>
      <c r="O2629" s="156">
        <v>2994.97</v>
      </c>
      <c r="P2629" s="156">
        <v>49962</v>
      </c>
      <c r="Q2629" t="str">
        <f t="shared" si="41"/>
        <v>5-Large C&amp;I</v>
      </c>
      <c r="R2629" s="158"/>
      <c r="S2629" t="s">
        <v>304</v>
      </c>
      <c r="U2629" s="158"/>
    </row>
    <row r="2630" spans="1:21" x14ac:dyDescent="0.3">
      <c r="A2630" s="156">
        <v>5</v>
      </c>
      <c r="B2630" s="156" t="s">
        <v>181</v>
      </c>
      <c r="C2630" s="156">
        <v>2020</v>
      </c>
      <c r="D2630" s="156">
        <v>5</v>
      </c>
      <c r="E2630" s="156" t="s">
        <v>222</v>
      </c>
      <c r="F2630" s="157">
        <v>3</v>
      </c>
      <c r="G2630" s="156" t="s">
        <v>189</v>
      </c>
      <c r="H2630" s="156">
        <v>954</v>
      </c>
      <c r="I2630" s="156" t="s">
        <v>237</v>
      </c>
      <c r="J2630" s="156" t="s">
        <v>119</v>
      </c>
      <c r="K2630" s="156" t="s">
        <v>216</v>
      </c>
      <c r="L2630" s="156">
        <v>4532</v>
      </c>
      <c r="M2630" s="156" t="s">
        <v>200</v>
      </c>
      <c r="N2630" s="156">
        <v>8091</v>
      </c>
      <c r="O2630" s="156">
        <v>10423806.26</v>
      </c>
      <c r="P2630" s="156">
        <v>120186138</v>
      </c>
      <c r="Q2630" t="str">
        <f t="shared" si="41"/>
        <v>4-Medium C&amp;I</v>
      </c>
      <c r="R2630" s="158"/>
      <c r="S2630" t="s">
        <v>304</v>
      </c>
      <c r="U2630" s="158"/>
    </row>
    <row r="2631" spans="1:21" x14ac:dyDescent="0.3">
      <c r="A2631" s="156">
        <v>5</v>
      </c>
      <c r="B2631" s="156" t="s">
        <v>181</v>
      </c>
      <c r="C2631" s="156">
        <v>2020</v>
      </c>
      <c r="D2631" s="156">
        <v>5</v>
      </c>
      <c r="E2631" s="156" t="s">
        <v>222</v>
      </c>
      <c r="F2631" s="157">
        <v>3</v>
      </c>
      <c r="G2631" s="156" t="s">
        <v>189</v>
      </c>
      <c r="H2631" s="156">
        <v>10</v>
      </c>
      <c r="I2631" s="156" t="s">
        <v>251</v>
      </c>
      <c r="J2631" s="156" t="s">
        <v>117</v>
      </c>
      <c r="K2631" s="156" t="s">
        <v>236</v>
      </c>
      <c r="L2631" s="156">
        <v>300</v>
      </c>
      <c r="M2631" s="156" t="s">
        <v>191</v>
      </c>
      <c r="N2631" s="156">
        <v>20247</v>
      </c>
      <c r="O2631" s="156">
        <v>1111499.26</v>
      </c>
      <c r="P2631" s="156">
        <v>6125617</v>
      </c>
      <c r="Q2631" t="str">
        <f t="shared" si="41"/>
        <v>3-Small C&amp;I</v>
      </c>
      <c r="R2631" s="158"/>
      <c r="S2631" t="s">
        <v>304</v>
      </c>
      <c r="U2631" s="158"/>
    </row>
    <row r="2632" spans="1:21" x14ac:dyDescent="0.3">
      <c r="A2632" s="156">
        <v>4</v>
      </c>
      <c r="B2632" s="156" t="s">
        <v>187</v>
      </c>
      <c r="C2632" s="156">
        <v>2020</v>
      </c>
      <c r="D2632" s="156">
        <v>5</v>
      </c>
      <c r="E2632" s="156" t="s">
        <v>222</v>
      </c>
      <c r="F2632" s="157">
        <v>3</v>
      </c>
      <c r="G2632" s="156" t="s">
        <v>189</v>
      </c>
      <c r="H2632" s="156">
        <v>951</v>
      </c>
      <c r="I2632" s="156" t="s">
        <v>250</v>
      </c>
      <c r="J2632" s="156" t="s">
        <v>126</v>
      </c>
      <c r="K2632" s="156" t="s">
        <v>249</v>
      </c>
      <c r="L2632" s="156">
        <v>4532</v>
      </c>
      <c r="M2632" s="156" t="s">
        <v>200</v>
      </c>
      <c r="N2632" s="156">
        <v>6</v>
      </c>
      <c r="O2632" s="156">
        <v>188.95</v>
      </c>
      <c r="P2632" s="156">
        <v>1366</v>
      </c>
      <c r="Q2632" t="str">
        <f t="shared" si="41"/>
        <v>3-Small C&amp;I</v>
      </c>
      <c r="R2632" s="158"/>
      <c r="S2632" t="s">
        <v>304</v>
      </c>
      <c r="U2632" s="158"/>
    </row>
    <row r="2633" spans="1:21" x14ac:dyDescent="0.3">
      <c r="A2633" s="156">
        <v>5</v>
      </c>
      <c r="B2633" s="156" t="s">
        <v>181</v>
      </c>
      <c r="C2633" s="156">
        <v>2020</v>
      </c>
      <c r="D2633" s="156">
        <v>5</v>
      </c>
      <c r="E2633" s="156" t="s">
        <v>222</v>
      </c>
      <c r="F2633" s="157">
        <v>79</v>
      </c>
      <c r="G2633" s="156" t="s">
        <v>212</v>
      </c>
      <c r="H2633" s="156">
        <v>951</v>
      </c>
      <c r="I2633" s="156" t="s">
        <v>250</v>
      </c>
      <c r="J2633" s="156" t="s">
        <v>126</v>
      </c>
      <c r="K2633" s="156" t="s">
        <v>249</v>
      </c>
      <c r="L2633" s="156">
        <v>4579</v>
      </c>
      <c r="M2633" s="156" t="s">
        <v>221</v>
      </c>
      <c r="N2633" s="156">
        <v>7</v>
      </c>
      <c r="O2633" s="156">
        <v>330.24</v>
      </c>
      <c r="P2633" s="156">
        <v>2844</v>
      </c>
      <c r="Q2633" t="str">
        <f t="shared" si="41"/>
        <v>3-Small C&amp;I</v>
      </c>
      <c r="R2633" s="158"/>
      <c r="S2633" t="s">
        <v>304</v>
      </c>
      <c r="U2633" s="158"/>
    </row>
    <row r="2634" spans="1:21" x14ac:dyDescent="0.3">
      <c r="A2634" s="156">
        <v>4</v>
      </c>
      <c r="B2634" s="156" t="s">
        <v>187</v>
      </c>
      <c r="C2634" s="156">
        <v>2020</v>
      </c>
      <c r="D2634" s="156">
        <v>5</v>
      </c>
      <c r="E2634" s="156" t="s">
        <v>222</v>
      </c>
      <c r="F2634" s="157">
        <v>5</v>
      </c>
      <c r="G2634" s="156" t="s">
        <v>195</v>
      </c>
      <c r="H2634" s="156">
        <v>950</v>
      </c>
      <c r="I2634" s="156" t="s">
        <v>184</v>
      </c>
      <c r="J2634" s="156" t="s">
        <v>115</v>
      </c>
      <c r="K2634" s="156" t="s">
        <v>185</v>
      </c>
      <c r="L2634" s="156">
        <v>4552</v>
      </c>
      <c r="M2634" s="156" t="s">
        <v>276</v>
      </c>
      <c r="N2634" s="156">
        <v>2</v>
      </c>
      <c r="O2634" s="156">
        <v>213.09</v>
      </c>
      <c r="P2634" s="156">
        <v>1816</v>
      </c>
      <c r="Q2634" t="str">
        <f t="shared" si="41"/>
        <v>3-Small C&amp;I</v>
      </c>
      <c r="R2634" s="158"/>
      <c r="S2634" t="s">
        <v>304</v>
      </c>
      <c r="U2634" s="158"/>
    </row>
    <row r="2635" spans="1:21" x14ac:dyDescent="0.3">
      <c r="A2635" s="156">
        <v>5</v>
      </c>
      <c r="B2635" s="156" t="s">
        <v>181</v>
      </c>
      <c r="C2635" s="156">
        <v>2020</v>
      </c>
      <c r="D2635" s="156">
        <v>5</v>
      </c>
      <c r="E2635" s="156" t="s">
        <v>222</v>
      </c>
      <c r="F2635" s="157">
        <v>5</v>
      </c>
      <c r="G2635" s="156" t="s">
        <v>195</v>
      </c>
      <c r="H2635" s="156">
        <v>8</v>
      </c>
      <c r="I2635" s="156" t="s">
        <v>248</v>
      </c>
      <c r="J2635" s="156" t="s">
        <v>126</v>
      </c>
      <c r="K2635" s="156" t="s">
        <v>249</v>
      </c>
      <c r="L2635" s="156">
        <v>460</v>
      </c>
      <c r="M2635" s="156" t="s">
        <v>198</v>
      </c>
      <c r="N2635" s="156">
        <v>1</v>
      </c>
      <c r="O2635" s="156">
        <v>69.06</v>
      </c>
      <c r="P2635" s="156">
        <v>292</v>
      </c>
      <c r="Q2635" t="str">
        <f t="shared" si="41"/>
        <v>3-Small C&amp;I</v>
      </c>
      <c r="R2635" s="158"/>
      <c r="S2635" t="s">
        <v>304</v>
      </c>
      <c r="U2635" s="158"/>
    </row>
    <row r="2636" spans="1:21" x14ac:dyDescent="0.3">
      <c r="A2636" s="156">
        <v>4</v>
      </c>
      <c r="B2636" s="156" t="s">
        <v>187</v>
      </c>
      <c r="C2636" s="156">
        <v>2020</v>
      </c>
      <c r="D2636" s="156">
        <v>5</v>
      </c>
      <c r="E2636" s="156" t="s">
        <v>222</v>
      </c>
      <c r="F2636" s="157">
        <v>1</v>
      </c>
      <c r="G2636" s="156" t="s">
        <v>183</v>
      </c>
      <c r="H2636" s="156">
        <v>953</v>
      </c>
      <c r="I2636" s="156" t="s">
        <v>213</v>
      </c>
      <c r="J2636" s="156" t="s">
        <v>118</v>
      </c>
      <c r="K2636" s="156" t="s">
        <v>214</v>
      </c>
      <c r="L2636" s="156">
        <v>4512</v>
      </c>
      <c r="M2636" s="156" t="s">
        <v>186</v>
      </c>
      <c r="N2636" s="156">
        <v>1</v>
      </c>
      <c r="O2636" s="156">
        <v>11.29</v>
      </c>
      <c r="P2636" s="156">
        <v>12</v>
      </c>
      <c r="Q2636" t="str">
        <f t="shared" si="41"/>
        <v>3-Small C&amp;I</v>
      </c>
      <c r="R2636" s="158"/>
      <c r="S2636" t="s">
        <v>304</v>
      </c>
      <c r="U2636" s="158"/>
    </row>
    <row r="2637" spans="1:21" x14ac:dyDescent="0.3">
      <c r="A2637" s="156">
        <v>5</v>
      </c>
      <c r="B2637" s="156" t="s">
        <v>181</v>
      </c>
      <c r="C2637" s="156">
        <v>2020</v>
      </c>
      <c r="D2637" s="156">
        <v>5</v>
      </c>
      <c r="E2637" s="156" t="s">
        <v>222</v>
      </c>
      <c r="F2637" s="157">
        <v>1</v>
      </c>
      <c r="G2637" s="156" t="s">
        <v>183</v>
      </c>
      <c r="H2637" s="156">
        <v>616</v>
      </c>
      <c r="I2637" s="156" t="s">
        <v>199</v>
      </c>
      <c r="J2637" s="156" t="s">
        <v>125</v>
      </c>
      <c r="K2637" s="156" t="s">
        <v>197</v>
      </c>
      <c r="L2637" s="156">
        <v>4512</v>
      </c>
      <c r="M2637" s="156" t="s">
        <v>186</v>
      </c>
      <c r="N2637" s="156">
        <v>619</v>
      </c>
      <c r="O2637" s="156">
        <v>20255.86</v>
      </c>
      <c r="P2637" s="156">
        <v>51630</v>
      </c>
      <c r="Q2637" t="str">
        <f t="shared" si="41"/>
        <v>Street</v>
      </c>
      <c r="R2637" s="158"/>
      <c r="S2637" t="s">
        <v>304</v>
      </c>
      <c r="U2637" s="158"/>
    </row>
    <row r="2638" spans="1:21" x14ac:dyDescent="0.3">
      <c r="A2638" s="156">
        <v>5</v>
      </c>
      <c r="B2638" s="156" t="s">
        <v>181</v>
      </c>
      <c r="C2638" s="156">
        <v>2020</v>
      </c>
      <c r="D2638" s="156">
        <v>5</v>
      </c>
      <c r="E2638" s="156" t="s">
        <v>222</v>
      </c>
      <c r="F2638" s="157">
        <v>1</v>
      </c>
      <c r="G2638" s="156" t="s">
        <v>183</v>
      </c>
      <c r="H2638" s="156">
        <v>11</v>
      </c>
      <c r="I2638" s="156" t="s">
        <v>283</v>
      </c>
      <c r="J2638" s="156" t="s">
        <v>115</v>
      </c>
      <c r="K2638" s="156" t="s">
        <v>185</v>
      </c>
      <c r="L2638" s="156">
        <v>200</v>
      </c>
      <c r="M2638" s="156" t="s">
        <v>210</v>
      </c>
      <c r="N2638" s="156">
        <v>9</v>
      </c>
      <c r="O2638" s="156">
        <v>-21016.13</v>
      </c>
      <c r="P2638" s="156">
        <v>43838</v>
      </c>
      <c r="Q2638" t="str">
        <f t="shared" si="41"/>
        <v>3-Small C&amp;I</v>
      </c>
      <c r="R2638" s="158"/>
      <c r="S2638" t="s">
        <v>304</v>
      </c>
      <c r="U2638" s="158"/>
    </row>
    <row r="2639" spans="1:21" x14ac:dyDescent="0.3">
      <c r="A2639" s="156">
        <v>5</v>
      </c>
      <c r="B2639" s="156" t="s">
        <v>181</v>
      </c>
      <c r="C2639" s="156">
        <v>2020</v>
      </c>
      <c r="D2639" s="156">
        <v>5</v>
      </c>
      <c r="E2639" s="156" t="s">
        <v>222</v>
      </c>
      <c r="F2639" s="157">
        <v>5</v>
      </c>
      <c r="G2639" s="156" t="s">
        <v>195</v>
      </c>
      <c r="H2639" s="156">
        <v>616</v>
      </c>
      <c r="I2639" s="156" t="s">
        <v>199</v>
      </c>
      <c r="J2639" s="156" t="s">
        <v>125</v>
      </c>
      <c r="K2639" s="156" t="s">
        <v>197</v>
      </c>
      <c r="L2639" s="156">
        <v>4552</v>
      </c>
      <c r="M2639" s="156" t="s">
        <v>276</v>
      </c>
      <c r="N2639" s="156">
        <v>107</v>
      </c>
      <c r="O2639" s="156">
        <v>13765.42</v>
      </c>
      <c r="P2639" s="156">
        <v>45741</v>
      </c>
      <c r="Q2639" t="str">
        <f t="shared" si="41"/>
        <v>Street</v>
      </c>
      <c r="R2639" s="158"/>
      <c r="S2639" t="s">
        <v>304</v>
      </c>
      <c r="U2639" s="158"/>
    </row>
    <row r="2640" spans="1:21" x14ac:dyDescent="0.3">
      <c r="A2640" s="156">
        <v>5</v>
      </c>
      <c r="B2640" s="156" t="s">
        <v>181</v>
      </c>
      <c r="C2640" s="156">
        <v>2020</v>
      </c>
      <c r="D2640" s="156">
        <v>5</v>
      </c>
      <c r="E2640" s="156" t="s">
        <v>222</v>
      </c>
      <c r="F2640" s="157">
        <v>1</v>
      </c>
      <c r="G2640" s="156" t="s">
        <v>183</v>
      </c>
      <c r="H2640" s="156">
        <v>603</v>
      </c>
      <c r="I2640" s="156" t="s">
        <v>196</v>
      </c>
      <c r="J2640" s="156" t="s">
        <v>125</v>
      </c>
      <c r="K2640" s="156" t="s">
        <v>197</v>
      </c>
      <c r="L2640" s="156">
        <v>200</v>
      </c>
      <c r="M2640" s="156" t="s">
        <v>210</v>
      </c>
      <c r="N2640" s="156">
        <v>727</v>
      </c>
      <c r="O2640" s="156">
        <v>18938.02</v>
      </c>
      <c r="P2640" s="156">
        <v>38761</v>
      </c>
      <c r="Q2640" t="str">
        <f t="shared" si="41"/>
        <v>Street</v>
      </c>
      <c r="R2640" s="158"/>
      <c r="S2640" t="s">
        <v>304</v>
      </c>
      <c r="U2640" s="158"/>
    </row>
    <row r="2641" spans="1:21" x14ac:dyDescent="0.3">
      <c r="A2641" s="156">
        <v>5</v>
      </c>
      <c r="B2641" s="156" t="s">
        <v>181</v>
      </c>
      <c r="C2641" s="156">
        <v>2020</v>
      </c>
      <c r="D2641" s="156">
        <v>5</v>
      </c>
      <c r="E2641" s="156" t="s">
        <v>222</v>
      </c>
      <c r="F2641" s="157">
        <v>6</v>
      </c>
      <c r="G2641" s="156" t="s">
        <v>192</v>
      </c>
      <c r="H2641" s="156">
        <v>613</v>
      </c>
      <c r="I2641" s="156" t="s">
        <v>258</v>
      </c>
      <c r="J2641" s="156" t="s">
        <v>116</v>
      </c>
      <c r="K2641" s="156" t="s">
        <v>224</v>
      </c>
      <c r="L2641" s="156">
        <v>700</v>
      </c>
      <c r="M2641" s="156" t="s">
        <v>193</v>
      </c>
      <c r="N2641" s="156">
        <v>6</v>
      </c>
      <c r="O2641" s="156">
        <v>102.93</v>
      </c>
      <c r="P2641" s="156">
        <v>299</v>
      </c>
      <c r="Q2641" t="str">
        <f t="shared" si="41"/>
        <v>3-Small C&amp;I</v>
      </c>
      <c r="R2641" s="158"/>
      <c r="S2641" t="s">
        <v>304</v>
      </c>
      <c r="U2641" s="158"/>
    </row>
    <row r="2642" spans="1:21" x14ac:dyDescent="0.3">
      <c r="A2642" s="156">
        <v>5</v>
      </c>
      <c r="B2642" s="156" t="s">
        <v>181</v>
      </c>
      <c r="C2642" s="156">
        <v>2020</v>
      </c>
      <c r="D2642" s="156">
        <v>5</v>
      </c>
      <c r="E2642" s="156" t="s">
        <v>222</v>
      </c>
      <c r="F2642" s="157">
        <v>3</v>
      </c>
      <c r="G2642" s="156" t="s">
        <v>189</v>
      </c>
      <c r="H2642" s="156">
        <v>603</v>
      </c>
      <c r="I2642" s="156" t="s">
        <v>196</v>
      </c>
      <c r="J2642" s="156" t="s">
        <v>125</v>
      </c>
      <c r="K2642" s="156" t="s">
        <v>197</v>
      </c>
      <c r="L2642" s="156">
        <v>300</v>
      </c>
      <c r="M2642" s="156" t="s">
        <v>191</v>
      </c>
      <c r="N2642" s="156">
        <v>1811</v>
      </c>
      <c r="O2642" s="156">
        <v>146064.68</v>
      </c>
      <c r="P2642" s="156">
        <v>364519</v>
      </c>
      <c r="Q2642" t="str">
        <f t="shared" si="41"/>
        <v>Street</v>
      </c>
      <c r="R2642" s="158"/>
      <c r="S2642" t="s">
        <v>304</v>
      </c>
      <c r="U2642" s="158"/>
    </row>
    <row r="2643" spans="1:21" x14ac:dyDescent="0.3">
      <c r="A2643" s="156">
        <v>5</v>
      </c>
      <c r="B2643" s="156" t="s">
        <v>181</v>
      </c>
      <c r="C2643" s="156">
        <v>2020</v>
      </c>
      <c r="D2643" s="156">
        <v>5</v>
      </c>
      <c r="E2643" s="156" t="s">
        <v>222</v>
      </c>
      <c r="F2643" s="157">
        <v>6</v>
      </c>
      <c r="G2643" s="156" t="s">
        <v>192</v>
      </c>
      <c r="H2643" s="156">
        <v>617</v>
      </c>
      <c r="I2643" s="156" t="s">
        <v>287</v>
      </c>
      <c r="J2643" s="156" t="s">
        <v>288</v>
      </c>
      <c r="K2643" s="156" t="s">
        <v>289</v>
      </c>
      <c r="L2643" s="156">
        <v>4562</v>
      </c>
      <c r="M2643" s="156" t="s">
        <v>211</v>
      </c>
      <c r="N2643" s="156">
        <v>7</v>
      </c>
      <c r="O2643" s="156">
        <v>11025.2</v>
      </c>
      <c r="P2643" s="156">
        <v>39345</v>
      </c>
      <c r="Q2643" t="str">
        <f t="shared" si="41"/>
        <v>Street</v>
      </c>
      <c r="R2643" s="158"/>
      <c r="S2643" t="s">
        <v>304</v>
      </c>
      <c r="U2643" s="158"/>
    </row>
    <row r="2644" spans="1:21" x14ac:dyDescent="0.3">
      <c r="A2644" s="156">
        <v>5</v>
      </c>
      <c r="B2644" s="156" t="s">
        <v>181</v>
      </c>
      <c r="C2644" s="156">
        <v>2020</v>
      </c>
      <c r="D2644" s="156">
        <v>5</v>
      </c>
      <c r="E2644" s="156" t="s">
        <v>222</v>
      </c>
      <c r="F2644" s="157">
        <v>6</v>
      </c>
      <c r="G2644" s="156" t="s">
        <v>192</v>
      </c>
      <c r="H2644" s="156">
        <v>601</v>
      </c>
      <c r="I2644" s="156" t="s">
        <v>260</v>
      </c>
      <c r="J2644" s="156" t="s">
        <v>123</v>
      </c>
      <c r="K2644" s="156" t="s">
        <v>261</v>
      </c>
      <c r="L2644" s="156">
        <v>700</v>
      </c>
      <c r="M2644" s="156" t="s">
        <v>193</v>
      </c>
      <c r="N2644" s="156">
        <v>118</v>
      </c>
      <c r="O2644" s="156">
        <v>49095.23</v>
      </c>
      <c r="P2644" s="156">
        <v>69837</v>
      </c>
      <c r="Q2644" t="str">
        <f t="shared" si="41"/>
        <v>Street</v>
      </c>
      <c r="R2644" s="158"/>
      <c r="S2644" t="s">
        <v>304</v>
      </c>
      <c r="U2644" s="158"/>
    </row>
    <row r="2645" spans="1:21" x14ac:dyDescent="0.3">
      <c r="A2645" s="156">
        <v>4</v>
      </c>
      <c r="B2645" s="156" t="s">
        <v>187</v>
      </c>
      <c r="C2645" s="156">
        <v>2020</v>
      </c>
      <c r="D2645" s="156">
        <v>5</v>
      </c>
      <c r="E2645" s="156" t="s">
        <v>222</v>
      </c>
      <c r="F2645" s="157">
        <v>1</v>
      </c>
      <c r="G2645" s="156" t="s">
        <v>183</v>
      </c>
      <c r="H2645" s="156">
        <v>2</v>
      </c>
      <c r="I2645" s="156" t="s">
        <v>264</v>
      </c>
      <c r="J2645" s="156" t="s">
        <v>121</v>
      </c>
      <c r="K2645" s="156" t="s">
        <v>230</v>
      </c>
      <c r="L2645" s="156">
        <v>200</v>
      </c>
      <c r="M2645" s="156" t="s">
        <v>210</v>
      </c>
      <c r="N2645" s="156">
        <v>1</v>
      </c>
      <c r="O2645" s="156">
        <v>737.77</v>
      </c>
      <c r="P2645" s="156">
        <v>2994</v>
      </c>
      <c r="Q2645" t="str">
        <f t="shared" si="41"/>
        <v>1-Residential</v>
      </c>
      <c r="R2645" s="158"/>
      <c r="S2645" t="s">
        <v>304</v>
      </c>
      <c r="U2645" s="158"/>
    </row>
    <row r="2646" spans="1:21" x14ac:dyDescent="0.3">
      <c r="A2646" s="156">
        <v>4</v>
      </c>
      <c r="B2646" s="156" t="s">
        <v>187</v>
      </c>
      <c r="C2646" s="156">
        <v>2020</v>
      </c>
      <c r="D2646" s="156">
        <v>5</v>
      </c>
      <c r="E2646" s="156" t="s">
        <v>222</v>
      </c>
      <c r="F2646" s="157">
        <v>10</v>
      </c>
      <c r="G2646" s="156" t="s">
        <v>238</v>
      </c>
      <c r="H2646" s="156">
        <v>1</v>
      </c>
      <c r="I2646" s="156" t="s">
        <v>229</v>
      </c>
      <c r="J2646" s="156" t="s">
        <v>121</v>
      </c>
      <c r="K2646" s="156" t="s">
        <v>230</v>
      </c>
      <c r="L2646" s="156">
        <v>207</v>
      </c>
      <c r="M2646" s="156" t="s">
        <v>243</v>
      </c>
      <c r="N2646" s="156">
        <v>14</v>
      </c>
      <c r="O2646" s="156">
        <v>2494.4299999999998</v>
      </c>
      <c r="P2646" s="156">
        <v>9268</v>
      </c>
      <c r="Q2646" t="str">
        <f t="shared" si="41"/>
        <v>1-Residential</v>
      </c>
      <c r="R2646" s="158"/>
      <c r="S2646" t="s">
        <v>304</v>
      </c>
      <c r="U2646" s="158"/>
    </row>
    <row r="2647" spans="1:21" x14ac:dyDescent="0.3">
      <c r="A2647" s="156">
        <v>5</v>
      </c>
      <c r="B2647" s="156" t="s">
        <v>181</v>
      </c>
      <c r="C2647" s="156">
        <v>2020</v>
      </c>
      <c r="D2647" s="156">
        <v>5</v>
      </c>
      <c r="E2647" s="156" t="s">
        <v>222</v>
      </c>
      <c r="F2647" s="157">
        <v>3</v>
      </c>
      <c r="G2647" s="156" t="s">
        <v>189</v>
      </c>
      <c r="H2647" s="156">
        <v>903</v>
      </c>
      <c r="I2647" s="156" t="s">
        <v>239</v>
      </c>
      <c r="J2647" s="156" t="s">
        <v>121</v>
      </c>
      <c r="K2647" s="156" t="s">
        <v>230</v>
      </c>
      <c r="L2647" s="156">
        <v>4532</v>
      </c>
      <c r="M2647" s="156" t="s">
        <v>200</v>
      </c>
      <c r="N2647" s="156">
        <v>1177</v>
      </c>
      <c r="O2647" s="156">
        <v>241160.85</v>
      </c>
      <c r="P2647" s="156">
        <v>1887177</v>
      </c>
      <c r="Q2647" t="str">
        <f t="shared" si="41"/>
        <v>1-Residential</v>
      </c>
      <c r="R2647" s="158"/>
      <c r="S2647" t="s">
        <v>304</v>
      </c>
      <c r="U2647" s="158"/>
    </row>
    <row r="2648" spans="1:21" x14ac:dyDescent="0.3">
      <c r="A2648" s="156">
        <v>5</v>
      </c>
      <c r="B2648" s="156" t="s">
        <v>181</v>
      </c>
      <c r="C2648" s="156">
        <v>2020</v>
      </c>
      <c r="D2648" s="156">
        <v>5</v>
      </c>
      <c r="E2648" s="156" t="s">
        <v>222</v>
      </c>
      <c r="F2648" s="157">
        <v>1</v>
      </c>
      <c r="G2648" s="156" t="s">
        <v>183</v>
      </c>
      <c r="H2648" s="156">
        <v>15</v>
      </c>
      <c r="I2648" s="156" t="s">
        <v>252</v>
      </c>
      <c r="J2648" s="156" t="s">
        <v>118</v>
      </c>
      <c r="K2648" s="156" t="s">
        <v>214</v>
      </c>
      <c r="L2648" s="156">
        <v>200</v>
      </c>
      <c r="M2648" s="156" t="s">
        <v>210</v>
      </c>
      <c r="N2648" s="156">
        <v>1</v>
      </c>
      <c r="O2648" s="156">
        <v>17.57</v>
      </c>
      <c r="P2648" s="156">
        <v>38</v>
      </c>
      <c r="Q2648" t="str">
        <f t="shared" si="41"/>
        <v>3-Small C&amp;I</v>
      </c>
      <c r="R2648" s="158"/>
      <c r="S2648" t="s">
        <v>304</v>
      </c>
      <c r="U2648" s="158"/>
    </row>
    <row r="2649" spans="1:21" x14ac:dyDescent="0.3">
      <c r="A2649" s="156">
        <v>4</v>
      </c>
      <c r="B2649" s="156" t="s">
        <v>187</v>
      </c>
      <c r="C2649" s="156">
        <v>2020</v>
      </c>
      <c r="D2649" s="156">
        <v>5</v>
      </c>
      <c r="E2649" s="156" t="s">
        <v>222</v>
      </c>
      <c r="F2649" s="157">
        <v>3</v>
      </c>
      <c r="G2649" s="156" t="s">
        <v>189</v>
      </c>
      <c r="H2649" s="156">
        <v>10</v>
      </c>
      <c r="I2649" s="156" t="s">
        <v>251</v>
      </c>
      <c r="J2649" s="156" t="s">
        <v>118</v>
      </c>
      <c r="K2649" s="156" t="s">
        <v>214</v>
      </c>
      <c r="L2649" s="156">
        <v>300</v>
      </c>
      <c r="M2649" s="156" t="s">
        <v>191</v>
      </c>
      <c r="N2649" s="156">
        <v>23</v>
      </c>
      <c r="O2649" s="156">
        <v>1315.7</v>
      </c>
      <c r="P2649" s="156">
        <v>4995</v>
      </c>
      <c r="Q2649" t="str">
        <f t="shared" si="41"/>
        <v>3-Small C&amp;I</v>
      </c>
      <c r="R2649" s="158"/>
      <c r="S2649" t="s">
        <v>304</v>
      </c>
      <c r="U2649" s="158"/>
    </row>
    <row r="2650" spans="1:21" x14ac:dyDescent="0.3">
      <c r="A2650" s="156">
        <v>5</v>
      </c>
      <c r="B2650" s="156" t="s">
        <v>181</v>
      </c>
      <c r="C2650" s="156">
        <v>2020</v>
      </c>
      <c r="D2650" s="156">
        <v>5</v>
      </c>
      <c r="E2650" s="156" t="s">
        <v>222</v>
      </c>
      <c r="F2650" s="157">
        <v>1</v>
      </c>
      <c r="G2650" s="156" t="s">
        <v>183</v>
      </c>
      <c r="H2650" s="156">
        <v>953</v>
      </c>
      <c r="I2650" s="156" t="s">
        <v>213</v>
      </c>
      <c r="J2650" s="156" t="s">
        <v>118</v>
      </c>
      <c r="K2650" s="156" t="s">
        <v>214</v>
      </c>
      <c r="L2650" s="156">
        <v>4512</v>
      </c>
      <c r="M2650" s="156" t="s">
        <v>186</v>
      </c>
      <c r="N2650" s="156">
        <v>774</v>
      </c>
      <c r="O2650" s="156">
        <v>28441.55</v>
      </c>
      <c r="P2650" s="156">
        <v>215813</v>
      </c>
      <c r="Q2650" t="str">
        <f t="shared" si="41"/>
        <v>3-Small C&amp;I</v>
      </c>
      <c r="R2650" s="158"/>
      <c r="S2650" t="s">
        <v>304</v>
      </c>
      <c r="U2650" s="158"/>
    </row>
    <row r="2651" spans="1:21" x14ac:dyDescent="0.3">
      <c r="A2651" s="156">
        <v>5</v>
      </c>
      <c r="B2651" s="156" t="s">
        <v>181</v>
      </c>
      <c r="C2651" s="156">
        <v>2020</v>
      </c>
      <c r="D2651" s="156">
        <v>5</v>
      </c>
      <c r="E2651" s="156" t="s">
        <v>222</v>
      </c>
      <c r="F2651" s="157">
        <v>75</v>
      </c>
      <c r="G2651" s="156" t="s">
        <v>212</v>
      </c>
      <c r="H2651" s="156">
        <v>18</v>
      </c>
      <c r="I2651" s="156" t="s">
        <v>215</v>
      </c>
      <c r="J2651" s="156" t="s">
        <v>119</v>
      </c>
      <c r="K2651" s="156" t="s">
        <v>216</v>
      </c>
      <c r="L2651" s="156">
        <v>1575</v>
      </c>
      <c r="M2651" s="156" t="s">
        <v>218</v>
      </c>
      <c r="N2651" s="156">
        <v>2</v>
      </c>
      <c r="O2651" s="156">
        <v>6541.46</v>
      </c>
      <c r="P2651" s="156">
        <v>36980</v>
      </c>
      <c r="Q2651" t="str">
        <f t="shared" si="41"/>
        <v>4-Medium C&amp;I</v>
      </c>
      <c r="R2651" s="158"/>
      <c r="S2651" t="s">
        <v>304</v>
      </c>
      <c r="U2651" s="158"/>
    </row>
    <row r="2652" spans="1:21" x14ac:dyDescent="0.3">
      <c r="A2652" s="156">
        <v>5</v>
      </c>
      <c r="B2652" s="156" t="s">
        <v>181</v>
      </c>
      <c r="C2652" s="156">
        <v>2020</v>
      </c>
      <c r="D2652" s="156">
        <v>5</v>
      </c>
      <c r="E2652" s="156" t="s">
        <v>222</v>
      </c>
      <c r="F2652" s="157">
        <v>3</v>
      </c>
      <c r="G2652" s="156" t="s">
        <v>189</v>
      </c>
      <c r="H2652" s="156">
        <v>17</v>
      </c>
      <c r="I2652" s="156" t="s">
        <v>204</v>
      </c>
      <c r="J2652" s="156" t="s">
        <v>128</v>
      </c>
      <c r="K2652" s="156" t="s">
        <v>205</v>
      </c>
      <c r="L2652" s="156">
        <v>300</v>
      </c>
      <c r="M2652" s="156" t="s">
        <v>191</v>
      </c>
      <c r="N2652" s="156">
        <v>2</v>
      </c>
      <c r="O2652" s="156">
        <v>2354.4499999999998</v>
      </c>
      <c r="P2652" s="156">
        <v>11800</v>
      </c>
      <c r="Q2652" t="str">
        <f t="shared" si="41"/>
        <v>4-Medium C&amp;I</v>
      </c>
      <c r="R2652" s="158"/>
      <c r="S2652" t="s">
        <v>304</v>
      </c>
      <c r="U2652" s="158"/>
    </row>
    <row r="2653" spans="1:21" x14ac:dyDescent="0.3">
      <c r="A2653" s="156">
        <v>5</v>
      </c>
      <c r="B2653" s="156" t="s">
        <v>181</v>
      </c>
      <c r="C2653" s="156">
        <v>2020</v>
      </c>
      <c r="D2653" s="156">
        <v>5</v>
      </c>
      <c r="E2653" s="156" t="s">
        <v>222</v>
      </c>
      <c r="F2653" s="157">
        <v>3</v>
      </c>
      <c r="G2653" s="156" t="s">
        <v>189</v>
      </c>
      <c r="H2653" s="156">
        <v>9</v>
      </c>
      <c r="I2653" s="156" t="s">
        <v>275</v>
      </c>
      <c r="J2653" s="156" t="s">
        <v>117</v>
      </c>
      <c r="K2653" s="156" t="s">
        <v>236</v>
      </c>
      <c r="L2653" s="156">
        <v>300</v>
      </c>
      <c r="M2653" s="156" t="s">
        <v>191</v>
      </c>
      <c r="N2653" s="156">
        <v>312</v>
      </c>
      <c r="O2653" s="156">
        <v>-398559.56</v>
      </c>
      <c r="P2653" s="156">
        <v>466209</v>
      </c>
      <c r="Q2653" t="str">
        <f t="shared" si="41"/>
        <v>3-Small C&amp;I</v>
      </c>
      <c r="R2653" s="158"/>
      <c r="S2653" t="s">
        <v>304</v>
      </c>
      <c r="U2653" s="158"/>
    </row>
    <row r="2654" spans="1:21" x14ac:dyDescent="0.3">
      <c r="A2654" s="156">
        <v>5</v>
      </c>
      <c r="B2654" s="156" t="s">
        <v>181</v>
      </c>
      <c r="C2654" s="156">
        <v>2020</v>
      </c>
      <c r="D2654" s="156">
        <v>5</v>
      </c>
      <c r="E2654" s="156" t="s">
        <v>222</v>
      </c>
      <c r="F2654" s="157">
        <v>3</v>
      </c>
      <c r="G2654" s="156" t="s">
        <v>189</v>
      </c>
      <c r="H2654" s="156">
        <v>951</v>
      </c>
      <c r="I2654" s="156" t="s">
        <v>250</v>
      </c>
      <c r="J2654" s="156" t="s">
        <v>126</v>
      </c>
      <c r="K2654" s="156" t="s">
        <v>249</v>
      </c>
      <c r="L2654" s="156">
        <v>4532</v>
      </c>
      <c r="M2654" s="156" t="s">
        <v>200</v>
      </c>
      <c r="N2654" s="156">
        <v>1229</v>
      </c>
      <c r="O2654" s="156">
        <v>49776.66</v>
      </c>
      <c r="P2654" s="156">
        <v>415603</v>
      </c>
      <c r="Q2654" t="str">
        <f t="shared" si="41"/>
        <v>3-Small C&amp;I</v>
      </c>
      <c r="R2654" s="158"/>
      <c r="S2654" t="s">
        <v>304</v>
      </c>
      <c r="U2654" s="158"/>
    </row>
    <row r="2655" spans="1:21" x14ac:dyDescent="0.3">
      <c r="A2655" s="156">
        <v>5</v>
      </c>
      <c r="B2655" s="156" t="s">
        <v>181</v>
      </c>
      <c r="C2655" s="156">
        <v>2020</v>
      </c>
      <c r="D2655" s="156">
        <v>5</v>
      </c>
      <c r="E2655" s="156" t="s">
        <v>222</v>
      </c>
      <c r="F2655" s="157">
        <v>5</v>
      </c>
      <c r="G2655" s="156" t="s">
        <v>195</v>
      </c>
      <c r="H2655" s="156">
        <v>950</v>
      </c>
      <c r="I2655" s="156" t="s">
        <v>184</v>
      </c>
      <c r="J2655" s="156" t="s">
        <v>115</v>
      </c>
      <c r="K2655" s="156" t="s">
        <v>185</v>
      </c>
      <c r="L2655" s="156">
        <v>4552</v>
      </c>
      <c r="M2655" s="156" t="s">
        <v>276</v>
      </c>
      <c r="N2655" s="156">
        <v>1357</v>
      </c>
      <c r="O2655" s="156">
        <v>302958.36</v>
      </c>
      <c r="P2655" s="156">
        <v>2958776</v>
      </c>
      <c r="Q2655" t="str">
        <f t="shared" si="41"/>
        <v>3-Small C&amp;I</v>
      </c>
      <c r="R2655" s="158"/>
      <c r="S2655" t="s">
        <v>304</v>
      </c>
      <c r="U2655" s="158"/>
    </row>
    <row r="2656" spans="1:21" x14ac:dyDescent="0.3">
      <c r="A2656" s="156">
        <v>5</v>
      </c>
      <c r="B2656" s="156" t="s">
        <v>181</v>
      </c>
      <c r="C2656" s="156">
        <v>2020</v>
      </c>
      <c r="D2656" s="156">
        <v>5</v>
      </c>
      <c r="E2656" s="156" t="s">
        <v>222</v>
      </c>
      <c r="F2656" s="157">
        <v>6</v>
      </c>
      <c r="G2656" s="156" t="s">
        <v>192</v>
      </c>
      <c r="H2656" s="156">
        <v>950</v>
      </c>
      <c r="I2656" s="156" t="s">
        <v>184</v>
      </c>
      <c r="J2656" s="156" t="s">
        <v>115</v>
      </c>
      <c r="K2656" s="156" t="s">
        <v>185</v>
      </c>
      <c r="L2656" s="156">
        <v>4562</v>
      </c>
      <c r="M2656" s="156" t="s">
        <v>211</v>
      </c>
      <c r="N2656" s="156">
        <v>30</v>
      </c>
      <c r="O2656" s="156">
        <v>869.42</v>
      </c>
      <c r="P2656" s="156">
        <v>5888</v>
      </c>
      <c r="Q2656" t="str">
        <f t="shared" si="41"/>
        <v>3-Small C&amp;I</v>
      </c>
      <c r="R2656" s="158"/>
      <c r="S2656" t="s">
        <v>304</v>
      </c>
      <c r="U2656" s="158"/>
    </row>
    <row r="2657" spans="1:21" x14ac:dyDescent="0.3">
      <c r="A2657" s="156">
        <v>5</v>
      </c>
      <c r="B2657" s="156" t="s">
        <v>181</v>
      </c>
      <c r="C2657" s="156">
        <v>2020</v>
      </c>
      <c r="D2657" s="156">
        <v>5</v>
      </c>
      <c r="E2657" s="156" t="s">
        <v>222</v>
      </c>
      <c r="F2657" s="157">
        <v>5</v>
      </c>
      <c r="G2657" s="156" t="s">
        <v>195</v>
      </c>
      <c r="H2657" s="156">
        <v>5</v>
      </c>
      <c r="I2657" s="156" t="s">
        <v>190</v>
      </c>
      <c r="J2657" s="156" t="s">
        <v>115</v>
      </c>
      <c r="K2657" s="156" t="s">
        <v>185</v>
      </c>
      <c r="L2657" s="156">
        <v>460</v>
      </c>
      <c r="M2657" s="156" t="s">
        <v>198</v>
      </c>
      <c r="N2657" s="156">
        <v>983</v>
      </c>
      <c r="O2657" s="156">
        <v>141423.21</v>
      </c>
      <c r="P2657" s="156">
        <v>1508235</v>
      </c>
      <c r="Q2657" t="str">
        <f t="shared" si="41"/>
        <v>3-Small C&amp;I</v>
      </c>
      <c r="R2657" s="158"/>
      <c r="S2657" t="s">
        <v>304</v>
      </c>
      <c r="U2657" s="158"/>
    </row>
    <row r="2658" spans="1:21" x14ac:dyDescent="0.3">
      <c r="A2658" s="156">
        <v>4</v>
      </c>
      <c r="B2658" s="156" t="s">
        <v>187</v>
      </c>
      <c r="C2658" s="156">
        <v>2020</v>
      </c>
      <c r="D2658" s="156">
        <v>5</v>
      </c>
      <c r="E2658" s="156" t="s">
        <v>222</v>
      </c>
      <c r="F2658" s="157">
        <v>1</v>
      </c>
      <c r="G2658" s="156" t="s">
        <v>183</v>
      </c>
      <c r="H2658" s="156">
        <v>950</v>
      </c>
      <c r="I2658" s="156" t="s">
        <v>184</v>
      </c>
      <c r="J2658" s="156" t="s">
        <v>115</v>
      </c>
      <c r="K2658" s="156" t="s">
        <v>185</v>
      </c>
      <c r="L2658" s="156">
        <v>4512</v>
      </c>
      <c r="M2658" s="156" t="s">
        <v>186</v>
      </c>
      <c r="N2658" s="156">
        <v>32</v>
      </c>
      <c r="O2658" s="156">
        <v>1731.22</v>
      </c>
      <c r="P2658" s="156">
        <v>15721</v>
      </c>
      <c r="Q2658" t="str">
        <f t="shared" si="41"/>
        <v>3-Small C&amp;I</v>
      </c>
      <c r="R2658" s="158"/>
      <c r="S2658" t="s">
        <v>304</v>
      </c>
      <c r="U2658" s="158"/>
    </row>
    <row r="2659" spans="1:21" x14ac:dyDescent="0.3">
      <c r="A2659" s="156">
        <v>5</v>
      </c>
      <c r="B2659" s="156" t="s">
        <v>181</v>
      </c>
      <c r="C2659" s="156">
        <v>2020</v>
      </c>
      <c r="D2659" s="156">
        <v>5</v>
      </c>
      <c r="E2659" s="156" t="s">
        <v>222</v>
      </c>
      <c r="F2659" s="157">
        <v>10</v>
      </c>
      <c r="G2659" s="156" t="s">
        <v>238</v>
      </c>
      <c r="H2659" s="156">
        <v>616</v>
      </c>
      <c r="I2659" s="156" t="s">
        <v>199</v>
      </c>
      <c r="J2659" s="156" t="s">
        <v>125</v>
      </c>
      <c r="K2659" s="156" t="s">
        <v>197</v>
      </c>
      <c r="L2659" s="156">
        <v>4513</v>
      </c>
      <c r="M2659" s="156" t="s">
        <v>240</v>
      </c>
      <c r="N2659" s="156">
        <v>3</v>
      </c>
      <c r="O2659" s="156">
        <v>79.84</v>
      </c>
      <c r="P2659" s="156">
        <v>276</v>
      </c>
      <c r="Q2659" t="str">
        <f t="shared" si="41"/>
        <v>Street</v>
      </c>
      <c r="R2659" s="158"/>
      <c r="S2659" t="s">
        <v>304</v>
      </c>
      <c r="U2659" s="158"/>
    </row>
    <row r="2660" spans="1:21" x14ac:dyDescent="0.3">
      <c r="A2660" s="156">
        <v>5</v>
      </c>
      <c r="B2660" s="156" t="s">
        <v>181</v>
      </c>
      <c r="C2660" s="156">
        <v>2020</v>
      </c>
      <c r="D2660" s="156">
        <v>5</v>
      </c>
      <c r="E2660" s="156" t="s">
        <v>222</v>
      </c>
      <c r="F2660" s="157">
        <v>1</v>
      </c>
      <c r="G2660" s="156" t="s">
        <v>183</v>
      </c>
      <c r="H2660" s="156">
        <v>5</v>
      </c>
      <c r="I2660" s="156" t="s">
        <v>190</v>
      </c>
      <c r="J2660" s="156" t="s">
        <v>115</v>
      </c>
      <c r="K2660" s="156" t="s">
        <v>185</v>
      </c>
      <c r="L2660" s="156">
        <v>200</v>
      </c>
      <c r="M2660" s="156" t="s">
        <v>210</v>
      </c>
      <c r="N2660" s="156">
        <v>1272</v>
      </c>
      <c r="O2660" s="156">
        <v>-87379.35</v>
      </c>
      <c r="P2660" s="156">
        <v>522522</v>
      </c>
      <c r="Q2660" t="str">
        <f t="shared" si="41"/>
        <v>3-Small C&amp;I</v>
      </c>
      <c r="R2660" s="158"/>
      <c r="S2660" t="s">
        <v>304</v>
      </c>
      <c r="U2660" s="158"/>
    </row>
    <row r="2661" spans="1:21" x14ac:dyDescent="0.3">
      <c r="A2661" s="156">
        <v>5</v>
      </c>
      <c r="B2661" s="156" t="s">
        <v>181</v>
      </c>
      <c r="C2661" s="156">
        <v>2020</v>
      </c>
      <c r="D2661" s="156">
        <v>5</v>
      </c>
      <c r="E2661" s="156" t="s">
        <v>222</v>
      </c>
      <c r="F2661" s="157">
        <v>3</v>
      </c>
      <c r="G2661" s="156" t="s">
        <v>189</v>
      </c>
      <c r="H2661" s="156">
        <v>5</v>
      </c>
      <c r="I2661" s="156" t="s">
        <v>190</v>
      </c>
      <c r="J2661" s="156" t="s">
        <v>115</v>
      </c>
      <c r="K2661" s="156" t="s">
        <v>185</v>
      </c>
      <c r="L2661" s="156">
        <v>300</v>
      </c>
      <c r="M2661" s="156" t="s">
        <v>191</v>
      </c>
      <c r="N2661" s="156">
        <v>42624</v>
      </c>
      <c r="O2661" s="156">
        <v>-2333526.94</v>
      </c>
      <c r="P2661" s="156">
        <v>37268622</v>
      </c>
      <c r="Q2661" t="str">
        <f t="shared" si="41"/>
        <v>3-Small C&amp;I</v>
      </c>
      <c r="R2661" s="158"/>
      <c r="S2661" t="s">
        <v>304</v>
      </c>
      <c r="U2661" s="158"/>
    </row>
    <row r="2662" spans="1:21" x14ac:dyDescent="0.3">
      <c r="A2662" s="156">
        <v>5</v>
      </c>
      <c r="B2662" s="156" t="s">
        <v>181</v>
      </c>
      <c r="C2662" s="156">
        <v>2020</v>
      </c>
      <c r="D2662" s="156">
        <v>5</v>
      </c>
      <c r="E2662" s="156" t="s">
        <v>222</v>
      </c>
      <c r="F2662" s="157">
        <v>6</v>
      </c>
      <c r="G2662" s="156" t="s">
        <v>192</v>
      </c>
      <c r="H2662" s="156">
        <v>627</v>
      </c>
      <c r="I2662" s="156" t="s">
        <v>257</v>
      </c>
      <c r="J2662" s="156" t="s">
        <v>132</v>
      </c>
      <c r="K2662" s="156" t="s">
        <v>212</v>
      </c>
      <c r="L2662" s="156">
        <v>4562</v>
      </c>
      <c r="M2662" s="156" t="s">
        <v>211</v>
      </c>
      <c r="N2662" s="156">
        <v>2</v>
      </c>
      <c r="O2662" s="156">
        <v>442.77</v>
      </c>
      <c r="P2662" s="156">
        <v>61</v>
      </c>
      <c r="Q2662" t="str">
        <f t="shared" si="41"/>
        <v>Street</v>
      </c>
      <c r="R2662" s="158"/>
      <c r="S2662" t="s">
        <v>304</v>
      </c>
      <c r="U2662" s="158"/>
    </row>
    <row r="2663" spans="1:21" x14ac:dyDescent="0.3">
      <c r="A2663" s="156">
        <v>5</v>
      </c>
      <c r="B2663" s="156" t="s">
        <v>181</v>
      </c>
      <c r="C2663" s="156">
        <v>2020</v>
      </c>
      <c r="D2663" s="156">
        <v>5</v>
      </c>
      <c r="E2663" s="156" t="s">
        <v>222</v>
      </c>
      <c r="F2663" s="157">
        <v>6</v>
      </c>
      <c r="G2663" s="156" t="s">
        <v>192</v>
      </c>
      <c r="H2663" s="156">
        <v>616</v>
      </c>
      <c r="I2663" s="156" t="s">
        <v>199</v>
      </c>
      <c r="J2663" s="156" t="s">
        <v>125</v>
      </c>
      <c r="K2663" s="156" t="s">
        <v>197</v>
      </c>
      <c r="L2663" s="156">
        <v>4562</v>
      </c>
      <c r="M2663" s="156" t="s">
        <v>211</v>
      </c>
      <c r="N2663" s="156">
        <v>919</v>
      </c>
      <c r="O2663" s="156">
        <v>58379.94</v>
      </c>
      <c r="P2663" s="156">
        <v>182849</v>
      </c>
      <c r="Q2663" t="str">
        <f t="shared" si="41"/>
        <v>Street</v>
      </c>
      <c r="R2663" s="158"/>
      <c r="S2663" t="s">
        <v>304</v>
      </c>
      <c r="U2663" s="158"/>
    </row>
    <row r="2664" spans="1:21" x14ac:dyDescent="0.3">
      <c r="A2664" s="156">
        <v>5</v>
      </c>
      <c r="B2664" s="156" t="s">
        <v>181</v>
      </c>
      <c r="C2664" s="156">
        <v>2020</v>
      </c>
      <c r="D2664" s="156">
        <v>5</v>
      </c>
      <c r="E2664" s="156" t="s">
        <v>222</v>
      </c>
      <c r="F2664" s="157">
        <v>6</v>
      </c>
      <c r="G2664" s="156" t="s">
        <v>192</v>
      </c>
      <c r="H2664" s="156">
        <v>612</v>
      </c>
      <c r="I2664" s="156" t="s">
        <v>223</v>
      </c>
      <c r="J2664" s="156" t="s">
        <v>116</v>
      </c>
      <c r="K2664" s="156" t="s">
        <v>224</v>
      </c>
      <c r="L2664" s="156">
        <v>700</v>
      </c>
      <c r="M2664" s="156" t="s">
        <v>193</v>
      </c>
      <c r="N2664" s="156">
        <v>2</v>
      </c>
      <c r="O2664" s="156">
        <v>53.6</v>
      </c>
      <c r="P2664" s="156">
        <v>197</v>
      </c>
      <c r="Q2664" t="str">
        <f t="shared" si="41"/>
        <v>3-Small C&amp;I</v>
      </c>
      <c r="R2664" s="158"/>
      <c r="S2664" t="s">
        <v>304</v>
      </c>
      <c r="U2664" s="158"/>
    </row>
    <row r="2665" spans="1:21" x14ac:dyDescent="0.3">
      <c r="A2665" s="156">
        <v>4</v>
      </c>
      <c r="B2665" s="156" t="s">
        <v>187</v>
      </c>
      <c r="C2665" s="156">
        <v>2020</v>
      </c>
      <c r="D2665" s="156">
        <v>5</v>
      </c>
      <c r="E2665" s="156" t="s">
        <v>222</v>
      </c>
      <c r="F2665" s="157">
        <v>3</v>
      </c>
      <c r="G2665" s="156" t="s">
        <v>189</v>
      </c>
      <c r="H2665" s="156">
        <v>621</v>
      </c>
      <c r="I2665" s="156" t="s">
        <v>259</v>
      </c>
      <c r="J2665" s="156" t="s">
        <v>116</v>
      </c>
      <c r="K2665" s="156" t="s">
        <v>224</v>
      </c>
      <c r="L2665" s="156">
        <v>4532</v>
      </c>
      <c r="M2665" s="156" t="s">
        <v>200</v>
      </c>
      <c r="N2665" s="156">
        <v>8</v>
      </c>
      <c r="O2665" s="156">
        <v>179.75</v>
      </c>
      <c r="P2665" s="156">
        <v>1136</v>
      </c>
      <c r="Q2665" t="str">
        <f t="shared" si="41"/>
        <v>3-Small C&amp;I</v>
      </c>
      <c r="R2665" s="158"/>
      <c r="S2665" t="s">
        <v>304</v>
      </c>
      <c r="U2665" s="158"/>
    </row>
    <row r="2666" spans="1:21" x14ac:dyDescent="0.3">
      <c r="A2666" s="156">
        <v>5</v>
      </c>
      <c r="B2666" s="156" t="s">
        <v>181</v>
      </c>
      <c r="C2666" s="156">
        <v>2020</v>
      </c>
      <c r="D2666" s="156">
        <v>5</v>
      </c>
      <c r="E2666" s="156" t="s">
        <v>222</v>
      </c>
      <c r="F2666" s="157">
        <v>6</v>
      </c>
      <c r="G2666" s="156" t="s">
        <v>192</v>
      </c>
      <c r="H2666" s="156">
        <v>621</v>
      </c>
      <c r="I2666" s="156" t="s">
        <v>259</v>
      </c>
      <c r="J2666" s="156" t="s">
        <v>116</v>
      </c>
      <c r="K2666" s="156" t="s">
        <v>224</v>
      </c>
      <c r="L2666" s="156">
        <v>4562</v>
      </c>
      <c r="M2666" s="156" t="s">
        <v>211</v>
      </c>
      <c r="N2666" s="156">
        <v>10</v>
      </c>
      <c r="O2666" s="156">
        <v>167.38</v>
      </c>
      <c r="P2666" s="156">
        <v>939</v>
      </c>
      <c r="Q2666" t="str">
        <f t="shared" si="41"/>
        <v>3-Small C&amp;I</v>
      </c>
      <c r="R2666" s="158"/>
      <c r="S2666" t="s">
        <v>304</v>
      </c>
      <c r="U2666" s="158"/>
    </row>
    <row r="2667" spans="1:21" x14ac:dyDescent="0.3">
      <c r="A2667" s="156">
        <v>5</v>
      </c>
      <c r="B2667" s="156" t="s">
        <v>181</v>
      </c>
      <c r="C2667" s="156">
        <v>2020</v>
      </c>
      <c r="D2667" s="156">
        <v>5</v>
      </c>
      <c r="E2667" s="156" t="s">
        <v>222</v>
      </c>
      <c r="F2667" s="157">
        <v>5</v>
      </c>
      <c r="G2667" s="156" t="s">
        <v>195</v>
      </c>
      <c r="H2667" s="156">
        <v>603</v>
      </c>
      <c r="I2667" s="156" t="s">
        <v>196</v>
      </c>
      <c r="J2667" s="156" t="s">
        <v>125</v>
      </c>
      <c r="K2667" s="156" t="s">
        <v>197</v>
      </c>
      <c r="L2667" s="156">
        <v>460</v>
      </c>
      <c r="M2667" s="156" t="s">
        <v>198</v>
      </c>
      <c r="N2667" s="156">
        <v>50</v>
      </c>
      <c r="O2667" s="156">
        <v>6255.06</v>
      </c>
      <c r="P2667" s="156">
        <v>15986</v>
      </c>
      <c r="Q2667" t="str">
        <f t="shared" si="41"/>
        <v>Street</v>
      </c>
      <c r="R2667" s="158"/>
      <c r="S2667" t="s">
        <v>304</v>
      </c>
      <c r="U2667" s="158"/>
    </row>
    <row r="2668" spans="1:21" x14ac:dyDescent="0.3">
      <c r="A2668" s="156">
        <v>5</v>
      </c>
      <c r="B2668" s="156" t="s">
        <v>181</v>
      </c>
      <c r="C2668" s="156">
        <v>2020</v>
      </c>
      <c r="D2668" s="156">
        <v>5</v>
      </c>
      <c r="E2668" s="156" t="s">
        <v>222</v>
      </c>
      <c r="F2668" s="157">
        <v>60</v>
      </c>
      <c r="G2668" s="156" t="s">
        <v>212</v>
      </c>
      <c r="H2668" s="156">
        <v>623</v>
      </c>
      <c r="I2668" s="156" t="s">
        <v>295</v>
      </c>
      <c r="J2668" s="156" t="s">
        <v>124</v>
      </c>
      <c r="K2668" s="156" t="s">
        <v>227</v>
      </c>
      <c r="L2668" s="156">
        <v>360</v>
      </c>
      <c r="M2668" s="156" t="s">
        <v>225</v>
      </c>
      <c r="N2668" s="156">
        <v>3</v>
      </c>
      <c r="O2668" s="156">
        <v>40.42</v>
      </c>
      <c r="P2668" s="156">
        <v>114</v>
      </c>
      <c r="Q2668" t="str">
        <f t="shared" si="41"/>
        <v>Street</v>
      </c>
      <c r="R2668" s="158"/>
      <c r="S2668" t="s">
        <v>304</v>
      </c>
      <c r="U2668" s="158"/>
    </row>
    <row r="2669" spans="1:21" x14ac:dyDescent="0.3">
      <c r="A2669" s="156">
        <v>5</v>
      </c>
      <c r="B2669" s="156" t="s">
        <v>181</v>
      </c>
      <c r="C2669" s="156">
        <v>2020</v>
      </c>
      <c r="D2669" s="156">
        <v>5</v>
      </c>
      <c r="E2669" s="156" t="s">
        <v>222</v>
      </c>
      <c r="F2669" s="157">
        <v>5</v>
      </c>
      <c r="G2669" s="156" t="s">
        <v>195</v>
      </c>
      <c r="H2669" s="156">
        <v>700</v>
      </c>
      <c r="I2669" s="156" t="s">
        <v>273</v>
      </c>
      <c r="J2669" s="156" t="s">
        <v>207</v>
      </c>
      <c r="K2669" s="156" t="s">
        <v>208</v>
      </c>
      <c r="L2669" s="156">
        <v>460</v>
      </c>
      <c r="M2669" s="156" t="s">
        <v>198</v>
      </c>
      <c r="N2669" s="156">
        <v>4</v>
      </c>
      <c r="O2669" s="156">
        <v>102209.38</v>
      </c>
      <c r="P2669" s="156">
        <v>583700</v>
      </c>
      <c r="Q2669" t="str">
        <f t="shared" si="41"/>
        <v>5-Large C&amp;I</v>
      </c>
      <c r="R2669" s="158"/>
      <c r="S2669" t="s">
        <v>304</v>
      </c>
      <c r="U2669" s="158"/>
    </row>
    <row r="2670" spans="1:21" x14ac:dyDescent="0.3">
      <c r="A2670" s="156">
        <v>5</v>
      </c>
      <c r="B2670" s="156" t="s">
        <v>181</v>
      </c>
      <c r="C2670" s="156">
        <v>2020</v>
      </c>
      <c r="D2670" s="156">
        <v>5</v>
      </c>
      <c r="E2670" s="156" t="s">
        <v>222</v>
      </c>
      <c r="F2670" s="157">
        <v>1</v>
      </c>
      <c r="G2670" s="156" t="s">
        <v>183</v>
      </c>
      <c r="H2670" s="156">
        <v>2</v>
      </c>
      <c r="I2670" s="156" t="s">
        <v>264</v>
      </c>
      <c r="J2670" s="156" t="s">
        <v>121</v>
      </c>
      <c r="K2670" s="156" t="s">
        <v>230</v>
      </c>
      <c r="L2670" s="156">
        <v>200</v>
      </c>
      <c r="M2670" s="156" t="s">
        <v>210</v>
      </c>
      <c r="N2670" s="156">
        <v>321</v>
      </c>
      <c r="O2670" s="156">
        <v>30704.1</v>
      </c>
      <c r="P2670" s="156">
        <v>119745</v>
      </c>
      <c r="Q2670" t="str">
        <f t="shared" si="41"/>
        <v>1-Residential</v>
      </c>
      <c r="R2670" s="158"/>
      <c r="S2670" t="s">
        <v>304</v>
      </c>
      <c r="U2670" s="158"/>
    </row>
    <row r="2671" spans="1:21" x14ac:dyDescent="0.3">
      <c r="A2671" s="156">
        <v>5</v>
      </c>
      <c r="B2671" s="156" t="s">
        <v>181</v>
      </c>
      <c r="C2671" s="156">
        <v>2020</v>
      </c>
      <c r="D2671" s="156">
        <v>5</v>
      </c>
      <c r="E2671" s="156" t="s">
        <v>222</v>
      </c>
      <c r="F2671" s="157">
        <v>5</v>
      </c>
      <c r="G2671" s="156" t="s">
        <v>195</v>
      </c>
      <c r="H2671" s="156">
        <v>710</v>
      </c>
      <c r="I2671" s="156" t="s">
        <v>220</v>
      </c>
      <c r="J2671" s="156" t="s">
        <v>207</v>
      </c>
      <c r="K2671" s="156" t="s">
        <v>208</v>
      </c>
      <c r="L2671" s="156">
        <v>4552</v>
      </c>
      <c r="M2671" s="156" t="s">
        <v>276</v>
      </c>
      <c r="N2671" s="156">
        <v>662</v>
      </c>
      <c r="O2671" s="156">
        <v>10002431.67</v>
      </c>
      <c r="P2671" s="156">
        <v>159974193</v>
      </c>
      <c r="Q2671" t="str">
        <f t="shared" si="41"/>
        <v>5-Large C&amp;I</v>
      </c>
      <c r="R2671" s="158"/>
      <c r="S2671" t="s">
        <v>304</v>
      </c>
      <c r="U2671" s="158"/>
    </row>
    <row r="2672" spans="1:21" x14ac:dyDescent="0.3">
      <c r="A2672" s="156">
        <v>4</v>
      </c>
      <c r="B2672" s="156" t="s">
        <v>187</v>
      </c>
      <c r="C2672" s="156">
        <v>2020</v>
      </c>
      <c r="D2672" s="156">
        <v>5</v>
      </c>
      <c r="E2672" s="156" t="s">
        <v>222</v>
      </c>
      <c r="F2672" s="157">
        <v>1</v>
      </c>
      <c r="G2672" s="156" t="s">
        <v>183</v>
      </c>
      <c r="H2672" s="156">
        <v>6</v>
      </c>
      <c r="I2672" s="156" t="s">
        <v>256</v>
      </c>
      <c r="J2672" s="156" t="s">
        <v>122</v>
      </c>
      <c r="K2672" s="156" t="s">
        <v>242</v>
      </c>
      <c r="L2672" s="156">
        <v>200</v>
      </c>
      <c r="M2672" s="156" t="s">
        <v>210</v>
      </c>
      <c r="N2672" s="156">
        <v>27</v>
      </c>
      <c r="O2672" s="156">
        <v>3046.36</v>
      </c>
      <c r="P2672" s="156">
        <v>17788</v>
      </c>
      <c r="Q2672" t="str">
        <f t="shared" si="41"/>
        <v>2-Low Income Residential</v>
      </c>
      <c r="R2672" s="158"/>
      <c r="S2672" t="s">
        <v>304</v>
      </c>
      <c r="U2672" s="158"/>
    </row>
    <row r="2673" spans="1:21" x14ac:dyDescent="0.3">
      <c r="A2673" s="156">
        <v>4</v>
      </c>
      <c r="B2673" s="156" t="s">
        <v>187</v>
      </c>
      <c r="C2673" s="156">
        <v>2020</v>
      </c>
      <c r="D2673" s="156">
        <v>5</v>
      </c>
      <c r="E2673" s="156" t="s">
        <v>222</v>
      </c>
      <c r="F2673" s="157">
        <v>3</v>
      </c>
      <c r="G2673" s="156" t="s">
        <v>189</v>
      </c>
      <c r="H2673" s="156">
        <v>952</v>
      </c>
      <c r="I2673" s="156" t="s">
        <v>235</v>
      </c>
      <c r="J2673" s="156" t="s">
        <v>117</v>
      </c>
      <c r="K2673" s="156" t="s">
        <v>236</v>
      </c>
      <c r="L2673" s="156">
        <v>4532</v>
      </c>
      <c r="M2673" s="156" t="s">
        <v>200</v>
      </c>
      <c r="N2673" s="156">
        <v>10</v>
      </c>
      <c r="O2673" s="156">
        <v>375.03</v>
      </c>
      <c r="P2673" s="156">
        <v>2586</v>
      </c>
      <c r="Q2673" t="str">
        <f t="shared" si="41"/>
        <v>3-Small C&amp;I</v>
      </c>
      <c r="R2673" s="158"/>
      <c r="S2673" t="s">
        <v>304</v>
      </c>
      <c r="U2673" s="158"/>
    </row>
    <row r="2674" spans="1:21" x14ac:dyDescent="0.3">
      <c r="A2674" s="156">
        <v>4</v>
      </c>
      <c r="B2674" s="156" t="s">
        <v>187</v>
      </c>
      <c r="C2674" s="156">
        <v>2020</v>
      </c>
      <c r="D2674" s="156">
        <v>5</v>
      </c>
      <c r="E2674" s="156" t="s">
        <v>222</v>
      </c>
      <c r="F2674" s="157">
        <v>1</v>
      </c>
      <c r="G2674" s="156" t="s">
        <v>183</v>
      </c>
      <c r="H2674" s="156">
        <v>10</v>
      </c>
      <c r="I2674" s="156" t="s">
        <v>251</v>
      </c>
      <c r="J2674" s="156" t="s">
        <v>118</v>
      </c>
      <c r="K2674" s="156" t="s">
        <v>214</v>
      </c>
      <c r="L2674" s="156">
        <v>200</v>
      </c>
      <c r="M2674" s="156" t="s">
        <v>210</v>
      </c>
      <c r="N2674" s="156">
        <v>5</v>
      </c>
      <c r="O2674" s="156">
        <v>566.79999999999995</v>
      </c>
      <c r="P2674" s="156">
        <v>2342</v>
      </c>
      <c r="Q2674" t="str">
        <f t="shared" si="41"/>
        <v>3-Small C&amp;I</v>
      </c>
      <c r="R2674" s="158"/>
      <c r="S2674" t="s">
        <v>304</v>
      </c>
      <c r="U2674" s="158"/>
    </row>
    <row r="2675" spans="1:21" x14ac:dyDescent="0.3">
      <c r="A2675" s="156">
        <v>5</v>
      </c>
      <c r="B2675" s="156" t="s">
        <v>181</v>
      </c>
      <c r="C2675" s="156">
        <v>2020</v>
      </c>
      <c r="D2675" s="156">
        <v>5</v>
      </c>
      <c r="E2675" s="156" t="s">
        <v>222</v>
      </c>
      <c r="F2675" s="157">
        <v>3</v>
      </c>
      <c r="G2675" s="156" t="s">
        <v>189</v>
      </c>
      <c r="H2675" s="156">
        <v>13</v>
      </c>
      <c r="I2675" s="156" t="s">
        <v>296</v>
      </c>
      <c r="J2675" s="156" t="s">
        <v>119</v>
      </c>
      <c r="K2675" s="156" t="s">
        <v>216</v>
      </c>
      <c r="L2675" s="156">
        <v>300</v>
      </c>
      <c r="M2675" s="156" t="s">
        <v>191</v>
      </c>
      <c r="N2675" s="156">
        <v>94</v>
      </c>
      <c r="O2675" s="156">
        <v>179356.91</v>
      </c>
      <c r="P2675" s="156">
        <v>919367</v>
      </c>
      <c r="Q2675" t="str">
        <f t="shared" si="41"/>
        <v>4-Medium C&amp;I</v>
      </c>
      <c r="R2675" s="158"/>
      <c r="S2675" t="s">
        <v>304</v>
      </c>
      <c r="U2675" s="158"/>
    </row>
    <row r="2676" spans="1:21" x14ac:dyDescent="0.3">
      <c r="A2676" s="156">
        <v>5</v>
      </c>
      <c r="B2676" s="156" t="s">
        <v>181</v>
      </c>
      <c r="C2676" s="156">
        <v>2020</v>
      </c>
      <c r="D2676" s="156">
        <v>5</v>
      </c>
      <c r="E2676" s="156" t="s">
        <v>222</v>
      </c>
      <c r="F2676" s="157">
        <v>75</v>
      </c>
      <c r="G2676" s="156" t="s">
        <v>212</v>
      </c>
      <c r="H2676" s="156">
        <v>13</v>
      </c>
      <c r="I2676" s="156" t="s">
        <v>296</v>
      </c>
      <c r="J2676" s="156" t="s">
        <v>119</v>
      </c>
      <c r="K2676" s="156" t="s">
        <v>216</v>
      </c>
      <c r="L2676" s="156">
        <v>1575</v>
      </c>
      <c r="M2676" s="156" t="s">
        <v>218</v>
      </c>
      <c r="N2676" s="156">
        <v>1</v>
      </c>
      <c r="O2676" s="156">
        <v>1033.31</v>
      </c>
      <c r="P2676" s="156">
        <v>5040</v>
      </c>
      <c r="Q2676" t="str">
        <f t="shared" si="41"/>
        <v>4-Medium C&amp;I</v>
      </c>
      <c r="R2676" s="158"/>
      <c r="S2676" t="s">
        <v>304</v>
      </c>
      <c r="U2676" s="158"/>
    </row>
    <row r="2677" spans="1:21" x14ac:dyDescent="0.3">
      <c r="A2677" s="156">
        <v>5</v>
      </c>
      <c r="B2677" s="156" t="s">
        <v>181</v>
      </c>
      <c r="C2677" s="156">
        <v>2020</v>
      </c>
      <c r="D2677" s="156">
        <v>5</v>
      </c>
      <c r="E2677" s="156" t="s">
        <v>222</v>
      </c>
      <c r="F2677" s="157">
        <v>3</v>
      </c>
      <c r="G2677" s="156" t="s">
        <v>189</v>
      </c>
      <c r="H2677" s="156">
        <v>8</v>
      </c>
      <c r="I2677" s="156" t="s">
        <v>248</v>
      </c>
      <c r="J2677" s="156" t="s">
        <v>126</v>
      </c>
      <c r="K2677" s="156" t="s">
        <v>249</v>
      </c>
      <c r="L2677" s="156">
        <v>300</v>
      </c>
      <c r="M2677" s="156" t="s">
        <v>191</v>
      </c>
      <c r="N2677" s="156">
        <v>377</v>
      </c>
      <c r="O2677" s="156">
        <v>20990.84</v>
      </c>
      <c r="P2677" s="156">
        <v>91866</v>
      </c>
      <c r="Q2677" t="str">
        <f t="shared" si="41"/>
        <v>3-Small C&amp;I</v>
      </c>
      <c r="R2677" s="158"/>
      <c r="S2677" t="s">
        <v>304</v>
      </c>
      <c r="U2677" s="158"/>
    </row>
    <row r="2678" spans="1:21" x14ac:dyDescent="0.3">
      <c r="A2678" s="156">
        <v>5</v>
      </c>
      <c r="B2678" s="156" t="s">
        <v>181</v>
      </c>
      <c r="C2678" s="156">
        <v>2020</v>
      </c>
      <c r="D2678" s="156">
        <v>5</v>
      </c>
      <c r="E2678" s="156" t="s">
        <v>222</v>
      </c>
      <c r="F2678" s="157">
        <v>77</v>
      </c>
      <c r="G2678" s="156" t="s">
        <v>212</v>
      </c>
      <c r="H2678" s="156">
        <v>5</v>
      </c>
      <c r="I2678" s="156" t="s">
        <v>190</v>
      </c>
      <c r="J2678" s="156" t="s">
        <v>115</v>
      </c>
      <c r="K2678" s="156" t="s">
        <v>185</v>
      </c>
      <c r="L2678" s="156">
        <v>1577</v>
      </c>
      <c r="M2678" s="156" t="s">
        <v>233</v>
      </c>
      <c r="N2678" s="156">
        <v>2</v>
      </c>
      <c r="O2678" s="156">
        <v>1880.39</v>
      </c>
      <c r="P2678" s="156">
        <v>8486</v>
      </c>
      <c r="Q2678" t="str">
        <f t="shared" si="41"/>
        <v>3-Small C&amp;I</v>
      </c>
      <c r="R2678" s="158"/>
      <c r="S2678" t="s">
        <v>304</v>
      </c>
      <c r="U2678" s="158"/>
    </row>
    <row r="2679" spans="1:21" x14ac:dyDescent="0.3">
      <c r="A2679" s="156">
        <v>5</v>
      </c>
      <c r="B2679" s="156" t="s">
        <v>181</v>
      </c>
      <c r="C2679" s="156">
        <v>2020</v>
      </c>
      <c r="D2679" s="156">
        <v>5</v>
      </c>
      <c r="E2679" s="156" t="s">
        <v>222</v>
      </c>
      <c r="F2679" s="157">
        <v>79</v>
      </c>
      <c r="G2679" s="156" t="s">
        <v>212</v>
      </c>
      <c r="H2679" s="156">
        <v>5</v>
      </c>
      <c r="I2679" s="156" t="s">
        <v>190</v>
      </c>
      <c r="J2679" s="156" t="s">
        <v>115</v>
      </c>
      <c r="K2679" s="156" t="s">
        <v>185</v>
      </c>
      <c r="L2679" s="156">
        <v>1579</v>
      </c>
      <c r="M2679" s="156" t="s">
        <v>271</v>
      </c>
      <c r="N2679" s="156">
        <v>1</v>
      </c>
      <c r="O2679" s="156">
        <v>9.64</v>
      </c>
      <c r="P2679" s="156">
        <v>0</v>
      </c>
      <c r="Q2679" t="str">
        <f t="shared" si="41"/>
        <v>3-Small C&amp;I</v>
      </c>
      <c r="R2679" s="158"/>
      <c r="S2679" t="s">
        <v>304</v>
      </c>
      <c r="U2679" s="158"/>
    </row>
    <row r="2680" spans="1:21" x14ac:dyDescent="0.3">
      <c r="A2680" s="156">
        <v>5</v>
      </c>
      <c r="B2680" s="156" t="s">
        <v>181</v>
      </c>
      <c r="C2680" s="156">
        <v>2020</v>
      </c>
      <c r="D2680" s="156">
        <v>5</v>
      </c>
      <c r="E2680" s="156" t="s">
        <v>222</v>
      </c>
      <c r="F2680" s="157">
        <v>79</v>
      </c>
      <c r="G2680" s="156" t="s">
        <v>212</v>
      </c>
      <c r="H2680" s="156">
        <v>153</v>
      </c>
      <c r="I2680" s="156" t="s">
        <v>269</v>
      </c>
      <c r="J2680" s="156" t="s">
        <v>270</v>
      </c>
      <c r="K2680" s="156" t="s">
        <v>270</v>
      </c>
      <c r="L2680" s="156">
        <v>1579</v>
      </c>
      <c r="M2680" s="156" t="s">
        <v>271</v>
      </c>
      <c r="N2680" s="156">
        <v>18</v>
      </c>
      <c r="O2680" s="156">
        <v>0</v>
      </c>
      <c r="P2680" s="156">
        <v>3452086</v>
      </c>
      <c r="Q2680" t="str">
        <f t="shared" si="41"/>
        <v>OTHER</v>
      </c>
      <c r="R2680" s="158"/>
      <c r="S2680" t="s">
        <v>304</v>
      </c>
      <c r="U2680" s="158"/>
    </row>
    <row r="2681" spans="1:21" x14ac:dyDescent="0.3">
      <c r="A2681" s="156">
        <v>4</v>
      </c>
      <c r="B2681" s="156" t="s">
        <v>187</v>
      </c>
      <c r="C2681" s="156">
        <v>2020</v>
      </c>
      <c r="D2681" s="156">
        <v>5</v>
      </c>
      <c r="E2681" s="156" t="s">
        <v>222</v>
      </c>
      <c r="F2681" s="157">
        <v>3</v>
      </c>
      <c r="G2681" s="156" t="s">
        <v>189</v>
      </c>
      <c r="H2681" s="156">
        <v>5</v>
      </c>
      <c r="I2681" s="156" t="s">
        <v>190</v>
      </c>
      <c r="J2681" s="156" t="s">
        <v>115</v>
      </c>
      <c r="K2681" s="156" t="s">
        <v>185</v>
      </c>
      <c r="L2681" s="156">
        <v>300</v>
      </c>
      <c r="M2681" s="156" t="s">
        <v>191</v>
      </c>
      <c r="N2681" s="156">
        <v>167</v>
      </c>
      <c r="O2681" s="156">
        <v>20406.59</v>
      </c>
      <c r="P2681" s="156">
        <v>85669</v>
      </c>
      <c r="Q2681" t="str">
        <f t="shared" si="41"/>
        <v>3-Small C&amp;I</v>
      </c>
      <c r="R2681" s="158"/>
      <c r="S2681" t="s">
        <v>304</v>
      </c>
      <c r="U2681" s="158"/>
    </row>
    <row r="2682" spans="1:21" x14ac:dyDescent="0.3">
      <c r="A2682" s="156">
        <v>5</v>
      </c>
      <c r="B2682" s="156" t="s">
        <v>181</v>
      </c>
      <c r="C2682" s="156">
        <v>2020</v>
      </c>
      <c r="D2682" s="156">
        <v>5</v>
      </c>
      <c r="E2682" s="156" t="s">
        <v>222</v>
      </c>
      <c r="F2682" s="157">
        <v>6</v>
      </c>
      <c r="G2682" s="156" t="s">
        <v>192</v>
      </c>
      <c r="H2682" s="156">
        <v>619</v>
      </c>
      <c r="I2682" s="156" t="s">
        <v>277</v>
      </c>
      <c r="J2682" s="156" t="s">
        <v>278</v>
      </c>
      <c r="K2682" s="156" t="s">
        <v>212</v>
      </c>
      <c r="L2682" s="156">
        <v>4562</v>
      </c>
      <c r="M2682" s="156" t="s">
        <v>211</v>
      </c>
      <c r="N2682" s="156">
        <v>423</v>
      </c>
      <c r="O2682" s="156">
        <v>420791.24</v>
      </c>
      <c r="P2682" s="156">
        <v>3321753</v>
      </c>
      <c r="Q2682" t="str">
        <f t="shared" si="41"/>
        <v>Street</v>
      </c>
      <c r="R2682" s="158"/>
      <c r="S2682" t="s">
        <v>304</v>
      </c>
      <c r="U2682" s="158"/>
    </row>
    <row r="2683" spans="1:21" x14ac:dyDescent="0.3">
      <c r="A2683" s="156">
        <v>5</v>
      </c>
      <c r="B2683" s="156" t="s">
        <v>181</v>
      </c>
      <c r="C2683" s="156">
        <v>2020</v>
      </c>
      <c r="D2683" s="156">
        <v>5</v>
      </c>
      <c r="E2683" s="156" t="s">
        <v>222</v>
      </c>
      <c r="F2683" s="157">
        <v>6</v>
      </c>
      <c r="G2683" s="156" t="s">
        <v>192</v>
      </c>
      <c r="H2683" s="156">
        <v>625</v>
      </c>
      <c r="I2683" s="156" t="s">
        <v>286</v>
      </c>
      <c r="J2683" s="156" t="s">
        <v>132</v>
      </c>
      <c r="K2683" s="156" t="s">
        <v>212</v>
      </c>
      <c r="L2683" s="156">
        <v>700</v>
      </c>
      <c r="M2683" s="156" t="s">
        <v>193</v>
      </c>
      <c r="N2683" s="156">
        <v>1</v>
      </c>
      <c r="O2683" s="156">
        <v>17.23</v>
      </c>
      <c r="P2683" s="156">
        <v>16</v>
      </c>
      <c r="Q2683" t="str">
        <f t="shared" si="41"/>
        <v>Street</v>
      </c>
      <c r="R2683" s="158"/>
      <c r="S2683" t="s">
        <v>304</v>
      </c>
      <c r="U2683" s="158"/>
    </row>
    <row r="2684" spans="1:21" x14ac:dyDescent="0.3">
      <c r="A2684" s="156">
        <v>5</v>
      </c>
      <c r="B2684" s="156" t="s">
        <v>181</v>
      </c>
      <c r="C2684" s="156">
        <v>2020</v>
      </c>
      <c r="D2684" s="156">
        <v>5</v>
      </c>
      <c r="E2684" s="156" t="s">
        <v>222</v>
      </c>
      <c r="F2684" s="157">
        <v>60</v>
      </c>
      <c r="G2684" s="156" t="s">
        <v>212</v>
      </c>
      <c r="H2684" s="156">
        <v>621</v>
      </c>
      <c r="I2684" s="156" t="s">
        <v>259</v>
      </c>
      <c r="J2684" s="156" t="s">
        <v>116</v>
      </c>
      <c r="K2684" s="156" t="s">
        <v>224</v>
      </c>
      <c r="L2684" s="156">
        <v>4563</v>
      </c>
      <c r="M2684" s="156" t="s">
        <v>228</v>
      </c>
      <c r="N2684" s="156">
        <v>1</v>
      </c>
      <c r="O2684" s="156">
        <v>7.83</v>
      </c>
      <c r="P2684" s="156">
        <v>7</v>
      </c>
      <c r="Q2684" t="str">
        <f t="shared" si="41"/>
        <v>3-Small C&amp;I</v>
      </c>
      <c r="R2684" s="158"/>
      <c r="S2684" t="s">
        <v>304</v>
      </c>
      <c r="U2684" s="158"/>
    </row>
    <row r="2685" spans="1:21" x14ac:dyDescent="0.3">
      <c r="A2685" s="156">
        <v>5</v>
      </c>
      <c r="B2685" s="156" t="s">
        <v>181</v>
      </c>
      <c r="C2685" s="156">
        <v>2020</v>
      </c>
      <c r="D2685" s="156">
        <v>5</v>
      </c>
      <c r="E2685" s="156" t="s">
        <v>222</v>
      </c>
      <c r="F2685" s="157">
        <v>6</v>
      </c>
      <c r="G2685" s="156" t="s">
        <v>192</v>
      </c>
      <c r="H2685" s="156">
        <v>602</v>
      </c>
      <c r="I2685" s="156" t="s">
        <v>246</v>
      </c>
      <c r="J2685" s="156" t="s">
        <v>125</v>
      </c>
      <c r="K2685" s="156" t="s">
        <v>197</v>
      </c>
      <c r="L2685" s="156">
        <v>700</v>
      </c>
      <c r="M2685" s="156" t="s">
        <v>193</v>
      </c>
      <c r="N2685" s="156">
        <v>318</v>
      </c>
      <c r="O2685" s="156">
        <v>25827.33</v>
      </c>
      <c r="P2685" s="156">
        <v>63741</v>
      </c>
      <c r="Q2685" t="str">
        <f t="shared" si="41"/>
        <v>Street</v>
      </c>
      <c r="R2685" s="158"/>
      <c r="S2685" t="s">
        <v>304</v>
      </c>
      <c r="U2685" s="158"/>
    </row>
    <row r="2686" spans="1:21" x14ac:dyDescent="0.3">
      <c r="A2686" s="156">
        <v>4</v>
      </c>
      <c r="B2686" s="156" t="s">
        <v>187</v>
      </c>
      <c r="C2686" s="156">
        <v>2020</v>
      </c>
      <c r="D2686" s="156">
        <v>5</v>
      </c>
      <c r="E2686" s="156" t="s">
        <v>222</v>
      </c>
      <c r="F2686" s="157">
        <v>6</v>
      </c>
      <c r="G2686" s="156" t="s">
        <v>192</v>
      </c>
      <c r="H2686" s="156">
        <v>624</v>
      </c>
      <c r="I2686" s="156" t="s">
        <v>226</v>
      </c>
      <c r="J2686" s="156" t="s">
        <v>124</v>
      </c>
      <c r="K2686" s="156" t="s">
        <v>227</v>
      </c>
      <c r="L2686" s="156">
        <v>4562</v>
      </c>
      <c r="M2686" s="156" t="s">
        <v>211</v>
      </c>
      <c r="N2686" s="156">
        <v>2</v>
      </c>
      <c r="O2686" s="156">
        <v>1163.6400000000001</v>
      </c>
      <c r="P2686" s="156">
        <v>4854</v>
      </c>
      <c r="Q2686" t="str">
        <f t="shared" si="41"/>
        <v>Street</v>
      </c>
      <c r="R2686" s="158"/>
      <c r="S2686" t="s">
        <v>304</v>
      </c>
      <c r="U2686" s="158"/>
    </row>
    <row r="2687" spans="1:21" x14ac:dyDescent="0.3">
      <c r="A2687" s="156">
        <v>5</v>
      </c>
      <c r="B2687" s="156" t="s">
        <v>181</v>
      </c>
      <c r="C2687" s="156">
        <v>2020</v>
      </c>
      <c r="D2687" s="156">
        <v>5</v>
      </c>
      <c r="E2687" s="156" t="s">
        <v>222</v>
      </c>
      <c r="F2687" s="157">
        <v>60</v>
      </c>
      <c r="G2687" s="156" t="s">
        <v>212</v>
      </c>
      <c r="H2687" s="156">
        <v>601</v>
      </c>
      <c r="I2687" s="156" t="s">
        <v>260</v>
      </c>
      <c r="J2687" s="156" t="s">
        <v>123</v>
      </c>
      <c r="K2687" s="156" t="s">
        <v>261</v>
      </c>
      <c r="L2687" s="156">
        <v>360</v>
      </c>
      <c r="M2687" s="156" t="s">
        <v>225</v>
      </c>
      <c r="N2687" s="156">
        <v>46</v>
      </c>
      <c r="O2687" s="156">
        <v>1115.01</v>
      </c>
      <c r="P2687" s="156">
        <v>1632</v>
      </c>
      <c r="Q2687" t="str">
        <f t="shared" si="41"/>
        <v>Street</v>
      </c>
      <c r="R2687" s="158"/>
      <c r="S2687" t="s">
        <v>304</v>
      </c>
      <c r="U2687" s="158"/>
    </row>
    <row r="2688" spans="1:21" x14ac:dyDescent="0.3">
      <c r="A2688" s="156">
        <v>5</v>
      </c>
      <c r="B2688" s="156" t="s">
        <v>181</v>
      </c>
      <c r="C2688" s="156">
        <v>2020</v>
      </c>
      <c r="D2688" s="156">
        <v>5</v>
      </c>
      <c r="E2688" s="156" t="s">
        <v>222</v>
      </c>
      <c r="F2688" s="157">
        <v>1</v>
      </c>
      <c r="G2688" s="156" t="s">
        <v>183</v>
      </c>
      <c r="H2688" s="156">
        <v>7</v>
      </c>
      <c r="I2688" s="156" t="s">
        <v>241</v>
      </c>
      <c r="J2688" s="156" t="s">
        <v>122</v>
      </c>
      <c r="K2688" s="156" t="s">
        <v>242</v>
      </c>
      <c r="L2688" s="156">
        <v>200</v>
      </c>
      <c r="M2688" s="156" t="s">
        <v>210</v>
      </c>
      <c r="N2688" s="156">
        <v>73</v>
      </c>
      <c r="O2688" s="156">
        <v>5806.29</v>
      </c>
      <c r="P2688" s="156">
        <v>35237</v>
      </c>
      <c r="Q2688" t="str">
        <f t="shared" si="41"/>
        <v>2-Low Income Residential</v>
      </c>
      <c r="R2688" s="158"/>
      <c r="S2688" t="s">
        <v>304</v>
      </c>
      <c r="U2688" s="158"/>
    </row>
    <row r="2689" spans="1:21" x14ac:dyDescent="0.3">
      <c r="A2689" s="156">
        <v>4</v>
      </c>
      <c r="B2689" s="156" t="s">
        <v>187</v>
      </c>
      <c r="C2689" s="156">
        <v>2020</v>
      </c>
      <c r="D2689" s="156">
        <v>5</v>
      </c>
      <c r="E2689" s="156" t="s">
        <v>222</v>
      </c>
      <c r="F2689" s="157">
        <v>3</v>
      </c>
      <c r="G2689" s="156" t="s">
        <v>189</v>
      </c>
      <c r="H2689" s="156">
        <v>954</v>
      </c>
      <c r="I2689" s="156" t="s">
        <v>237</v>
      </c>
      <c r="J2689" s="156" t="s">
        <v>119</v>
      </c>
      <c r="K2689" s="156" t="s">
        <v>216</v>
      </c>
      <c r="L2689" s="156">
        <v>4532</v>
      </c>
      <c r="M2689" s="156" t="s">
        <v>200</v>
      </c>
      <c r="N2689" s="156">
        <v>74</v>
      </c>
      <c r="O2689" s="156">
        <v>100753.91</v>
      </c>
      <c r="P2689" s="156">
        <v>1042124</v>
      </c>
      <c r="Q2689" t="str">
        <f t="shared" si="41"/>
        <v>4-Medium C&amp;I</v>
      </c>
      <c r="R2689" s="158"/>
      <c r="S2689" t="s">
        <v>304</v>
      </c>
      <c r="U2689" s="158"/>
    </row>
    <row r="2690" spans="1:21" x14ac:dyDescent="0.3">
      <c r="A2690" s="156">
        <v>5</v>
      </c>
      <c r="B2690" s="156" t="s">
        <v>181</v>
      </c>
      <c r="C2690" s="156">
        <v>2020</v>
      </c>
      <c r="D2690" s="156">
        <v>5</v>
      </c>
      <c r="E2690" s="156" t="s">
        <v>222</v>
      </c>
      <c r="F2690" s="157">
        <v>3</v>
      </c>
      <c r="G2690" s="156" t="s">
        <v>189</v>
      </c>
      <c r="H2690" s="156">
        <v>956</v>
      </c>
      <c r="I2690" s="156" t="s">
        <v>285</v>
      </c>
      <c r="J2690" s="156" t="s">
        <v>119</v>
      </c>
      <c r="K2690" s="156" t="s">
        <v>216</v>
      </c>
      <c r="L2690" s="156">
        <v>4532</v>
      </c>
      <c r="M2690" s="156" t="s">
        <v>200</v>
      </c>
      <c r="N2690" s="156">
        <v>229</v>
      </c>
      <c r="O2690" s="156">
        <v>315617.52</v>
      </c>
      <c r="P2690" s="156">
        <v>3753258</v>
      </c>
      <c r="Q2690" t="str">
        <f t="shared" ref="Q2690:Q2753" si="42">VLOOKUP(J2690,S:T,2,FALSE)</f>
        <v>4-Medium C&amp;I</v>
      </c>
      <c r="R2690" s="158"/>
      <c r="S2690" t="s">
        <v>304</v>
      </c>
      <c r="U2690" s="158"/>
    </row>
    <row r="2691" spans="1:21" x14ac:dyDescent="0.3">
      <c r="A2691" s="156">
        <v>5</v>
      </c>
      <c r="B2691" s="156" t="s">
        <v>181</v>
      </c>
      <c r="C2691" s="156">
        <v>2020</v>
      </c>
      <c r="D2691" s="156">
        <v>5</v>
      </c>
      <c r="E2691" s="156" t="s">
        <v>222</v>
      </c>
      <c r="F2691" s="157">
        <v>3</v>
      </c>
      <c r="G2691" s="156" t="s">
        <v>189</v>
      </c>
      <c r="H2691" s="156">
        <v>18</v>
      </c>
      <c r="I2691" s="156" t="s">
        <v>215</v>
      </c>
      <c r="J2691" s="156" t="s">
        <v>119</v>
      </c>
      <c r="K2691" s="156" t="s">
        <v>216</v>
      </c>
      <c r="L2691" s="156">
        <v>300</v>
      </c>
      <c r="M2691" s="156" t="s">
        <v>191</v>
      </c>
      <c r="N2691" s="156">
        <v>2106</v>
      </c>
      <c r="O2691" s="156">
        <v>4200779.93</v>
      </c>
      <c r="P2691" s="156">
        <v>22857782</v>
      </c>
      <c r="Q2691" t="str">
        <f t="shared" si="42"/>
        <v>4-Medium C&amp;I</v>
      </c>
      <c r="R2691" s="158"/>
      <c r="S2691" t="s">
        <v>304</v>
      </c>
      <c r="U2691" s="158"/>
    </row>
    <row r="2692" spans="1:21" x14ac:dyDescent="0.3">
      <c r="A2692" s="156">
        <v>5</v>
      </c>
      <c r="B2692" s="156" t="s">
        <v>181</v>
      </c>
      <c r="C2692" s="156">
        <v>2020</v>
      </c>
      <c r="D2692" s="156">
        <v>5</v>
      </c>
      <c r="E2692" s="156" t="s">
        <v>222</v>
      </c>
      <c r="F2692" s="157">
        <v>5</v>
      </c>
      <c r="G2692" s="156" t="s">
        <v>195</v>
      </c>
      <c r="H2692" s="156">
        <v>18</v>
      </c>
      <c r="I2692" s="156" t="s">
        <v>215</v>
      </c>
      <c r="J2692" s="156" t="s">
        <v>119</v>
      </c>
      <c r="K2692" s="156" t="s">
        <v>216</v>
      </c>
      <c r="L2692" s="156">
        <v>460</v>
      </c>
      <c r="M2692" s="156" t="s">
        <v>198</v>
      </c>
      <c r="N2692" s="156">
        <v>183</v>
      </c>
      <c r="O2692" s="156">
        <v>546863.06999999995</v>
      </c>
      <c r="P2692" s="156">
        <v>2913937</v>
      </c>
      <c r="Q2692" t="str">
        <f t="shared" si="42"/>
        <v>4-Medium C&amp;I</v>
      </c>
      <c r="R2692" s="158"/>
      <c r="S2692" t="s">
        <v>304</v>
      </c>
      <c r="U2692" s="158"/>
    </row>
    <row r="2693" spans="1:21" x14ac:dyDescent="0.3">
      <c r="A2693" s="156">
        <v>5</v>
      </c>
      <c r="B2693" s="156" t="s">
        <v>181</v>
      </c>
      <c r="C2693" s="156">
        <v>2020</v>
      </c>
      <c r="D2693" s="156">
        <v>5</v>
      </c>
      <c r="E2693" s="156" t="s">
        <v>222</v>
      </c>
      <c r="F2693" s="157">
        <v>3</v>
      </c>
      <c r="G2693" s="156" t="s">
        <v>189</v>
      </c>
      <c r="H2693" s="156">
        <v>16</v>
      </c>
      <c r="I2693" s="156" t="s">
        <v>281</v>
      </c>
      <c r="J2693" s="156" t="s">
        <v>127</v>
      </c>
      <c r="K2693" s="156" t="s">
        <v>263</v>
      </c>
      <c r="L2693" s="156">
        <v>300</v>
      </c>
      <c r="M2693" s="156" t="s">
        <v>191</v>
      </c>
      <c r="N2693" s="156">
        <v>1</v>
      </c>
      <c r="O2693" s="156">
        <v>1991.28</v>
      </c>
      <c r="P2693" s="156">
        <v>11840</v>
      </c>
      <c r="Q2693" t="str">
        <f t="shared" si="42"/>
        <v>4-Medium C&amp;I</v>
      </c>
      <c r="R2693" s="158"/>
      <c r="S2693" t="s">
        <v>304</v>
      </c>
      <c r="U2693" s="158"/>
    </row>
    <row r="2694" spans="1:21" x14ac:dyDescent="0.3">
      <c r="A2694" s="156">
        <v>4</v>
      </c>
      <c r="B2694" s="156" t="s">
        <v>187</v>
      </c>
      <c r="C2694" s="156">
        <v>2020</v>
      </c>
      <c r="D2694" s="156">
        <v>5</v>
      </c>
      <c r="E2694" s="156" t="s">
        <v>222</v>
      </c>
      <c r="F2694" s="157">
        <v>3</v>
      </c>
      <c r="G2694" s="156" t="s">
        <v>189</v>
      </c>
      <c r="H2694" s="156">
        <v>955</v>
      </c>
      <c r="I2694" s="156" t="s">
        <v>282</v>
      </c>
      <c r="J2694" s="156" t="s">
        <v>127</v>
      </c>
      <c r="K2694" s="156" t="s">
        <v>263</v>
      </c>
      <c r="L2694" s="156">
        <v>4532</v>
      </c>
      <c r="M2694" s="156" t="s">
        <v>200</v>
      </c>
      <c r="N2694" s="156">
        <v>1</v>
      </c>
      <c r="O2694" s="156">
        <v>82.64</v>
      </c>
      <c r="P2694" s="156">
        <v>0</v>
      </c>
      <c r="Q2694" t="str">
        <f t="shared" si="42"/>
        <v>4-Medium C&amp;I</v>
      </c>
      <c r="R2694" s="158"/>
      <c r="S2694" t="s">
        <v>304</v>
      </c>
      <c r="U2694" s="158"/>
    </row>
    <row r="2695" spans="1:21" x14ac:dyDescent="0.3">
      <c r="A2695" s="156">
        <v>5</v>
      </c>
      <c r="B2695" s="156" t="s">
        <v>181</v>
      </c>
      <c r="C2695" s="156">
        <v>2020</v>
      </c>
      <c r="D2695" s="156">
        <v>5</v>
      </c>
      <c r="E2695" s="156" t="s">
        <v>222</v>
      </c>
      <c r="F2695" s="157">
        <v>3</v>
      </c>
      <c r="G2695" s="156" t="s">
        <v>189</v>
      </c>
      <c r="H2695" s="156">
        <v>20</v>
      </c>
      <c r="I2695" s="156" t="s">
        <v>300</v>
      </c>
      <c r="J2695" s="156" t="s">
        <v>128</v>
      </c>
      <c r="K2695" s="156" t="s">
        <v>205</v>
      </c>
      <c r="L2695" s="156">
        <v>300</v>
      </c>
      <c r="M2695" s="156" t="s">
        <v>191</v>
      </c>
      <c r="N2695" s="156">
        <v>73</v>
      </c>
      <c r="O2695" s="156">
        <v>139121.69</v>
      </c>
      <c r="P2695" s="156">
        <v>741794</v>
      </c>
      <c r="Q2695" t="str">
        <f t="shared" si="42"/>
        <v>4-Medium C&amp;I</v>
      </c>
      <c r="R2695" s="158"/>
      <c r="S2695" t="s">
        <v>304</v>
      </c>
      <c r="U2695" s="158"/>
    </row>
    <row r="2696" spans="1:21" x14ac:dyDescent="0.3">
      <c r="A2696" s="156">
        <v>5</v>
      </c>
      <c r="B2696" s="156" t="s">
        <v>181</v>
      </c>
      <c r="C2696" s="156">
        <v>2020</v>
      </c>
      <c r="D2696" s="156">
        <v>5</v>
      </c>
      <c r="E2696" s="156" t="s">
        <v>222</v>
      </c>
      <c r="F2696" s="157">
        <v>77</v>
      </c>
      <c r="G2696" s="156" t="s">
        <v>212</v>
      </c>
      <c r="H2696" s="156">
        <v>950</v>
      </c>
      <c r="I2696" s="156" t="s">
        <v>184</v>
      </c>
      <c r="J2696" s="156" t="s">
        <v>115</v>
      </c>
      <c r="K2696" s="156" t="s">
        <v>185</v>
      </c>
      <c r="L2696" s="156">
        <v>4577</v>
      </c>
      <c r="M2696" s="156" t="s">
        <v>212</v>
      </c>
      <c r="N2696" s="156">
        <v>1</v>
      </c>
      <c r="O2696" s="156">
        <v>251.63</v>
      </c>
      <c r="P2696" s="156">
        <v>2475</v>
      </c>
      <c r="Q2696" t="str">
        <f t="shared" si="42"/>
        <v>3-Small C&amp;I</v>
      </c>
      <c r="R2696" s="158"/>
      <c r="S2696" t="s">
        <v>304</v>
      </c>
      <c r="U2696" s="158"/>
    </row>
    <row r="2697" spans="1:21" x14ac:dyDescent="0.3">
      <c r="A2697" s="156">
        <v>5</v>
      </c>
      <c r="B2697" s="156" t="s">
        <v>181</v>
      </c>
      <c r="C2697" s="156">
        <v>2020</v>
      </c>
      <c r="D2697" s="156">
        <v>5</v>
      </c>
      <c r="E2697" s="156" t="s">
        <v>222</v>
      </c>
      <c r="F2697" s="157">
        <v>3</v>
      </c>
      <c r="G2697" s="156" t="s">
        <v>189</v>
      </c>
      <c r="H2697" s="156">
        <v>12</v>
      </c>
      <c r="I2697" s="156" t="s">
        <v>301</v>
      </c>
      <c r="J2697" s="156" t="s">
        <v>126</v>
      </c>
      <c r="K2697" s="156" t="s">
        <v>249</v>
      </c>
      <c r="L2697" s="156">
        <v>300</v>
      </c>
      <c r="M2697" s="156" t="s">
        <v>191</v>
      </c>
      <c r="N2697" s="156">
        <v>1</v>
      </c>
      <c r="O2697" s="156">
        <v>8.2799999999999994</v>
      </c>
      <c r="P2697" s="156">
        <v>4</v>
      </c>
      <c r="Q2697" t="str">
        <f t="shared" si="42"/>
        <v>3-Small C&amp;I</v>
      </c>
      <c r="R2697" s="158"/>
      <c r="S2697" t="s">
        <v>304</v>
      </c>
      <c r="U2697" s="158"/>
    </row>
    <row r="2698" spans="1:21" x14ac:dyDescent="0.3">
      <c r="A2698" s="156">
        <v>4</v>
      </c>
      <c r="B2698" s="156" t="s">
        <v>187</v>
      </c>
      <c r="C2698" s="156">
        <v>2020</v>
      </c>
      <c r="D2698" s="156">
        <v>5</v>
      </c>
      <c r="E2698" s="156" t="s">
        <v>222</v>
      </c>
      <c r="F2698" s="157">
        <v>3</v>
      </c>
      <c r="G2698" s="156" t="s">
        <v>189</v>
      </c>
      <c r="H2698" s="156">
        <v>950</v>
      </c>
      <c r="I2698" s="156" t="s">
        <v>184</v>
      </c>
      <c r="J2698" s="156" t="s">
        <v>115</v>
      </c>
      <c r="K2698" s="156" t="s">
        <v>185</v>
      </c>
      <c r="L2698" s="156">
        <v>4532</v>
      </c>
      <c r="M2698" s="156" t="s">
        <v>200</v>
      </c>
      <c r="N2698" s="156">
        <v>1266</v>
      </c>
      <c r="O2698" s="156">
        <v>142333.12</v>
      </c>
      <c r="P2698" s="156">
        <v>1249599</v>
      </c>
      <c r="Q2698" t="str">
        <f t="shared" si="42"/>
        <v>3-Small C&amp;I</v>
      </c>
      <c r="R2698" s="158"/>
      <c r="S2698" t="s">
        <v>304</v>
      </c>
      <c r="U2698" s="158"/>
    </row>
    <row r="2699" spans="1:21" x14ac:dyDescent="0.3">
      <c r="A2699" s="156">
        <v>4</v>
      </c>
      <c r="B2699" s="156" t="s">
        <v>187</v>
      </c>
      <c r="C2699" s="156">
        <v>2020</v>
      </c>
      <c r="D2699" s="156">
        <v>5</v>
      </c>
      <c r="E2699" s="156" t="s">
        <v>222</v>
      </c>
      <c r="F2699" s="157">
        <v>3</v>
      </c>
      <c r="G2699" s="156" t="s">
        <v>189</v>
      </c>
      <c r="H2699" s="156">
        <v>953</v>
      </c>
      <c r="I2699" s="156" t="s">
        <v>213</v>
      </c>
      <c r="J2699" s="156" t="s">
        <v>118</v>
      </c>
      <c r="K2699" s="156" t="s">
        <v>214</v>
      </c>
      <c r="L2699" s="156">
        <v>4532</v>
      </c>
      <c r="M2699" s="156" t="s">
        <v>200</v>
      </c>
      <c r="N2699" s="156">
        <v>49</v>
      </c>
      <c r="O2699" s="156">
        <v>2740.37</v>
      </c>
      <c r="P2699" s="156">
        <v>21170</v>
      </c>
      <c r="Q2699" t="str">
        <f t="shared" si="42"/>
        <v>3-Small C&amp;I</v>
      </c>
      <c r="R2699" s="158"/>
      <c r="S2699" t="s">
        <v>304</v>
      </c>
      <c r="U2699" s="158"/>
    </row>
    <row r="2700" spans="1:21" x14ac:dyDescent="0.3">
      <c r="A2700" s="156">
        <v>4</v>
      </c>
      <c r="B2700" s="156" t="s">
        <v>187</v>
      </c>
      <c r="C2700" s="156">
        <v>2020</v>
      </c>
      <c r="D2700" s="156">
        <v>5</v>
      </c>
      <c r="E2700" s="156" t="s">
        <v>222</v>
      </c>
      <c r="F2700" s="157">
        <v>1</v>
      </c>
      <c r="G2700" s="156" t="s">
        <v>183</v>
      </c>
      <c r="H2700" s="156">
        <v>5</v>
      </c>
      <c r="I2700" s="156" t="s">
        <v>190</v>
      </c>
      <c r="J2700" s="156" t="s">
        <v>115</v>
      </c>
      <c r="K2700" s="156" t="s">
        <v>185</v>
      </c>
      <c r="L2700" s="156">
        <v>200</v>
      </c>
      <c r="M2700" s="156" t="s">
        <v>210</v>
      </c>
      <c r="N2700" s="156">
        <v>12</v>
      </c>
      <c r="O2700" s="156">
        <v>762.12</v>
      </c>
      <c r="P2700" s="156">
        <v>2990</v>
      </c>
      <c r="Q2700" t="str">
        <f t="shared" si="42"/>
        <v>3-Small C&amp;I</v>
      </c>
      <c r="R2700" s="158"/>
      <c r="S2700" t="s">
        <v>304</v>
      </c>
      <c r="U2700" s="158"/>
    </row>
    <row r="2701" spans="1:21" x14ac:dyDescent="0.3">
      <c r="A2701" s="156">
        <v>5</v>
      </c>
      <c r="B2701" s="156" t="s">
        <v>181</v>
      </c>
      <c r="C2701" s="156">
        <v>2020</v>
      </c>
      <c r="D2701" s="156">
        <v>5</v>
      </c>
      <c r="E2701" s="156" t="s">
        <v>222</v>
      </c>
      <c r="F2701" s="157">
        <v>3</v>
      </c>
      <c r="G2701" s="156" t="s">
        <v>189</v>
      </c>
      <c r="H2701" s="156">
        <v>616</v>
      </c>
      <c r="I2701" s="156" t="s">
        <v>199</v>
      </c>
      <c r="J2701" s="156" t="s">
        <v>125</v>
      </c>
      <c r="K2701" s="156" t="s">
        <v>197</v>
      </c>
      <c r="L2701" s="156">
        <v>4532</v>
      </c>
      <c r="M2701" s="156" t="s">
        <v>200</v>
      </c>
      <c r="N2701" s="156">
        <v>3383</v>
      </c>
      <c r="O2701" s="156">
        <v>258971.88</v>
      </c>
      <c r="P2701" s="156">
        <v>839610</v>
      </c>
      <c r="Q2701" t="str">
        <f t="shared" si="42"/>
        <v>Street</v>
      </c>
      <c r="R2701" s="158"/>
      <c r="S2701" t="s">
        <v>304</v>
      </c>
      <c r="U2701" s="158"/>
    </row>
    <row r="2702" spans="1:21" x14ac:dyDescent="0.3">
      <c r="A2702" s="156">
        <v>4</v>
      </c>
      <c r="B2702" s="156" t="s">
        <v>187</v>
      </c>
      <c r="C2702" s="156">
        <v>2020</v>
      </c>
      <c r="D2702" s="156">
        <v>5</v>
      </c>
      <c r="E2702" s="156" t="s">
        <v>222</v>
      </c>
      <c r="F2702" s="157">
        <v>1</v>
      </c>
      <c r="G2702" s="156" t="s">
        <v>183</v>
      </c>
      <c r="H2702" s="156">
        <v>903</v>
      </c>
      <c r="I2702" s="156" t="s">
        <v>239</v>
      </c>
      <c r="J2702" s="156" t="s">
        <v>121</v>
      </c>
      <c r="K2702" s="156" t="s">
        <v>230</v>
      </c>
      <c r="L2702" s="156">
        <v>4512</v>
      </c>
      <c r="M2702" s="156" t="s">
        <v>186</v>
      </c>
      <c r="N2702" s="156">
        <v>10394</v>
      </c>
      <c r="O2702" s="156">
        <v>905022.02</v>
      </c>
      <c r="P2702" s="156">
        <v>6320216</v>
      </c>
      <c r="Q2702" t="str">
        <f t="shared" si="42"/>
        <v>1-Residential</v>
      </c>
      <c r="R2702" s="158"/>
      <c r="S2702" t="s">
        <v>304</v>
      </c>
      <c r="U2702" s="158"/>
    </row>
    <row r="2703" spans="1:21" x14ac:dyDescent="0.3">
      <c r="A2703" s="156">
        <v>5</v>
      </c>
      <c r="B2703" s="156" t="s">
        <v>181</v>
      </c>
      <c r="C2703" s="156">
        <v>2020</v>
      </c>
      <c r="D2703" s="156">
        <v>5</v>
      </c>
      <c r="E2703" s="156" t="s">
        <v>222</v>
      </c>
      <c r="F2703" s="157">
        <v>10</v>
      </c>
      <c r="G2703" s="156" t="s">
        <v>238</v>
      </c>
      <c r="H2703" s="156">
        <v>903</v>
      </c>
      <c r="I2703" s="156" t="s">
        <v>239</v>
      </c>
      <c r="J2703" s="156" t="s">
        <v>121</v>
      </c>
      <c r="K2703" s="156" t="s">
        <v>230</v>
      </c>
      <c r="L2703" s="156">
        <v>4513</v>
      </c>
      <c r="M2703" s="156" t="s">
        <v>240</v>
      </c>
      <c r="N2703" s="156">
        <v>33196</v>
      </c>
      <c r="O2703" s="156">
        <v>3108609.57</v>
      </c>
      <c r="P2703" s="156">
        <v>23093045</v>
      </c>
      <c r="Q2703" t="str">
        <f t="shared" si="42"/>
        <v>1-Residential</v>
      </c>
      <c r="R2703" s="158"/>
      <c r="S2703" t="s">
        <v>304</v>
      </c>
      <c r="U2703" s="158"/>
    </row>
    <row r="2704" spans="1:21" x14ac:dyDescent="0.3">
      <c r="A2704" s="156">
        <v>5</v>
      </c>
      <c r="B2704" s="156" t="s">
        <v>181</v>
      </c>
      <c r="C2704" s="156">
        <v>2020</v>
      </c>
      <c r="D2704" s="156">
        <v>5</v>
      </c>
      <c r="E2704" s="156" t="s">
        <v>222</v>
      </c>
      <c r="F2704" s="157">
        <v>6</v>
      </c>
      <c r="G2704" s="156" t="s">
        <v>192</v>
      </c>
      <c r="H2704" s="156">
        <v>615</v>
      </c>
      <c r="I2704" s="156" t="s">
        <v>292</v>
      </c>
      <c r="J2704" s="156" t="s">
        <v>123</v>
      </c>
      <c r="K2704" s="156" t="s">
        <v>261</v>
      </c>
      <c r="L2704" s="156">
        <v>4562</v>
      </c>
      <c r="M2704" s="156" t="s">
        <v>211</v>
      </c>
      <c r="N2704" s="156">
        <v>537</v>
      </c>
      <c r="O2704" s="156">
        <v>338112.25</v>
      </c>
      <c r="P2704" s="156">
        <v>477968</v>
      </c>
      <c r="Q2704" t="str">
        <f t="shared" si="42"/>
        <v>Street</v>
      </c>
      <c r="R2704" s="158"/>
      <c r="S2704" t="s">
        <v>304</v>
      </c>
      <c r="U2704" s="158"/>
    </row>
    <row r="2705" spans="1:21" x14ac:dyDescent="0.3">
      <c r="A2705" s="156">
        <v>5</v>
      </c>
      <c r="B2705" s="156" t="s">
        <v>181</v>
      </c>
      <c r="C2705" s="156">
        <v>2020</v>
      </c>
      <c r="D2705" s="156">
        <v>5</v>
      </c>
      <c r="E2705" s="156" t="s">
        <v>222</v>
      </c>
      <c r="F2705" s="157">
        <v>6</v>
      </c>
      <c r="G2705" s="156" t="s">
        <v>192</v>
      </c>
      <c r="H2705" s="156">
        <v>607</v>
      </c>
      <c r="I2705" s="156" t="s">
        <v>293</v>
      </c>
      <c r="J2705" s="156" t="s">
        <v>130</v>
      </c>
      <c r="K2705" s="156" t="s">
        <v>280</v>
      </c>
      <c r="L2705" s="156">
        <v>700</v>
      </c>
      <c r="M2705" s="156" t="s">
        <v>193</v>
      </c>
      <c r="N2705" s="156">
        <v>2</v>
      </c>
      <c r="O2705" s="156">
        <v>15515.61</v>
      </c>
      <c r="P2705" s="156">
        <v>32725</v>
      </c>
      <c r="Q2705" t="str">
        <f t="shared" si="42"/>
        <v>Street</v>
      </c>
      <c r="R2705" s="158"/>
      <c r="S2705" t="s">
        <v>304</v>
      </c>
      <c r="U2705" s="158"/>
    </row>
    <row r="2706" spans="1:21" x14ac:dyDescent="0.3">
      <c r="A2706" s="156">
        <v>4</v>
      </c>
      <c r="B2706" s="156" t="s">
        <v>187</v>
      </c>
      <c r="C2706" s="156">
        <v>2020</v>
      </c>
      <c r="D2706" s="156">
        <v>5</v>
      </c>
      <c r="E2706" s="156" t="s">
        <v>222</v>
      </c>
      <c r="F2706" s="157">
        <v>60</v>
      </c>
      <c r="G2706" s="156" t="s">
        <v>212</v>
      </c>
      <c r="H2706" s="156">
        <v>624</v>
      </c>
      <c r="I2706" s="156" t="s">
        <v>226</v>
      </c>
      <c r="J2706" s="156" t="s">
        <v>124</v>
      </c>
      <c r="K2706" s="156" t="s">
        <v>227</v>
      </c>
      <c r="L2706" s="156">
        <v>4563</v>
      </c>
      <c r="M2706" s="156" t="s">
        <v>228</v>
      </c>
      <c r="N2706" s="156">
        <v>2</v>
      </c>
      <c r="O2706" s="156">
        <v>25.58</v>
      </c>
      <c r="P2706" s="156">
        <v>99</v>
      </c>
      <c r="Q2706" t="str">
        <f t="shared" si="42"/>
        <v>Street</v>
      </c>
      <c r="R2706" s="158"/>
      <c r="S2706" t="s">
        <v>304</v>
      </c>
      <c r="U2706" s="158"/>
    </row>
    <row r="2707" spans="1:21" x14ac:dyDescent="0.3">
      <c r="A2707" s="156">
        <v>5</v>
      </c>
      <c r="B2707" s="156" t="s">
        <v>181</v>
      </c>
      <c r="C2707" s="156">
        <v>2020</v>
      </c>
      <c r="D2707" s="156">
        <v>5</v>
      </c>
      <c r="E2707" s="156" t="s">
        <v>222</v>
      </c>
      <c r="F2707" s="157">
        <v>3</v>
      </c>
      <c r="G2707" s="156" t="s">
        <v>189</v>
      </c>
      <c r="H2707" s="156">
        <v>710</v>
      </c>
      <c r="I2707" s="156" t="s">
        <v>220</v>
      </c>
      <c r="J2707" s="156" t="s">
        <v>207</v>
      </c>
      <c r="K2707" s="156" t="s">
        <v>208</v>
      </c>
      <c r="L2707" s="156">
        <v>4532</v>
      </c>
      <c r="M2707" s="156" t="s">
        <v>200</v>
      </c>
      <c r="N2707" s="156">
        <v>2042</v>
      </c>
      <c r="O2707" s="156">
        <v>17385177.32</v>
      </c>
      <c r="P2707" s="156">
        <v>270731164</v>
      </c>
      <c r="Q2707" t="str">
        <f t="shared" si="42"/>
        <v>5-Large C&amp;I</v>
      </c>
      <c r="R2707" s="158"/>
      <c r="S2707" t="s">
        <v>304</v>
      </c>
      <c r="U2707" s="158"/>
    </row>
    <row r="2708" spans="1:21" x14ac:dyDescent="0.3">
      <c r="A2708" s="156">
        <v>5</v>
      </c>
      <c r="B2708" s="156" t="s">
        <v>181</v>
      </c>
      <c r="C2708" s="156">
        <v>2020</v>
      </c>
      <c r="D2708" s="156">
        <v>5</v>
      </c>
      <c r="E2708" s="156" t="s">
        <v>222</v>
      </c>
      <c r="F2708" s="157">
        <v>6</v>
      </c>
      <c r="G2708" s="156" t="s">
        <v>192</v>
      </c>
      <c r="H2708" s="156">
        <v>600</v>
      </c>
      <c r="I2708" s="156" t="s">
        <v>266</v>
      </c>
      <c r="J2708" s="156" t="s">
        <v>123</v>
      </c>
      <c r="K2708" s="156" t="s">
        <v>261</v>
      </c>
      <c r="L2708" s="156">
        <v>700</v>
      </c>
      <c r="M2708" s="156" t="s">
        <v>193</v>
      </c>
      <c r="N2708" s="156">
        <v>73</v>
      </c>
      <c r="O2708" s="156">
        <v>39402.870000000003</v>
      </c>
      <c r="P2708" s="156">
        <v>43893</v>
      </c>
      <c r="Q2708" t="str">
        <f t="shared" si="42"/>
        <v>Street</v>
      </c>
      <c r="R2708" s="158"/>
      <c r="S2708" t="s">
        <v>304</v>
      </c>
      <c r="U2708" s="158"/>
    </row>
    <row r="2709" spans="1:21" x14ac:dyDescent="0.3">
      <c r="A2709" s="156">
        <v>4</v>
      </c>
      <c r="B2709" s="156" t="s">
        <v>187</v>
      </c>
      <c r="C2709" s="156">
        <v>2020</v>
      </c>
      <c r="D2709" s="156">
        <v>5</v>
      </c>
      <c r="E2709" s="156" t="s">
        <v>222</v>
      </c>
      <c r="F2709" s="157">
        <v>1</v>
      </c>
      <c r="G2709" s="156" t="s">
        <v>183</v>
      </c>
      <c r="H2709" s="156">
        <v>905</v>
      </c>
      <c r="I2709" s="156" t="s">
        <v>272</v>
      </c>
      <c r="J2709" s="156" t="s">
        <v>122</v>
      </c>
      <c r="K2709" s="156" t="s">
        <v>242</v>
      </c>
      <c r="L2709" s="156">
        <v>4512</v>
      </c>
      <c r="M2709" s="156" t="s">
        <v>186</v>
      </c>
      <c r="N2709" s="156">
        <v>110</v>
      </c>
      <c r="O2709" s="156">
        <v>4084.61</v>
      </c>
      <c r="P2709" s="156">
        <v>75889</v>
      </c>
      <c r="Q2709" t="str">
        <f t="shared" si="42"/>
        <v>2-Low Income Residential</v>
      </c>
      <c r="R2709" s="158"/>
      <c r="S2709" t="s">
        <v>304</v>
      </c>
      <c r="U2709" s="158"/>
    </row>
    <row r="2710" spans="1:21" x14ac:dyDescent="0.3">
      <c r="A2710" s="156">
        <v>5</v>
      </c>
      <c r="B2710" s="156" t="s">
        <v>181</v>
      </c>
      <c r="C2710" s="156">
        <v>2020</v>
      </c>
      <c r="D2710" s="156">
        <v>5</v>
      </c>
      <c r="E2710" s="156" t="s">
        <v>222</v>
      </c>
      <c r="F2710" s="157">
        <v>1</v>
      </c>
      <c r="G2710" s="156" t="s">
        <v>183</v>
      </c>
      <c r="H2710" s="156">
        <v>1</v>
      </c>
      <c r="I2710" s="156" t="s">
        <v>229</v>
      </c>
      <c r="J2710" s="156" t="s">
        <v>121</v>
      </c>
      <c r="K2710" s="156" t="s">
        <v>230</v>
      </c>
      <c r="L2710" s="156">
        <v>200</v>
      </c>
      <c r="M2710" s="156" t="s">
        <v>210</v>
      </c>
      <c r="N2710" s="156">
        <v>497234</v>
      </c>
      <c r="O2710" s="156">
        <v>58793914.770000003</v>
      </c>
      <c r="P2710" s="156">
        <v>224942269</v>
      </c>
      <c r="Q2710" t="str">
        <f t="shared" si="42"/>
        <v>1-Residential</v>
      </c>
      <c r="R2710" s="158"/>
      <c r="S2710" t="s">
        <v>304</v>
      </c>
      <c r="U2710" s="158"/>
    </row>
    <row r="2711" spans="1:21" x14ac:dyDescent="0.3">
      <c r="A2711" s="156">
        <v>5</v>
      </c>
      <c r="B2711" s="156" t="s">
        <v>181</v>
      </c>
      <c r="C2711" s="156">
        <v>2020</v>
      </c>
      <c r="D2711" s="156">
        <v>5</v>
      </c>
      <c r="E2711" s="156" t="s">
        <v>222</v>
      </c>
      <c r="F2711" s="157">
        <v>10</v>
      </c>
      <c r="G2711" s="156" t="s">
        <v>238</v>
      </c>
      <c r="H2711" s="156">
        <v>2</v>
      </c>
      <c r="I2711" s="156" t="s">
        <v>264</v>
      </c>
      <c r="J2711" s="156" t="s">
        <v>121</v>
      </c>
      <c r="K2711" s="156" t="s">
        <v>230</v>
      </c>
      <c r="L2711" s="156">
        <v>207</v>
      </c>
      <c r="M2711" s="156" t="s">
        <v>243</v>
      </c>
      <c r="N2711" s="156">
        <v>24</v>
      </c>
      <c r="O2711" s="156">
        <v>4533.82</v>
      </c>
      <c r="P2711" s="156">
        <v>18034</v>
      </c>
      <c r="Q2711" t="str">
        <f t="shared" si="42"/>
        <v>1-Residential</v>
      </c>
      <c r="R2711" s="158"/>
      <c r="S2711" t="s">
        <v>304</v>
      </c>
      <c r="U2711" s="158"/>
    </row>
    <row r="2712" spans="1:21" x14ac:dyDescent="0.3">
      <c r="A2712" s="156">
        <v>4</v>
      </c>
      <c r="B2712" s="156" t="s">
        <v>187</v>
      </c>
      <c r="C2712" s="156">
        <v>2020</v>
      </c>
      <c r="D2712" s="156">
        <v>5</v>
      </c>
      <c r="E2712" s="156" t="s">
        <v>222</v>
      </c>
      <c r="F2712" s="157">
        <v>5</v>
      </c>
      <c r="G2712" s="156" t="s">
        <v>195</v>
      </c>
      <c r="H2712" s="156">
        <v>710</v>
      </c>
      <c r="I2712" s="156" t="s">
        <v>220</v>
      </c>
      <c r="J2712" s="156" t="s">
        <v>207</v>
      </c>
      <c r="K2712" s="156" t="s">
        <v>208</v>
      </c>
      <c r="L2712" s="156">
        <v>4552</v>
      </c>
      <c r="M2712" s="156" t="s">
        <v>276</v>
      </c>
      <c r="N2712" s="156">
        <v>1</v>
      </c>
      <c r="O2712" s="156">
        <v>-4893.7</v>
      </c>
      <c r="P2712" s="156">
        <v>0</v>
      </c>
      <c r="Q2712" t="str">
        <f t="shared" si="42"/>
        <v>5-Large C&amp;I</v>
      </c>
      <c r="R2712" s="158"/>
      <c r="S2712" t="s">
        <v>304</v>
      </c>
      <c r="U2712" s="158"/>
    </row>
    <row r="2713" spans="1:21" x14ac:dyDescent="0.3">
      <c r="A2713" s="156">
        <v>4</v>
      </c>
      <c r="B2713" s="156" t="s">
        <v>187</v>
      </c>
      <c r="C2713" s="156">
        <v>2020</v>
      </c>
      <c r="D2713" s="156">
        <v>5</v>
      </c>
      <c r="E2713" s="156" t="s">
        <v>222</v>
      </c>
      <c r="F2713" s="157">
        <v>10</v>
      </c>
      <c r="G2713" s="156" t="s">
        <v>238</v>
      </c>
      <c r="H2713" s="156">
        <v>903</v>
      </c>
      <c r="I2713" s="156" t="s">
        <v>239</v>
      </c>
      <c r="J2713" s="156" t="s">
        <v>121</v>
      </c>
      <c r="K2713" s="156" t="s">
        <v>230</v>
      </c>
      <c r="L2713" s="156">
        <v>4513</v>
      </c>
      <c r="M2713" s="156" t="s">
        <v>240</v>
      </c>
      <c r="N2713" s="156">
        <v>152</v>
      </c>
      <c r="O2713" s="156">
        <v>14071.06</v>
      </c>
      <c r="P2713" s="156">
        <v>98028</v>
      </c>
      <c r="Q2713" t="str">
        <f t="shared" si="42"/>
        <v>1-Residential</v>
      </c>
      <c r="R2713" s="158"/>
      <c r="S2713" t="s">
        <v>304</v>
      </c>
      <c r="U2713" s="158"/>
    </row>
    <row r="2714" spans="1:21" x14ac:dyDescent="0.3">
      <c r="A2714" s="156">
        <v>5</v>
      </c>
      <c r="B2714" s="156" t="s">
        <v>181</v>
      </c>
      <c r="C2714" s="156">
        <v>2020</v>
      </c>
      <c r="D2714" s="156">
        <v>5</v>
      </c>
      <c r="E2714" s="156" t="s">
        <v>222</v>
      </c>
      <c r="F2714" s="157">
        <v>1</v>
      </c>
      <c r="G2714" s="156" t="s">
        <v>183</v>
      </c>
      <c r="H2714" s="156">
        <v>6</v>
      </c>
      <c r="I2714" s="156" t="s">
        <v>256</v>
      </c>
      <c r="J2714" s="156" t="s">
        <v>122</v>
      </c>
      <c r="K2714" s="156" t="s">
        <v>242</v>
      </c>
      <c r="L2714" s="156">
        <v>200</v>
      </c>
      <c r="M2714" s="156" t="s">
        <v>210</v>
      </c>
      <c r="N2714" s="156">
        <v>54799</v>
      </c>
      <c r="O2714" s="156">
        <v>4364038.9400000004</v>
      </c>
      <c r="P2714" s="156">
        <v>25808836</v>
      </c>
      <c r="Q2714" t="str">
        <f t="shared" si="42"/>
        <v>2-Low Income Residential</v>
      </c>
      <c r="R2714" s="158"/>
      <c r="S2714" t="s">
        <v>304</v>
      </c>
      <c r="U2714" s="158"/>
    </row>
    <row r="2715" spans="1:21" x14ac:dyDescent="0.3">
      <c r="A2715" s="156">
        <v>5</v>
      </c>
      <c r="B2715" s="156" t="s">
        <v>181</v>
      </c>
      <c r="C2715" s="156">
        <v>2020</v>
      </c>
      <c r="D2715" s="156">
        <v>5</v>
      </c>
      <c r="E2715" s="156" t="s">
        <v>222</v>
      </c>
      <c r="F2715" s="157">
        <v>5</v>
      </c>
      <c r="G2715" s="156" t="s">
        <v>195</v>
      </c>
      <c r="H2715" s="156">
        <v>13</v>
      </c>
      <c r="I2715" s="156" t="s">
        <v>296</v>
      </c>
      <c r="J2715" s="156" t="s">
        <v>119</v>
      </c>
      <c r="K2715" s="156" t="s">
        <v>216</v>
      </c>
      <c r="L2715" s="156">
        <v>460</v>
      </c>
      <c r="M2715" s="156" t="s">
        <v>198</v>
      </c>
      <c r="N2715" s="156">
        <v>7</v>
      </c>
      <c r="O2715" s="156">
        <v>17893.580000000002</v>
      </c>
      <c r="P2715" s="156">
        <v>91780</v>
      </c>
      <c r="Q2715" t="str">
        <f t="shared" si="42"/>
        <v>4-Medium C&amp;I</v>
      </c>
      <c r="R2715" s="158"/>
      <c r="S2715" t="s">
        <v>304</v>
      </c>
      <c r="U2715" s="158"/>
    </row>
    <row r="2716" spans="1:21" x14ac:dyDescent="0.3">
      <c r="A2716" s="156">
        <v>5</v>
      </c>
      <c r="B2716" s="156" t="s">
        <v>181</v>
      </c>
      <c r="C2716" s="156">
        <v>2020</v>
      </c>
      <c r="D2716" s="156">
        <v>5</v>
      </c>
      <c r="E2716" s="156" t="s">
        <v>222</v>
      </c>
      <c r="F2716" s="157">
        <v>79</v>
      </c>
      <c r="G2716" s="156" t="s">
        <v>212</v>
      </c>
      <c r="H2716" s="156">
        <v>18</v>
      </c>
      <c r="I2716" s="156" t="s">
        <v>215</v>
      </c>
      <c r="J2716" s="156" t="s">
        <v>119</v>
      </c>
      <c r="K2716" s="156" t="s">
        <v>216</v>
      </c>
      <c r="L2716" s="156">
        <v>1579</v>
      </c>
      <c r="M2716" s="156" t="s">
        <v>271</v>
      </c>
      <c r="N2716" s="156">
        <v>1</v>
      </c>
      <c r="O2716" s="156">
        <v>11342.8</v>
      </c>
      <c r="P2716" s="156">
        <v>68600</v>
      </c>
      <c r="Q2716" t="str">
        <f t="shared" si="42"/>
        <v>4-Medium C&amp;I</v>
      </c>
      <c r="R2716" s="158"/>
      <c r="S2716" t="s">
        <v>304</v>
      </c>
      <c r="U2716" s="158"/>
    </row>
    <row r="2717" spans="1:21" x14ac:dyDescent="0.3">
      <c r="A2717" s="156">
        <v>5</v>
      </c>
      <c r="B2717" s="156" t="s">
        <v>181</v>
      </c>
      <c r="C2717" s="156">
        <v>2020</v>
      </c>
      <c r="D2717" s="156">
        <v>5</v>
      </c>
      <c r="E2717" s="156" t="s">
        <v>222</v>
      </c>
      <c r="F2717" s="157">
        <v>3</v>
      </c>
      <c r="G2717" s="156" t="s">
        <v>189</v>
      </c>
      <c r="H2717" s="156">
        <v>19</v>
      </c>
      <c r="I2717" s="156" t="s">
        <v>262</v>
      </c>
      <c r="J2717" s="156" t="s">
        <v>127</v>
      </c>
      <c r="K2717" s="156" t="s">
        <v>263</v>
      </c>
      <c r="L2717" s="156">
        <v>300</v>
      </c>
      <c r="M2717" s="156" t="s">
        <v>191</v>
      </c>
      <c r="N2717" s="156">
        <v>48</v>
      </c>
      <c r="O2717" s="156">
        <v>126400.75</v>
      </c>
      <c r="P2717" s="156">
        <v>697233</v>
      </c>
      <c r="Q2717" t="str">
        <f t="shared" si="42"/>
        <v>4-Medium C&amp;I</v>
      </c>
      <c r="R2717" s="158"/>
      <c r="S2717" t="s">
        <v>304</v>
      </c>
      <c r="U2717" s="158"/>
    </row>
    <row r="2718" spans="1:21" x14ac:dyDescent="0.3">
      <c r="A2718" s="156">
        <v>5</v>
      </c>
      <c r="B2718" s="156" t="s">
        <v>181</v>
      </c>
      <c r="C2718" s="156">
        <v>2020</v>
      </c>
      <c r="D2718" s="156">
        <v>5</v>
      </c>
      <c r="E2718" s="156" t="s">
        <v>222</v>
      </c>
      <c r="F2718" s="157">
        <v>3</v>
      </c>
      <c r="G2718" s="156" t="s">
        <v>189</v>
      </c>
      <c r="H2718" s="156">
        <v>701</v>
      </c>
      <c r="I2718" s="156" t="s">
        <v>206</v>
      </c>
      <c r="J2718" s="156" t="s">
        <v>207</v>
      </c>
      <c r="K2718" s="156" t="s">
        <v>208</v>
      </c>
      <c r="L2718" s="156">
        <v>300</v>
      </c>
      <c r="M2718" s="156" t="s">
        <v>191</v>
      </c>
      <c r="N2718" s="156">
        <v>162</v>
      </c>
      <c r="O2718" s="156">
        <v>1151703.8899999999</v>
      </c>
      <c r="P2718" s="156">
        <v>7242494</v>
      </c>
      <c r="Q2718" t="str">
        <f t="shared" si="42"/>
        <v>5-Large C&amp;I</v>
      </c>
      <c r="R2718" s="158"/>
      <c r="S2718" t="s">
        <v>304</v>
      </c>
      <c r="U2718" s="158"/>
    </row>
    <row r="2719" spans="1:21" x14ac:dyDescent="0.3">
      <c r="A2719" s="156">
        <v>4</v>
      </c>
      <c r="B2719" s="156" t="s">
        <v>187</v>
      </c>
      <c r="C2719" s="156">
        <v>2020</v>
      </c>
      <c r="D2719" s="156">
        <v>5</v>
      </c>
      <c r="E2719" s="156" t="s">
        <v>222</v>
      </c>
      <c r="F2719" s="157">
        <v>3</v>
      </c>
      <c r="G2719" s="156" t="s">
        <v>189</v>
      </c>
      <c r="H2719" s="156">
        <v>9</v>
      </c>
      <c r="I2719" s="156" t="s">
        <v>275</v>
      </c>
      <c r="J2719" s="156" t="s">
        <v>117</v>
      </c>
      <c r="K2719" s="156" t="s">
        <v>236</v>
      </c>
      <c r="L2719" s="156">
        <v>300</v>
      </c>
      <c r="M2719" s="156" t="s">
        <v>191</v>
      </c>
      <c r="N2719" s="156">
        <v>2</v>
      </c>
      <c r="O2719" s="156">
        <v>161.11000000000001</v>
      </c>
      <c r="P2719" s="156">
        <v>675</v>
      </c>
      <c r="Q2719" t="str">
        <f t="shared" si="42"/>
        <v>3-Small C&amp;I</v>
      </c>
      <c r="R2719" s="158"/>
      <c r="S2719" t="s">
        <v>304</v>
      </c>
      <c r="U2719" s="158"/>
    </row>
    <row r="2720" spans="1:21" x14ac:dyDescent="0.3">
      <c r="A2720" s="156">
        <v>5</v>
      </c>
      <c r="B2720" s="156" t="s">
        <v>181</v>
      </c>
      <c r="C2720" s="156">
        <v>2020</v>
      </c>
      <c r="D2720" s="156">
        <v>5</v>
      </c>
      <c r="E2720" s="156" t="s">
        <v>222</v>
      </c>
      <c r="F2720" s="157">
        <v>5</v>
      </c>
      <c r="G2720" s="156" t="s">
        <v>195</v>
      </c>
      <c r="H2720" s="156">
        <v>11</v>
      </c>
      <c r="I2720" s="156" t="s">
        <v>283</v>
      </c>
      <c r="J2720" s="156" t="s">
        <v>115</v>
      </c>
      <c r="K2720" s="156" t="s">
        <v>185</v>
      </c>
      <c r="L2720" s="156">
        <v>460</v>
      </c>
      <c r="M2720" s="156" t="s">
        <v>198</v>
      </c>
      <c r="N2720" s="156">
        <v>2</v>
      </c>
      <c r="O2720" s="156">
        <v>139.21</v>
      </c>
      <c r="P2720" s="156">
        <v>620</v>
      </c>
      <c r="Q2720" t="str">
        <f t="shared" si="42"/>
        <v>3-Small C&amp;I</v>
      </c>
      <c r="R2720" s="158"/>
      <c r="S2720" t="s">
        <v>304</v>
      </c>
      <c r="U2720" s="158"/>
    </row>
    <row r="2721" spans="1:21" x14ac:dyDescent="0.3">
      <c r="A2721" s="156">
        <v>5</v>
      </c>
      <c r="B2721" s="156" t="s">
        <v>181</v>
      </c>
      <c r="C2721" s="156">
        <v>2020</v>
      </c>
      <c r="D2721" s="156">
        <v>5</v>
      </c>
      <c r="E2721" s="156" t="s">
        <v>222</v>
      </c>
      <c r="F2721" s="157">
        <v>6</v>
      </c>
      <c r="G2721" s="156" t="s">
        <v>192</v>
      </c>
      <c r="H2721" s="156">
        <v>5</v>
      </c>
      <c r="I2721" s="156" t="s">
        <v>190</v>
      </c>
      <c r="J2721" s="156" t="s">
        <v>115</v>
      </c>
      <c r="K2721" s="156" t="s">
        <v>185</v>
      </c>
      <c r="L2721" s="156">
        <v>700</v>
      </c>
      <c r="M2721" s="156" t="s">
        <v>193</v>
      </c>
      <c r="N2721" s="156">
        <v>6</v>
      </c>
      <c r="O2721" s="156">
        <v>315.49</v>
      </c>
      <c r="P2721" s="156">
        <v>1219</v>
      </c>
      <c r="Q2721" t="str">
        <f t="shared" si="42"/>
        <v>3-Small C&amp;I</v>
      </c>
      <c r="R2721" s="158"/>
      <c r="S2721" t="s">
        <v>304</v>
      </c>
      <c r="U2721" s="158"/>
    </row>
    <row r="2722" spans="1:21" x14ac:dyDescent="0.3">
      <c r="A2722" s="156">
        <v>5</v>
      </c>
      <c r="B2722" s="156" t="s">
        <v>181</v>
      </c>
      <c r="C2722" s="156">
        <v>2020</v>
      </c>
      <c r="D2722" s="156">
        <v>5</v>
      </c>
      <c r="E2722" s="156" t="s">
        <v>222</v>
      </c>
      <c r="F2722" s="157">
        <v>72</v>
      </c>
      <c r="G2722" s="156" t="s">
        <v>212</v>
      </c>
      <c r="H2722" s="156">
        <v>5</v>
      </c>
      <c r="I2722" s="156" t="s">
        <v>190</v>
      </c>
      <c r="J2722" s="156" t="s">
        <v>115</v>
      </c>
      <c r="K2722" s="156" t="s">
        <v>185</v>
      </c>
      <c r="L2722" s="156">
        <v>1572</v>
      </c>
      <c r="M2722" s="156" t="s">
        <v>231</v>
      </c>
      <c r="N2722" s="156">
        <v>1</v>
      </c>
      <c r="O2722" s="156">
        <v>3218.67</v>
      </c>
      <c r="P2722" s="156">
        <v>14636</v>
      </c>
      <c r="Q2722" t="str">
        <f t="shared" si="42"/>
        <v>3-Small C&amp;I</v>
      </c>
      <c r="R2722" s="158"/>
      <c r="S2722" t="s">
        <v>304</v>
      </c>
      <c r="U2722" s="158"/>
    </row>
    <row r="2723" spans="1:21" x14ac:dyDescent="0.3">
      <c r="A2723" s="156">
        <v>5</v>
      </c>
      <c r="B2723" s="156" t="s">
        <v>181</v>
      </c>
      <c r="C2723" s="156">
        <v>2020</v>
      </c>
      <c r="D2723" s="156">
        <v>5</v>
      </c>
      <c r="E2723" s="156" t="s">
        <v>222</v>
      </c>
      <c r="F2723" s="157">
        <v>10</v>
      </c>
      <c r="G2723" s="156" t="s">
        <v>238</v>
      </c>
      <c r="H2723" s="156">
        <v>950</v>
      </c>
      <c r="I2723" s="156" t="s">
        <v>184</v>
      </c>
      <c r="J2723" s="156" t="s">
        <v>115</v>
      </c>
      <c r="K2723" s="156" t="s">
        <v>185</v>
      </c>
      <c r="L2723" s="156">
        <v>4513</v>
      </c>
      <c r="M2723" s="156" t="s">
        <v>240</v>
      </c>
      <c r="N2723" s="156">
        <v>13</v>
      </c>
      <c r="O2723" s="156">
        <v>1852.88</v>
      </c>
      <c r="P2723" s="156">
        <v>17581</v>
      </c>
      <c r="Q2723" t="str">
        <f t="shared" si="42"/>
        <v>3-Small C&amp;I</v>
      </c>
      <c r="R2723" s="158"/>
      <c r="S2723" t="s">
        <v>304</v>
      </c>
      <c r="U2723" s="158"/>
    </row>
    <row r="2724" spans="1:21" x14ac:dyDescent="0.3">
      <c r="A2724" s="156">
        <v>5</v>
      </c>
      <c r="B2724" s="156" t="s">
        <v>181</v>
      </c>
      <c r="C2724" s="156">
        <v>2020</v>
      </c>
      <c r="D2724" s="156">
        <v>5</v>
      </c>
      <c r="E2724" s="156" t="s">
        <v>222</v>
      </c>
      <c r="F2724" s="157">
        <v>3</v>
      </c>
      <c r="G2724" s="156" t="s">
        <v>189</v>
      </c>
      <c r="H2724" s="156">
        <v>950</v>
      </c>
      <c r="I2724" s="156" t="s">
        <v>184</v>
      </c>
      <c r="J2724" s="156" t="s">
        <v>115</v>
      </c>
      <c r="K2724" s="156" t="s">
        <v>185</v>
      </c>
      <c r="L2724" s="156">
        <v>4532</v>
      </c>
      <c r="M2724" s="156" t="s">
        <v>200</v>
      </c>
      <c r="N2724" s="156">
        <v>60851</v>
      </c>
      <c r="O2724" s="156">
        <v>2365028.7400000002</v>
      </c>
      <c r="P2724" s="156">
        <v>71231586</v>
      </c>
      <c r="Q2724" t="str">
        <f t="shared" si="42"/>
        <v>3-Small C&amp;I</v>
      </c>
      <c r="R2724" s="158"/>
      <c r="S2724" t="s">
        <v>304</v>
      </c>
      <c r="U2724" s="158"/>
    </row>
    <row r="2725" spans="1:21" x14ac:dyDescent="0.3">
      <c r="A2725" s="156">
        <v>5</v>
      </c>
      <c r="B2725" s="156" t="s">
        <v>181</v>
      </c>
      <c r="C2725" s="156">
        <v>2020</v>
      </c>
      <c r="D2725" s="156">
        <v>5</v>
      </c>
      <c r="E2725" s="156" t="s">
        <v>222</v>
      </c>
      <c r="F2725" s="157">
        <v>3</v>
      </c>
      <c r="G2725" s="156" t="s">
        <v>189</v>
      </c>
      <c r="H2725" s="156">
        <v>11</v>
      </c>
      <c r="I2725" s="156" t="s">
        <v>283</v>
      </c>
      <c r="J2725" s="156" t="s">
        <v>115</v>
      </c>
      <c r="K2725" s="156" t="s">
        <v>185</v>
      </c>
      <c r="L2725" s="156">
        <v>300</v>
      </c>
      <c r="M2725" s="156" t="s">
        <v>191</v>
      </c>
      <c r="N2725" s="156">
        <v>210</v>
      </c>
      <c r="O2725" s="156">
        <v>75082.179999999993</v>
      </c>
      <c r="P2725" s="156">
        <v>381680</v>
      </c>
      <c r="Q2725" t="str">
        <f t="shared" si="42"/>
        <v>3-Small C&amp;I</v>
      </c>
      <c r="R2725" s="158"/>
      <c r="S2725" t="s">
        <v>304</v>
      </c>
      <c r="U2725" s="158"/>
    </row>
    <row r="2726" spans="1:21" x14ac:dyDescent="0.3">
      <c r="A2726" s="156">
        <v>5</v>
      </c>
      <c r="B2726" s="156" t="s">
        <v>181</v>
      </c>
      <c r="C2726" s="156">
        <v>2020</v>
      </c>
      <c r="D2726" s="156">
        <v>5</v>
      </c>
      <c r="E2726" s="156" t="s">
        <v>222</v>
      </c>
      <c r="F2726" s="157">
        <v>1</v>
      </c>
      <c r="G2726" s="156" t="s">
        <v>183</v>
      </c>
      <c r="H2726" s="156">
        <v>903</v>
      </c>
      <c r="I2726" s="156" t="s">
        <v>239</v>
      </c>
      <c r="J2726" s="156" t="s">
        <v>121</v>
      </c>
      <c r="K2726" s="156" t="s">
        <v>230</v>
      </c>
      <c r="L2726" s="156">
        <v>4512</v>
      </c>
      <c r="M2726" s="156" t="s">
        <v>186</v>
      </c>
      <c r="N2726" s="156">
        <v>460927</v>
      </c>
      <c r="O2726" s="156">
        <v>29603714.140000001</v>
      </c>
      <c r="P2726" s="156">
        <v>215381842</v>
      </c>
      <c r="Q2726" t="str">
        <f t="shared" si="42"/>
        <v>1-Residential</v>
      </c>
      <c r="R2726" s="158"/>
      <c r="S2726" t="s">
        <v>304</v>
      </c>
      <c r="U2726" s="158"/>
    </row>
    <row r="2727" spans="1:21" x14ac:dyDescent="0.3">
      <c r="A2727" s="156">
        <v>5</v>
      </c>
      <c r="B2727" s="156" t="s">
        <v>181</v>
      </c>
      <c r="C2727" s="156">
        <v>2020</v>
      </c>
      <c r="D2727" s="156">
        <v>5</v>
      </c>
      <c r="E2727" s="156" t="s">
        <v>222</v>
      </c>
      <c r="F2727" s="157">
        <v>10</v>
      </c>
      <c r="G2727" s="156" t="s">
        <v>238</v>
      </c>
      <c r="H2727" s="156">
        <v>602</v>
      </c>
      <c r="I2727" s="156" t="s">
        <v>246</v>
      </c>
      <c r="J2727" s="156" t="s">
        <v>125</v>
      </c>
      <c r="K2727" s="156" t="s">
        <v>197</v>
      </c>
      <c r="L2727" s="156">
        <v>207</v>
      </c>
      <c r="M2727" s="156" t="s">
        <v>243</v>
      </c>
      <c r="N2727" s="156">
        <v>2</v>
      </c>
      <c r="O2727" s="156">
        <v>60.17</v>
      </c>
      <c r="P2727" s="156">
        <v>107</v>
      </c>
      <c r="Q2727" t="str">
        <f t="shared" si="42"/>
        <v>Street</v>
      </c>
      <c r="R2727" s="158"/>
      <c r="S2727" t="s">
        <v>304</v>
      </c>
      <c r="U2727" s="158"/>
    </row>
    <row r="2728" spans="1:21" x14ac:dyDescent="0.3">
      <c r="A2728" s="156">
        <v>5</v>
      </c>
      <c r="B2728" s="156" t="s">
        <v>181</v>
      </c>
      <c r="C2728" s="156">
        <v>2020</v>
      </c>
      <c r="D2728" s="156">
        <v>5</v>
      </c>
      <c r="E2728" s="156" t="s">
        <v>222</v>
      </c>
      <c r="F2728" s="157">
        <v>6</v>
      </c>
      <c r="G2728" s="156" t="s">
        <v>192</v>
      </c>
      <c r="H2728" s="156">
        <v>618</v>
      </c>
      <c r="I2728" s="156" t="s">
        <v>294</v>
      </c>
      <c r="J2728" s="156" t="s">
        <v>130</v>
      </c>
      <c r="K2728" s="156" t="s">
        <v>280</v>
      </c>
      <c r="L2728" s="156">
        <v>4562</v>
      </c>
      <c r="M2728" s="156" t="s">
        <v>211</v>
      </c>
      <c r="N2728" s="156">
        <v>6</v>
      </c>
      <c r="O2728" s="156">
        <v>1411.03</v>
      </c>
      <c r="P2728" s="156">
        <v>2832</v>
      </c>
      <c r="Q2728" t="str">
        <f t="shared" si="42"/>
        <v>Street</v>
      </c>
      <c r="R2728" s="158"/>
      <c r="S2728" t="s">
        <v>304</v>
      </c>
      <c r="U2728" s="158"/>
    </row>
    <row r="2729" spans="1:21" x14ac:dyDescent="0.3">
      <c r="A2729" s="156">
        <v>5</v>
      </c>
      <c r="B2729" s="156" t="s">
        <v>181</v>
      </c>
      <c r="C2729" s="156">
        <v>2020</v>
      </c>
      <c r="D2729" s="156">
        <v>5</v>
      </c>
      <c r="E2729" s="156" t="s">
        <v>222</v>
      </c>
      <c r="F2729" s="157">
        <v>6</v>
      </c>
      <c r="G2729" s="156" t="s">
        <v>192</v>
      </c>
      <c r="H2729" s="156">
        <v>623</v>
      </c>
      <c r="I2729" s="156" t="s">
        <v>295</v>
      </c>
      <c r="J2729" s="156" t="s">
        <v>124</v>
      </c>
      <c r="K2729" s="156" t="s">
        <v>227</v>
      </c>
      <c r="L2729" s="156">
        <v>700</v>
      </c>
      <c r="M2729" s="156" t="s">
        <v>193</v>
      </c>
      <c r="N2729" s="156">
        <v>1</v>
      </c>
      <c r="O2729" s="156">
        <v>1244.1300000000001</v>
      </c>
      <c r="P2729" s="156">
        <v>4326</v>
      </c>
      <c r="Q2729" t="str">
        <f t="shared" si="42"/>
        <v>Street</v>
      </c>
      <c r="R2729" s="158"/>
      <c r="S2729" t="s">
        <v>304</v>
      </c>
      <c r="U2729" s="158"/>
    </row>
    <row r="2730" spans="1:21" x14ac:dyDescent="0.3">
      <c r="A2730" s="156">
        <v>5</v>
      </c>
      <c r="B2730" s="156" t="s">
        <v>181</v>
      </c>
      <c r="C2730" s="156">
        <v>2020</v>
      </c>
      <c r="D2730" s="156">
        <v>5</v>
      </c>
      <c r="E2730" s="156" t="s">
        <v>222</v>
      </c>
      <c r="F2730" s="157">
        <v>6</v>
      </c>
      <c r="G2730" s="156" t="s">
        <v>192</v>
      </c>
      <c r="H2730" s="156">
        <v>624</v>
      </c>
      <c r="I2730" s="156" t="s">
        <v>226</v>
      </c>
      <c r="J2730" s="156" t="s">
        <v>124</v>
      </c>
      <c r="K2730" s="156" t="s">
        <v>227</v>
      </c>
      <c r="L2730" s="156">
        <v>4562</v>
      </c>
      <c r="M2730" s="156" t="s">
        <v>211</v>
      </c>
      <c r="N2730" s="156">
        <v>13</v>
      </c>
      <c r="O2730" s="156">
        <v>2255.81</v>
      </c>
      <c r="P2730" s="156">
        <v>10594</v>
      </c>
      <c r="Q2730" t="str">
        <f t="shared" si="42"/>
        <v>Street</v>
      </c>
      <c r="R2730" s="158"/>
      <c r="S2730" t="s">
        <v>304</v>
      </c>
      <c r="U2730" s="158"/>
    </row>
    <row r="2731" spans="1:21" x14ac:dyDescent="0.3">
      <c r="A2731" s="156">
        <v>5</v>
      </c>
      <c r="B2731" s="156" t="s">
        <v>181</v>
      </c>
      <c r="C2731" s="156">
        <v>2020</v>
      </c>
      <c r="D2731" s="156">
        <v>5</v>
      </c>
      <c r="E2731" s="156" t="s">
        <v>222</v>
      </c>
      <c r="F2731" s="157">
        <v>60</v>
      </c>
      <c r="G2731" s="156" t="s">
        <v>212</v>
      </c>
      <c r="H2731" s="156">
        <v>624</v>
      </c>
      <c r="I2731" s="156" t="s">
        <v>226</v>
      </c>
      <c r="J2731" s="156" t="s">
        <v>124</v>
      </c>
      <c r="K2731" s="156" t="s">
        <v>227</v>
      </c>
      <c r="L2731" s="156">
        <v>4563</v>
      </c>
      <c r="M2731" s="156" t="s">
        <v>228</v>
      </c>
      <c r="N2731" s="156">
        <v>2</v>
      </c>
      <c r="O2731" s="156">
        <v>37.94</v>
      </c>
      <c r="P2731" s="156">
        <v>191</v>
      </c>
      <c r="Q2731" t="str">
        <f t="shared" si="42"/>
        <v>Street</v>
      </c>
      <c r="R2731" s="158"/>
      <c r="S2731" t="s">
        <v>304</v>
      </c>
      <c r="U2731" s="158"/>
    </row>
    <row r="2732" spans="1:21" x14ac:dyDescent="0.3">
      <c r="A2732" s="156">
        <v>5</v>
      </c>
      <c r="B2732" s="156" t="s">
        <v>181</v>
      </c>
      <c r="C2732" s="156">
        <v>2020</v>
      </c>
      <c r="D2732" s="156">
        <v>5</v>
      </c>
      <c r="E2732" s="156" t="s">
        <v>222</v>
      </c>
      <c r="F2732" s="157">
        <v>1</v>
      </c>
      <c r="G2732" s="156" t="s">
        <v>183</v>
      </c>
      <c r="H2732" s="156">
        <v>905</v>
      </c>
      <c r="I2732" s="156" t="s">
        <v>272</v>
      </c>
      <c r="J2732" s="156" t="s">
        <v>122</v>
      </c>
      <c r="K2732" s="156" t="s">
        <v>242</v>
      </c>
      <c r="L2732" s="156">
        <v>4512</v>
      </c>
      <c r="M2732" s="156" t="s">
        <v>186</v>
      </c>
      <c r="N2732" s="156">
        <v>64951</v>
      </c>
      <c r="O2732" s="156">
        <v>1287586.3799999999</v>
      </c>
      <c r="P2732" s="156">
        <v>29438932</v>
      </c>
      <c r="Q2732" t="str">
        <f t="shared" si="42"/>
        <v>2-Low Income Residential</v>
      </c>
      <c r="R2732" s="158"/>
      <c r="S2732" t="s">
        <v>304</v>
      </c>
      <c r="U2732" s="158"/>
    </row>
    <row r="2733" spans="1:21" x14ac:dyDescent="0.3">
      <c r="A2733" s="156">
        <v>5</v>
      </c>
      <c r="B2733" s="156" t="s">
        <v>181</v>
      </c>
      <c r="C2733" s="156">
        <v>2020</v>
      </c>
      <c r="D2733" s="156">
        <v>5</v>
      </c>
      <c r="E2733" s="156" t="s">
        <v>222</v>
      </c>
      <c r="F2733" s="157">
        <v>10</v>
      </c>
      <c r="G2733" s="156" t="s">
        <v>238</v>
      </c>
      <c r="H2733" s="156">
        <v>1</v>
      </c>
      <c r="I2733" s="156" t="s">
        <v>229</v>
      </c>
      <c r="J2733" s="156" t="s">
        <v>121</v>
      </c>
      <c r="K2733" s="156" t="s">
        <v>230</v>
      </c>
      <c r="L2733" s="156">
        <v>207</v>
      </c>
      <c r="M2733" s="156" t="s">
        <v>243</v>
      </c>
      <c r="N2733" s="156">
        <v>37144</v>
      </c>
      <c r="O2733" s="156">
        <v>5929600</v>
      </c>
      <c r="P2733" s="156">
        <v>22900268</v>
      </c>
      <c r="Q2733" t="str">
        <f t="shared" si="42"/>
        <v>1-Residential</v>
      </c>
      <c r="R2733" s="158"/>
      <c r="S2733" t="s">
        <v>304</v>
      </c>
      <c r="U2733" s="158"/>
    </row>
    <row r="2734" spans="1:21" x14ac:dyDescent="0.3">
      <c r="A2734" s="156">
        <v>4</v>
      </c>
      <c r="B2734" s="156" t="s">
        <v>187</v>
      </c>
      <c r="C2734" s="156">
        <v>2020</v>
      </c>
      <c r="D2734" s="156">
        <v>5</v>
      </c>
      <c r="E2734" s="156" t="s">
        <v>222</v>
      </c>
      <c r="F2734" s="157">
        <v>3</v>
      </c>
      <c r="G2734" s="156" t="s">
        <v>189</v>
      </c>
      <c r="H2734" s="156">
        <v>710</v>
      </c>
      <c r="I2734" s="156" t="s">
        <v>220</v>
      </c>
      <c r="J2734" s="156" t="s">
        <v>207</v>
      </c>
      <c r="K2734" s="156" t="s">
        <v>208</v>
      </c>
      <c r="L2734" s="156">
        <v>4532</v>
      </c>
      <c r="M2734" s="156" t="s">
        <v>200</v>
      </c>
      <c r="N2734" s="156">
        <v>10</v>
      </c>
      <c r="O2734" s="156">
        <v>283409.06</v>
      </c>
      <c r="P2734" s="156">
        <v>3122907</v>
      </c>
      <c r="Q2734" t="str">
        <f t="shared" si="42"/>
        <v>5-Large C&amp;I</v>
      </c>
      <c r="R2734" s="158"/>
      <c r="S2734" t="s">
        <v>304</v>
      </c>
      <c r="U2734" s="158"/>
    </row>
    <row r="2735" spans="1:21" x14ac:dyDescent="0.3">
      <c r="A2735" s="156">
        <v>5</v>
      </c>
      <c r="B2735" s="156" t="s">
        <v>181</v>
      </c>
      <c r="C2735" s="156">
        <v>2020</v>
      </c>
      <c r="D2735" s="156">
        <v>5</v>
      </c>
      <c r="E2735" s="156" t="s">
        <v>222</v>
      </c>
      <c r="F2735" s="157">
        <v>3</v>
      </c>
      <c r="G2735" s="156" t="s">
        <v>189</v>
      </c>
      <c r="H2735" s="156">
        <v>2</v>
      </c>
      <c r="I2735" s="156" t="s">
        <v>264</v>
      </c>
      <c r="J2735" s="156" t="s">
        <v>121</v>
      </c>
      <c r="K2735" s="156" t="s">
        <v>230</v>
      </c>
      <c r="L2735" s="156">
        <v>300</v>
      </c>
      <c r="M2735" s="156" t="s">
        <v>191</v>
      </c>
      <c r="N2735" s="156">
        <v>2</v>
      </c>
      <c r="O2735" s="156">
        <v>120.15</v>
      </c>
      <c r="P2735" s="156">
        <v>434</v>
      </c>
      <c r="Q2735" t="str">
        <f t="shared" si="42"/>
        <v>1-Residential</v>
      </c>
      <c r="R2735" s="158"/>
      <c r="S2735" t="s">
        <v>304</v>
      </c>
      <c r="U2735" s="158"/>
    </row>
    <row r="2736" spans="1:21" x14ac:dyDescent="0.3">
      <c r="A2736" s="156">
        <v>5</v>
      </c>
      <c r="B2736" s="156" t="s">
        <v>181</v>
      </c>
      <c r="C2736" s="156">
        <v>2020</v>
      </c>
      <c r="D2736" s="156">
        <v>5</v>
      </c>
      <c r="E2736" s="156" t="s">
        <v>222</v>
      </c>
      <c r="F2736" s="157">
        <v>3</v>
      </c>
      <c r="G2736" s="156" t="s">
        <v>189</v>
      </c>
      <c r="H2736" s="156">
        <v>15</v>
      </c>
      <c r="I2736" s="156" t="s">
        <v>252</v>
      </c>
      <c r="J2736" s="156" t="s">
        <v>118</v>
      </c>
      <c r="K2736" s="156" t="s">
        <v>214</v>
      </c>
      <c r="L2736" s="156">
        <v>300</v>
      </c>
      <c r="M2736" s="156" t="s">
        <v>191</v>
      </c>
      <c r="N2736" s="156">
        <v>103</v>
      </c>
      <c r="O2736" s="156">
        <v>4830.76</v>
      </c>
      <c r="P2736" s="156">
        <v>19522</v>
      </c>
      <c r="Q2736" t="str">
        <f t="shared" si="42"/>
        <v>3-Small C&amp;I</v>
      </c>
      <c r="R2736" s="158"/>
      <c r="S2736" t="s">
        <v>304</v>
      </c>
      <c r="U2736" s="158"/>
    </row>
    <row r="2737" spans="1:21" x14ac:dyDescent="0.3">
      <c r="A2737" s="156">
        <v>4</v>
      </c>
      <c r="B2737" s="156" t="s">
        <v>187</v>
      </c>
      <c r="C2737" s="156">
        <v>2020</v>
      </c>
      <c r="D2737" s="156">
        <v>5</v>
      </c>
      <c r="E2737" s="156" t="s">
        <v>222</v>
      </c>
      <c r="F2737" s="157">
        <v>3</v>
      </c>
      <c r="G2737" s="156" t="s">
        <v>189</v>
      </c>
      <c r="H2737" s="156">
        <v>18</v>
      </c>
      <c r="I2737" s="156" t="s">
        <v>215</v>
      </c>
      <c r="J2737" s="156" t="s">
        <v>119</v>
      </c>
      <c r="K2737" s="156" t="s">
        <v>216</v>
      </c>
      <c r="L2737" s="156">
        <v>300</v>
      </c>
      <c r="M2737" s="156" t="s">
        <v>191</v>
      </c>
      <c r="N2737" s="156">
        <v>3</v>
      </c>
      <c r="O2737" s="156">
        <v>1142.5</v>
      </c>
      <c r="P2737" s="156">
        <v>4418</v>
      </c>
      <c r="Q2737" t="str">
        <f t="shared" si="42"/>
        <v>4-Medium C&amp;I</v>
      </c>
      <c r="R2737" s="158"/>
      <c r="S2737" t="s">
        <v>304</v>
      </c>
      <c r="U2737" s="158"/>
    </row>
    <row r="2738" spans="1:21" x14ac:dyDescent="0.3">
      <c r="A2738" s="156">
        <v>4</v>
      </c>
      <c r="B2738" s="156" t="s">
        <v>187</v>
      </c>
      <c r="C2738" s="156">
        <v>2020</v>
      </c>
      <c r="D2738" s="156">
        <v>5</v>
      </c>
      <c r="E2738" s="156" t="s">
        <v>222</v>
      </c>
      <c r="F2738" s="157">
        <v>5</v>
      </c>
      <c r="G2738" s="156" t="s">
        <v>195</v>
      </c>
      <c r="H2738" s="156">
        <v>18</v>
      </c>
      <c r="I2738" s="156" t="s">
        <v>215</v>
      </c>
      <c r="J2738" s="156" t="s">
        <v>119</v>
      </c>
      <c r="K2738" s="156" t="s">
        <v>216</v>
      </c>
      <c r="L2738" s="156">
        <v>460</v>
      </c>
      <c r="M2738" s="156" t="s">
        <v>198</v>
      </c>
      <c r="N2738" s="156">
        <v>1</v>
      </c>
      <c r="O2738" s="156">
        <v>470.36</v>
      </c>
      <c r="P2738" s="156">
        <v>2040</v>
      </c>
      <c r="Q2738" t="str">
        <f t="shared" si="42"/>
        <v>4-Medium C&amp;I</v>
      </c>
      <c r="R2738" s="158"/>
      <c r="S2738" t="s">
        <v>304</v>
      </c>
      <c r="U2738" s="158"/>
    </row>
    <row r="2739" spans="1:21" x14ac:dyDescent="0.3">
      <c r="A2739" s="156">
        <v>5</v>
      </c>
      <c r="B2739" s="156" t="s">
        <v>181</v>
      </c>
      <c r="C2739" s="156">
        <v>2020</v>
      </c>
      <c r="D2739" s="156">
        <v>5</v>
      </c>
      <c r="E2739" s="156" t="s">
        <v>222</v>
      </c>
      <c r="F2739" s="157">
        <v>3</v>
      </c>
      <c r="G2739" s="156" t="s">
        <v>189</v>
      </c>
      <c r="H2739" s="156">
        <v>700</v>
      </c>
      <c r="I2739" s="156" t="s">
        <v>273</v>
      </c>
      <c r="J2739" s="156" t="s">
        <v>207</v>
      </c>
      <c r="K2739" s="156" t="s">
        <v>208</v>
      </c>
      <c r="L2739" s="156">
        <v>300</v>
      </c>
      <c r="M2739" s="156" t="s">
        <v>191</v>
      </c>
      <c r="N2739" s="156">
        <v>4</v>
      </c>
      <c r="O2739" s="156">
        <v>28676.78</v>
      </c>
      <c r="P2739" s="156">
        <v>169800</v>
      </c>
      <c r="Q2739" t="str">
        <f t="shared" si="42"/>
        <v>5-Large C&amp;I</v>
      </c>
      <c r="R2739" s="158"/>
      <c r="S2739" t="s">
        <v>304</v>
      </c>
      <c r="U2739" s="158"/>
    </row>
    <row r="2740" spans="1:21" x14ac:dyDescent="0.3">
      <c r="A2740" s="156">
        <v>5</v>
      </c>
      <c r="B2740" s="156" t="s">
        <v>181</v>
      </c>
      <c r="C2740" s="156">
        <v>2020</v>
      </c>
      <c r="D2740" s="156">
        <v>5</v>
      </c>
      <c r="E2740" s="156" t="s">
        <v>222</v>
      </c>
      <c r="F2740" s="157">
        <v>79</v>
      </c>
      <c r="G2740" s="156" t="s">
        <v>212</v>
      </c>
      <c r="H2740" s="156">
        <v>954</v>
      </c>
      <c r="I2740" s="156" t="s">
        <v>237</v>
      </c>
      <c r="J2740" s="156" t="s">
        <v>119</v>
      </c>
      <c r="K2740" s="156" t="s">
        <v>216</v>
      </c>
      <c r="L2740" s="156">
        <v>4579</v>
      </c>
      <c r="M2740" s="156" t="s">
        <v>221</v>
      </c>
      <c r="N2740" s="156">
        <v>5</v>
      </c>
      <c r="O2740" s="156">
        <v>4325.26</v>
      </c>
      <c r="P2740" s="156">
        <v>51220</v>
      </c>
      <c r="Q2740" t="str">
        <f t="shared" si="42"/>
        <v>4-Medium C&amp;I</v>
      </c>
      <c r="R2740" s="158"/>
      <c r="S2740" t="s">
        <v>304</v>
      </c>
      <c r="U2740" s="158"/>
    </row>
    <row r="2741" spans="1:21" x14ac:dyDescent="0.3">
      <c r="A2741" s="156">
        <v>5</v>
      </c>
      <c r="B2741" s="156" t="s">
        <v>181</v>
      </c>
      <c r="C2741" s="156">
        <v>2020</v>
      </c>
      <c r="D2741" s="156">
        <v>5</v>
      </c>
      <c r="E2741" s="156" t="s">
        <v>222</v>
      </c>
      <c r="F2741" s="157">
        <v>5</v>
      </c>
      <c r="G2741" s="156" t="s">
        <v>195</v>
      </c>
      <c r="H2741" s="156">
        <v>951</v>
      </c>
      <c r="I2741" s="156" t="s">
        <v>250</v>
      </c>
      <c r="J2741" s="156" t="s">
        <v>126</v>
      </c>
      <c r="K2741" s="156" t="s">
        <v>249</v>
      </c>
      <c r="L2741" s="156">
        <v>4552</v>
      </c>
      <c r="M2741" s="156" t="s">
        <v>276</v>
      </c>
      <c r="N2741" s="156">
        <v>1</v>
      </c>
      <c r="O2741" s="156">
        <v>37.08</v>
      </c>
      <c r="P2741" s="156">
        <v>300</v>
      </c>
      <c r="Q2741" t="str">
        <f t="shared" si="42"/>
        <v>3-Small C&amp;I</v>
      </c>
      <c r="R2741" s="158"/>
      <c r="S2741" t="s">
        <v>304</v>
      </c>
      <c r="U2741" s="158"/>
    </row>
    <row r="2742" spans="1:21" x14ac:dyDescent="0.3">
      <c r="A2742" s="156">
        <v>5</v>
      </c>
      <c r="B2742" s="156" t="s">
        <v>181</v>
      </c>
      <c r="C2742" s="156">
        <v>2020</v>
      </c>
      <c r="D2742" s="156">
        <v>5</v>
      </c>
      <c r="E2742" s="156" t="s">
        <v>222</v>
      </c>
      <c r="F2742" s="157">
        <v>75</v>
      </c>
      <c r="G2742" s="156" t="s">
        <v>212</v>
      </c>
      <c r="H2742" s="156">
        <v>5</v>
      </c>
      <c r="I2742" s="156" t="s">
        <v>190</v>
      </c>
      <c r="J2742" s="156" t="s">
        <v>115</v>
      </c>
      <c r="K2742" s="156" t="s">
        <v>185</v>
      </c>
      <c r="L2742" s="156">
        <v>1575</v>
      </c>
      <c r="M2742" s="156" t="s">
        <v>218</v>
      </c>
      <c r="N2742" s="156">
        <v>5</v>
      </c>
      <c r="O2742" s="156">
        <v>1273.92</v>
      </c>
      <c r="P2742" s="156">
        <v>6440</v>
      </c>
      <c r="Q2742" t="str">
        <f t="shared" si="42"/>
        <v>3-Small C&amp;I</v>
      </c>
      <c r="R2742" s="158"/>
      <c r="S2742" t="s">
        <v>304</v>
      </c>
      <c r="U2742" s="158"/>
    </row>
    <row r="2743" spans="1:21" x14ac:dyDescent="0.3">
      <c r="A2743" s="156">
        <v>4</v>
      </c>
      <c r="B2743" s="156" t="s">
        <v>187</v>
      </c>
      <c r="C2743" s="156">
        <v>2020</v>
      </c>
      <c r="D2743" s="156">
        <v>5</v>
      </c>
      <c r="E2743" s="156" t="s">
        <v>222</v>
      </c>
      <c r="F2743" s="157">
        <v>3</v>
      </c>
      <c r="G2743" s="156" t="s">
        <v>189</v>
      </c>
      <c r="H2743" s="156">
        <v>616</v>
      </c>
      <c r="I2743" s="156" t="s">
        <v>199</v>
      </c>
      <c r="J2743" s="156" t="s">
        <v>125</v>
      </c>
      <c r="K2743" s="156" t="s">
        <v>197</v>
      </c>
      <c r="L2743" s="156">
        <v>4532</v>
      </c>
      <c r="M2743" s="156" t="s">
        <v>200</v>
      </c>
      <c r="N2743" s="156">
        <v>1</v>
      </c>
      <c r="O2743" s="156">
        <v>7.98</v>
      </c>
      <c r="P2743" s="156">
        <v>15</v>
      </c>
      <c r="Q2743" t="str">
        <f t="shared" si="42"/>
        <v>Street</v>
      </c>
      <c r="R2743" s="158"/>
      <c r="S2743" t="s">
        <v>304</v>
      </c>
      <c r="U2743" s="158"/>
    </row>
    <row r="2744" spans="1:21" x14ac:dyDescent="0.3">
      <c r="A2744" s="156">
        <v>5</v>
      </c>
      <c r="B2744" s="156" t="s">
        <v>181</v>
      </c>
      <c r="C2744" s="156">
        <v>2020</v>
      </c>
      <c r="D2744" s="156">
        <v>5</v>
      </c>
      <c r="E2744" s="156" t="s">
        <v>222</v>
      </c>
      <c r="F2744" s="157">
        <v>3</v>
      </c>
      <c r="G2744" s="156" t="s">
        <v>189</v>
      </c>
      <c r="H2744" s="156">
        <v>602</v>
      </c>
      <c r="I2744" s="156" t="s">
        <v>246</v>
      </c>
      <c r="J2744" s="156" t="s">
        <v>125</v>
      </c>
      <c r="K2744" s="156" t="s">
        <v>197</v>
      </c>
      <c r="L2744" s="156">
        <v>300</v>
      </c>
      <c r="M2744" s="156" t="s">
        <v>191</v>
      </c>
      <c r="N2744" s="156">
        <v>905</v>
      </c>
      <c r="O2744" s="156">
        <v>85197.57</v>
      </c>
      <c r="P2744" s="156">
        <v>210785</v>
      </c>
      <c r="Q2744" t="str">
        <f t="shared" si="42"/>
        <v>Street</v>
      </c>
      <c r="R2744" s="158"/>
      <c r="S2744" t="s">
        <v>304</v>
      </c>
      <c r="U2744" s="158"/>
    </row>
    <row r="2745" spans="1:21" x14ac:dyDescent="0.3">
      <c r="A2745" s="156">
        <v>5</v>
      </c>
      <c r="B2745" s="156" t="s">
        <v>181</v>
      </c>
      <c r="C2745" s="156">
        <v>2020</v>
      </c>
      <c r="D2745" s="156">
        <v>5</v>
      </c>
      <c r="E2745" s="156" t="s">
        <v>222</v>
      </c>
      <c r="F2745" s="157">
        <v>3</v>
      </c>
      <c r="G2745" s="156" t="s">
        <v>189</v>
      </c>
      <c r="H2745" s="156">
        <v>621</v>
      </c>
      <c r="I2745" s="156" t="s">
        <v>259</v>
      </c>
      <c r="J2745" s="156" t="s">
        <v>116</v>
      </c>
      <c r="K2745" s="156" t="s">
        <v>224</v>
      </c>
      <c r="L2745" s="156">
        <v>4532</v>
      </c>
      <c r="M2745" s="156" t="s">
        <v>200</v>
      </c>
      <c r="N2745" s="156">
        <v>6</v>
      </c>
      <c r="O2745" s="156">
        <v>447.28</v>
      </c>
      <c r="P2745" s="156">
        <v>4124</v>
      </c>
      <c r="Q2745" t="str">
        <f t="shared" si="42"/>
        <v>3-Small C&amp;I</v>
      </c>
      <c r="R2745" s="158"/>
      <c r="S2745" t="s">
        <v>304</v>
      </c>
      <c r="U2745" s="158"/>
    </row>
    <row r="2746" spans="1:21" x14ac:dyDescent="0.3">
      <c r="A2746" s="156">
        <v>5</v>
      </c>
      <c r="B2746" s="156" t="s">
        <v>181</v>
      </c>
      <c r="C2746" s="156">
        <v>2020</v>
      </c>
      <c r="D2746" s="156">
        <v>5</v>
      </c>
      <c r="E2746" s="156" t="s">
        <v>222</v>
      </c>
      <c r="F2746" s="157">
        <v>75</v>
      </c>
      <c r="G2746" s="156" t="s">
        <v>212</v>
      </c>
      <c r="H2746" s="156">
        <v>701</v>
      </c>
      <c r="I2746" s="156" t="s">
        <v>206</v>
      </c>
      <c r="J2746" s="156" t="s">
        <v>207</v>
      </c>
      <c r="K2746" s="156" t="s">
        <v>208</v>
      </c>
      <c r="L2746" s="156">
        <v>1575</v>
      </c>
      <c r="M2746" s="156" t="s">
        <v>218</v>
      </c>
      <c r="N2746" s="156">
        <v>1</v>
      </c>
      <c r="O2746" s="156">
        <v>17751.150000000001</v>
      </c>
      <c r="P2746" s="156">
        <v>119700</v>
      </c>
      <c r="Q2746" t="str">
        <f t="shared" si="42"/>
        <v>5-Large C&amp;I</v>
      </c>
      <c r="R2746" s="158"/>
      <c r="S2746" t="s">
        <v>304</v>
      </c>
      <c r="U2746" s="158"/>
    </row>
    <row r="2747" spans="1:21" x14ac:dyDescent="0.3">
      <c r="A2747" s="156">
        <v>5</v>
      </c>
      <c r="B2747" s="156" t="s">
        <v>181</v>
      </c>
      <c r="C2747" s="156">
        <v>2020</v>
      </c>
      <c r="D2747" s="156">
        <v>5</v>
      </c>
      <c r="E2747" s="156" t="s">
        <v>222</v>
      </c>
      <c r="F2747" s="157">
        <v>10</v>
      </c>
      <c r="G2747" s="156" t="s">
        <v>238</v>
      </c>
      <c r="H2747" s="156">
        <v>7</v>
      </c>
      <c r="I2747" s="156" t="s">
        <v>241</v>
      </c>
      <c r="J2747" s="156" t="s">
        <v>122</v>
      </c>
      <c r="K2747" s="156" t="s">
        <v>242</v>
      </c>
      <c r="L2747" s="156">
        <v>207</v>
      </c>
      <c r="M2747" s="156" t="s">
        <v>243</v>
      </c>
      <c r="N2747" s="156">
        <v>8</v>
      </c>
      <c r="O2747" s="156">
        <v>850.56</v>
      </c>
      <c r="P2747" s="156">
        <v>5220</v>
      </c>
      <c r="Q2747" t="str">
        <f t="shared" si="42"/>
        <v>2-Low Income Residential</v>
      </c>
      <c r="R2747" s="158"/>
      <c r="S2747" t="s">
        <v>304</v>
      </c>
      <c r="U2747" s="158"/>
    </row>
    <row r="2748" spans="1:21" x14ac:dyDescent="0.3">
      <c r="A2748" s="156">
        <v>5</v>
      </c>
      <c r="B2748" s="156" t="s">
        <v>181</v>
      </c>
      <c r="C2748" s="156">
        <v>2020</v>
      </c>
      <c r="D2748" s="156">
        <v>5</v>
      </c>
      <c r="E2748" s="156" t="s">
        <v>222</v>
      </c>
      <c r="F2748" s="157">
        <v>10</v>
      </c>
      <c r="G2748" s="156" t="s">
        <v>238</v>
      </c>
      <c r="H2748" s="156">
        <v>905</v>
      </c>
      <c r="I2748" s="156" t="s">
        <v>272</v>
      </c>
      <c r="J2748" s="156" t="s">
        <v>122</v>
      </c>
      <c r="K2748" s="156" t="s">
        <v>242</v>
      </c>
      <c r="L2748" s="156">
        <v>4513</v>
      </c>
      <c r="M2748" s="156" t="s">
        <v>240</v>
      </c>
      <c r="N2748" s="156">
        <v>4930</v>
      </c>
      <c r="O2748" s="156">
        <v>142945.24</v>
      </c>
      <c r="P2748" s="156">
        <v>3443772</v>
      </c>
      <c r="Q2748" t="str">
        <f t="shared" si="42"/>
        <v>2-Low Income Residential</v>
      </c>
      <c r="R2748" s="158"/>
      <c r="S2748" t="s">
        <v>304</v>
      </c>
      <c r="U2748" s="158"/>
    </row>
    <row r="2749" spans="1:21" x14ac:dyDescent="0.3">
      <c r="A2749" s="156">
        <v>4</v>
      </c>
      <c r="B2749" s="156" t="s">
        <v>187</v>
      </c>
      <c r="C2749" s="156">
        <v>2020</v>
      </c>
      <c r="D2749" s="156">
        <v>5</v>
      </c>
      <c r="E2749" s="156" t="s">
        <v>222</v>
      </c>
      <c r="F2749" s="157">
        <v>3</v>
      </c>
      <c r="G2749" s="156" t="s">
        <v>189</v>
      </c>
      <c r="H2749" s="156">
        <v>903</v>
      </c>
      <c r="I2749" s="156" t="s">
        <v>239</v>
      </c>
      <c r="J2749" s="156" t="s">
        <v>121</v>
      </c>
      <c r="K2749" s="156" t="s">
        <v>230</v>
      </c>
      <c r="L2749" s="156">
        <v>4532</v>
      </c>
      <c r="M2749" s="156" t="s">
        <v>200</v>
      </c>
      <c r="N2749" s="156">
        <v>21</v>
      </c>
      <c r="O2749" s="156">
        <v>967.99</v>
      </c>
      <c r="P2749" s="156">
        <v>6252</v>
      </c>
      <c r="Q2749" t="str">
        <f t="shared" si="42"/>
        <v>1-Residential</v>
      </c>
      <c r="R2749" s="158"/>
      <c r="S2749" t="s">
        <v>304</v>
      </c>
      <c r="U2749" s="158"/>
    </row>
    <row r="2750" spans="1:21" x14ac:dyDescent="0.3">
      <c r="A2750" s="156">
        <v>4</v>
      </c>
      <c r="B2750" s="156" t="s">
        <v>187</v>
      </c>
      <c r="C2750" s="156">
        <v>2020</v>
      </c>
      <c r="D2750" s="156">
        <v>5</v>
      </c>
      <c r="E2750" s="156" t="s">
        <v>222</v>
      </c>
      <c r="F2750" s="157">
        <v>3</v>
      </c>
      <c r="G2750" s="156" t="s">
        <v>189</v>
      </c>
      <c r="H2750" s="156">
        <v>1</v>
      </c>
      <c r="I2750" s="156" t="s">
        <v>229</v>
      </c>
      <c r="J2750" s="156" t="s">
        <v>121</v>
      </c>
      <c r="K2750" s="156" t="s">
        <v>230</v>
      </c>
      <c r="L2750" s="156">
        <v>300</v>
      </c>
      <c r="M2750" s="156" t="s">
        <v>191</v>
      </c>
      <c r="N2750" s="156">
        <v>20</v>
      </c>
      <c r="O2750" s="156">
        <v>1195.3399999999999</v>
      </c>
      <c r="P2750" s="156">
        <v>4127</v>
      </c>
      <c r="Q2750" t="str">
        <f t="shared" si="42"/>
        <v>1-Residential</v>
      </c>
      <c r="R2750" s="158"/>
      <c r="S2750" t="s">
        <v>304</v>
      </c>
      <c r="U2750" s="158"/>
    </row>
    <row r="2751" spans="1:21" x14ac:dyDescent="0.3">
      <c r="A2751" s="156">
        <v>5</v>
      </c>
      <c r="B2751" s="156" t="s">
        <v>181</v>
      </c>
      <c r="C2751" s="156">
        <v>2020</v>
      </c>
      <c r="D2751" s="156">
        <v>5</v>
      </c>
      <c r="E2751" s="156" t="s">
        <v>222</v>
      </c>
      <c r="F2751" s="157">
        <v>72</v>
      </c>
      <c r="G2751" s="156" t="s">
        <v>212</v>
      </c>
      <c r="H2751" s="156">
        <v>1</v>
      </c>
      <c r="I2751" s="156" t="s">
        <v>229</v>
      </c>
      <c r="J2751" s="156" t="s">
        <v>121</v>
      </c>
      <c r="K2751" s="156" t="s">
        <v>230</v>
      </c>
      <c r="L2751" s="156">
        <v>1572</v>
      </c>
      <c r="M2751" s="156" t="s">
        <v>231</v>
      </c>
      <c r="N2751" s="156">
        <v>1</v>
      </c>
      <c r="O2751" s="156">
        <v>111.98</v>
      </c>
      <c r="P2751" s="156">
        <v>397</v>
      </c>
      <c r="Q2751" t="str">
        <f t="shared" si="42"/>
        <v>1-Residential</v>
      </c>
      <c r="R2751" s="158"/>
      <c r="S2751" t="s">
        <v>304</v>
      </c>
      <c r="U2751" s="158"/>
    </row>
    <row r="2752" spans="1:21" x14ac:dyDescent="0.3">
      <c r="A2752" s="156">
        <v>5</v>
      </c>
      <c r="B2752" s="156" t="s">
        <v>181</v>
      </c>
      <c r="C2752" s="156">
        <v>2020</v>
      </c>
      <c r="D2752" s="156">
        <v>5</v>
      </c>
      <c r="E2752" s="156" t="s">
        <v>222</v>
      </c>
      <c r="F2752" s="157">
        <v>1</v>
      </c>
      <c r="G2752" s="156" t="s">
        <v>183</v>
      </c>
      <c r="H2752" s="156">
        <v>18</v>
      </c>
      <c r="I2752" s="156" t="s">
        <v>215</v>
      </c>
      <c r="J2752" s="156" t="s">
        <v>119</v>
      </c>
      <c r="K2752" s="156" t="s">
        <v>216</v>
      </c>
      <c r="L2752" s="156">
        <v>200</v>
      </c>
      <c r="M2752" s="156" t="s">
        <v>210</v>
      </c>
      <c r="N2752" s="156">
        <v>1</v>
      </c>
      <c r="O2752" s="156">
        <v>241.24</v>
      </c>
      <c r="P2752" s="156">
        <v>1040</v>
      </c>
      <c r="Q2752" t="str">
        <f t="shared" si="42"/>
        <v>4-Medium C&amp;I</v>
      </c>
      <c r="R2752" s="158"/>
      <c r="S2752" t="s">
        <v>304</v>
      </c>
      <c r="U2752" s="158"/>
    </row>
    <row r="2753" spans="1:21" x14ac:dyDescent="0.3">
      <c r="A2753" s="156">
        <v>5</v>
      </c>
      <c r="B2753" s="156" t="s">
        <v>181</v>
      </c>
      <c r="C2753" s="156">
        <v>2020</v>
      </c>
      <c r="D2753" s="156">
        <v>5</v>
      </c>
      <c r="E2753" s="156" t="s">
        <v>222</v>
      </c>
      <c r="F2753" s="157">
        <v>5</v>
      </c>
      <c r="G2753" s="156" t="s">
        <v>195</v>
      </c>
      <c r="H2753" s="156">
        <v>954</v>
      </c>
      <c r="I2753" s="156" t="s">
        <v>237</v>
      </c>
      <c r="J2753" s="156" t="s">
        <v>119</v>
      </c>
      <c r="K2753" s="156" t="s">
        <v>216</v>
      </c>
      <c r="L2753" s="156">
        <v>4552</v>
      </c>
      <c r="M2753" s="156" t="s">
        <v>276</v>
      </c>
      <c r="N2753" s="156">
        <v>527</v>
      </c>
      <c r="O2753" s="156">
        <v>1115724.44</v>
      </c>
      <c r="P2753" s="156">
        <v>12078502</v>
      </c>
      <c r="Q2753" t="str">
        <f t="shared" si="42"/>
        <v>4-Medium C&amp;I</v>
      </c>
      <c r="R2753" s="158"/>
      <c r="S2753" t="s">
        <v>304</v>
      </c>
      <c r="U2753" s="158"/>
    </row>
    <row r="2754" spans="1:21" x14ac:dyDescent="0.3">
      <c r="A2754" s="156">
        <v>5</v>
      </c>
      <c r="B2754" s="156" t="s">
        <v>181</v>
      </c>
      <c r="C2754" s="156">
        <v>2020</v>
      </c>
      <c r="D2754" s="156">
        <v>5</v>
      </c>
      <c r="E2754" s="156" t="s">
        <v>222</v>
      </c>
      <c r="F2754" s="157">
        <v>75</v>
      </c>
      <c r="G2754" s="156" t="s">
        <v>212</v>
      </c>
      <c r="H2754" s="156">
        <v>950</v>
      </c>
      <c r="I2754" s="156" t="s">
        <v>184</v>
      </c>
      <c r="J2754" s="156" t="s">
        <v>115</v>
      </c>
      <c r="K2754" s="156" t="s">
        <v>185</v>
      </c>
      <c r="L2754" s="156">
        <v>4575</v>
      </c>
      <c r="M2754" s="156" t="s">
        <v>212</v>
      </c>
      <c r="N2754" s="156">
        <v>2</v>
      </c>
      <c r="O2754" s="156">
        <v>702.69</v>
      </c>
      <c r="P2754" s="156">
        <v>6940</v>
      </c>
      <c r="Q2754" t="str">
        <f t="shared" ref="Q2754:Q2817" si="43">VLOOKUP(J2754,S:T,2,FALSE)</f>
        <v>3-Small C&amp;I</v>
      </c>
      <c r="R2754" s="158"/>
      <c r="S2754" t="s">
        <v>304</v>
      </c>
      <c r="U2754" s="158"/>
    </row>
    <row r="2755" spans="1:21" x14ac:dyDescent="0.3">
      <c r="A2755" s="156">
        <v>5</v>
      </c>
      <c r="B2755" s="156" t="s">
        <v>181</v>
      </c>
      <c r="C2755" s="156">
        <v>2020</v>
      </c>
      <c r="D2755" s="156">
        <v>5</v>
      </c>
      <c r="E2755" s="156" t="s">
        <v>222</v>
      </c>
      <c r="F2755" s="157">
        <v>79</v>
      </c>
      <c r="G2755" s="156" t="s">
        <v>212</v>
      </c>
      <c r="H2755" s="156">
        <v>950</v>
      </c>
      <c r="I2755" s="156" t="s">
        <v>184</v>
      </c>
      <c r="J2755" s="156" t="s">
        <v>115</v>
      </c>
      <c r="K2755" s="156" t="s">
        <v>185</v>
      </c>
      <c r="L2755" s="156">
        <v>4579</v>
      </c>
      <c r="M2755" s="156" t="s">
        <v>221</v>
      </c>
      <c r="N2755" s="156">
        <v>83</v>
      </c>
      <c r="O2755" s="156">
        <v>10535.66</v>
      </c>
      <c r="P2755" s="156">
        <v>99237</v>
      </c>
      <c r="Q2755" t="str">
        <f t="shared" si="43"/>
        <v>3-Small C&amp;I</v>
      </c>
      <c r="R2755" s="158"/>
      <c r="S2755" t="s">
        <v>304</v>
      </c>
      <c r="U2755" s="158"/>
    </row>
    <row r="2756" spans="1:21" x14ac:dyDescent="0.3">
      <c r="A2756" s="156">
        <v>5</v>
      </c>
      <c r="B2756" s="156" t="s">
        <v>181</v>
      </c>
      <c r="C2756" s="156">
        <v>2020</v>
      </c>
      <c r="D2756" s="156">
        <v>5</v>
      </c>
      <c r="E2756" s="156" t="s">
        <v>222</v>
      </c>
      <c r="F2756" s="157">
        <v>10</v>
      </c>
      <c r="G2756" s="156" t="s">
        <v>238</v>
      </c>
      <c r="H2756" s="156">
        <v>5</v>
      </c>
      <c r="I2756" s="156" t="s">
        <v>190</v>
      </c>
      <c r="J2756" s="156" t="s">
        <v>115</v>
      </c>
      <c r="K2756" s="156" t="s">
        <v>185</v>
      </c>
      <c r="L2756" s="156">
        <v>207</v>
      </c>
      <c r="M2756" s="156" t="s">
        <v>243</v>
      </c>
      <c r="N2756" s="156">
        <v>15</v>
      </c>
      <c r="O2756" s="156">
        <v>1187.3900000000001</v>
      </c>
      <c r="P2756" s="156">
        <v>5385</v>
      </c>
      <c r="Q2756" t="str">
        <f t="shared" si="43"/>
        <v>3-Small C&amp;I</v>
      </c>
      <c r="R2756" s="158"/>
      <c r="S2756" t="s">
        <v>304</v>
      </c>
      <c r="U2756" s="158"/>
    </row>
    <row r="2757" spans="1:21" x14ac:dyDescent="0.3">
      <c r="A2757" s="156">
        <v>5</v>
      </c>
      <c r="B2757" s="156" t="s">
        <v>181</v>
      </c>
      <c r="C2757" s="156">
        <v>2020</v>
      </c>
      <c r="D2757" s="156">
        <v>5</v>
      </c>
      <c r="E2757" s="156" t="s">
        <v>222</v>
      </c>
      <c r="F2757" s="157">
        <v>10</v>
      </c>
      <c r="G2757" s="156" t="s">
        <v>238</v>
      </c>
      <c r="H2757" s="156">
        <v>603</v>
      </c>
      <c r="I2757" s="156" t="s">
        <v>196</v>
      </c>
      <c r="J2757" s="156" t="s">
        <v>125</v>
      </c>
      <c r="K2757" s="156" t="s">
        <v>197</v>
      </c>
      <c r="L2757" s="156">
        <v>207</v>
      </c>
      <c r="M2757" s="156" t="s">
        <v>243</v>
      </c>
      <c r="N2757" s="156">
        <v>27</v>
      </c>
      <c r="O2757" s="156">
        <v>456.23</v>
      </c>
      <c r="P2757" s="156">
        <v>979</v>
      </c>
      <c r="Q2757" t="str">
        <f t="shared" si="43"/>
        <v>Street</v>
      </c>
      <c r="R2757" s="158"/>
      <c r="S2757" t="s">
        <v>304</v>
      </c>
      <c r="U2757" s="158"/>
    </row>
    <row r="2758" spans="1:21" x14ac:dyDescent="0.3">
      <c r="A2758" s="156">
        <v>5</v>
      </c>
      <c r="B2758" s="156" t="s">
        <v>181</v>
      </c>
      <c r="C2758" s="156">
        <v>2020</v>
      </c>
      <c r="D2758" s="156">
        <v>5</v>
      </c>
      <c r="E2758" s="156" t="s">
        <v>222</v>
      </c>
      <c r="F2758" s="157">
        <v>60</v>
      </c>
      <c r="G2758" s="156" t="s">
        <v>212</v>
      </c>
      <c r="H2758" s="156">
        <v>615</v>
      </c>
      <c r="I2758" s="156" t="s">
        <v>292</v>
      </c>
      <c r="J2758" s="156" t="s">
        <v>123</v>
      </c>
      <c r="K2758" s="156" t="s">
        <v>261</v>
      </c>
      <c r="L2758" s="156">
        <v>4563</v>
      </c>
      <c r="M2758" s="156" t="s">
        <v>228</v>
      </c>
      <c r="N2758" s="156">
        <v>39</v>
      </c>
      <c r="O2758" s="156">
        <v>4405.79</v>
      </c>
      <c r="P2758" s="156">
        <v>7659</v>
      </c>
      <c r="Q2758" t="str">
        <f t="shared" si="43"/>
        <v>Street</v>
      </c>
      <c r="R2758" s="158"/>
      <c r="S2758" t="s">
        <v>304</v>
      </c>
      <c r="U2758" s="158"/>
    </row>
    <row r="2759" spans="1:21" x14ac:dyDescent="0.3">
      <c r="A2759" s="156">
        <v>4</v>
      </c>
      <c r="B2759" s="156" t="s">
        <v>187</v>
      </c>
      <c r="C2759" s="156">
        <v>2020</v>
      </c>
      <c r="D2759" s="156">
        <v>5</v>
      </c>
      <c r="E2759" s="156" t="s">
        <v>222</v>
      </c>
      <c r="F2759" s="157">
        <v>60</v>
      </c>
      <c r="G2759" s="156" t="s">
        <v>212</v>
      </c>
      <c r="H2759" s="156">
        <v>615</v>
      </c>
      <c r="I2759" s="156" t="s">
        <v>292</v>
      </c>
      <c r="J2759" s="156" t="s">
        <v>123</v>
      </c>
      <c r="K2759" s="156" t="s">
        <v>261</v>
      </c>
      <c r="L2759" s="156">
        <v>4563</v>
      </c>
      <c r="M2759" s="156" t="s">
        <v>228</v>
      </c>
      <c r="N2759" s="156">
        <v>1</v>
      </c>
      <c r="O2759" s="156">
        <v>10.220000000000001</v>
      </c>
      <c r="P2759" s="156">
        <v>22</v>
      </c>
      <c r="Q2759" t="str">
        <f t="shared" si="43"/>
        <v>Street</v>
      </c>
      <c r="R2759" s="158"/>
      <c r="S2759" t="s">
        <v>304</v>
      </c>
      <c r="U2759" s="158"/>
    </row>
    <row r="2760" spans="1:21" x14ac:dyDescent="0.3">
      <c r="A2760" s="156">
        <v>5</v>
      </c>
      <c r="B2760" s="156" t="s">
        <v>181</v>
      </c>
      <c r="C2760" s="156">
        <v>2020</v>
      </c>
      <c r="D2760" s="156">
        <v>5</v>
      </c>
      <c r="E2760" s="156" t="s">
        <v>222</v>
      </c>
      <c r="F2760" s="157">
        <v>1</v>
      </c>
      <c r="G2760" s="156" t="s">
        <v>183</v>
      </c>
      <c r="H2760" s="156">
        <v>602</v>
      </c>
      <c r="I2760" s="156" t="s">
        <v>246</v>
      </c>
      <c r="J2760" s="156" t="s">
        <v>125</v>
      </c>
      <c r="K2760" s="156" t="s">
        <v>197</v>
      </c>
      <c r="L2760" s="156">
        <v>200</v>
      </c>
      <c r="M2760" s="156" t="s">
        <v>210</v>
      </c>
      <c r="N2760" s="156">
        <v>179</v>
      </c>
      <c r="O2760" s="156">
        <v>6239.61</v>
      </c>
      <c r="P2760" s="156">
        <v>12699</v>
      </c>
      <c r="Q2760" t="str">
        <f t="shared" si="43"/>
        <v>Street</v>
      </c>
      <c r="R2760" s="158"/>
      <c r="S2760" t="s">
        <v>304</v>
      </c>
      <c r="U2760" s="158"/>
    </row>
    <row r="2761" spans="1:21" x14ac:dyDescent="0.3">
      <c r="A2761" s="156">
        <v>4</v>
      </c>
      <c r="B2761" s="156" t="s">
        <v>187</v>
      </c>
      <c r="C2761" s="156">
        <v>2020</v>
      </c>
      <c r="D2761" s="156">
        <v>5</v>
      </c>
      <c r="E2761" s="156" t="s">
        <v>222</v>
      </c>
      <c r="F2761" s="157">
        <v>10</v>
      </c>
      <c r="G2761" s="156" t="s">
        <v>238</v>
      </c>
      <c r="H2761" s="156">
        <v>905</v>
      </c>
      <c r="I2761" s="156" t="s">
        <v>272</v>
      </c>
      <c r="J2761" s="156" t="s">
        <v>122</v>
      </c>
      <c r="K2761" s="156" t="s">
        <v>242</v>
      </c>
      <c r="L2761" s="156">
        <v>4513</v>
      </c>
      <c r="M2761" s="156" t="s">
        <v>240</v>
      </c>
      <c r="N2761" s="156">
        <v>4</v>
      </c>
      <c r="O2761" s="156">
        <v>180.08</v>
      </c>
      <c r="P2761" s="156">
        <v>3226</v>
      </c>
      <c r="Q2761" t="str">
        <f t="shared" si="43"/>
        <v>2-Low Income Residential</v>
      </c>
      <c r="R2761" s="158"/>
      <c r="S2761" t="s">
        <v>304</v>
      </c>
      <c r="U2761" s="158"/>
    </row>
    <row r="2762" spans="1:21" x14ac:dyDescent="0.3">
      <c r="A2762" s="156">
        <v>4</v>
      </c>
      <c r="B2762" s="156" t="s">
        <v>187</v>
      </c>
      <c r="C2762" s="156">
        <v>2020</v>
      </c>
      <c r="D2762" s="156">
        <v>5</v>
      </c>
      <c r="E2762" s="156" t="s">
        <v>222</v>
      </c>
      <c r="F2762" s="157">
        <v>1</v>
      </c>
      <c r="G2762" s="156" t="s">
        <v>183</v>
      </c>
      <c r="H2762" s="156">
        <v>1</v>
      </c>
      <c r="I2762" s="156" t="s">
        <v>229</v>
      </c>
      <c r="J2762" s="156" t="s">
        <v>121</v>
      </c>
      <c r="K2762" s="156" t="s">
        <v>230</v>
      </c>
      <c r="L2762" s="156">
        <v>200</v>
      </c>
      <c r="M2762" s="156" t="s">
        <v>210</v>
      </c>
      <c r="N2762" s="156">
        <v>1356</v>
      </c>
      <c r="O2762" s="156">
        <v>201726.96</v>
      </c>
      <c r="P2762" s="156">
        <v>757888</v>
      </c>
      <c r="Q2762" t="str">
        <f t="shared" si="43"/>
        <v>1-Residential</v>
      </c>
      <c r="R2762" s="158"/>
      <c r="S2762" t="s">
        <v>304</v>
      </c>
      <c r="U2762" s="158"/>
    </row>
    <row r="2763" spans="1:21" x14ac:dyDescent="0.3">
      <c r="A2763" s="156">
        <v>5</v>
      </c>
      <c r="B2763" s="156" t="s">
        <v>181</v>
      </c>
      <c r="C2763" s="156">
        <v>2020</v>
      </c>
      <c r="D2763" s="156">
        <v>5</v>
      </c>
      <c r="E2763" s="156" t="s">
        <v>222</v>
      </c>
      <c r="F2763" s="157">
        <v>71</v>
      </c>
      <c r="G2763" s="156" t="s">
        <v>212</v>
      </c>
      <c r="H2763" s="156">
        <v>1</v>
      </c>
      <c r="I2763" s="156" t="s">
        <v>229</v>
      </c>
      <c r="J2763" s="156" t="s">
        <v>121</v>
      </c>
      <c r="K2763" s="156" t="s">
        <v>230</v>
      </c>
      <c r="L2763" s="156">
        <v>1571</v>
      </c>
      <c r="M2763" s="156" t="s">
        <v>265</v>
      </c>
      <c r="N2763" s="156">
        <v>1</v>
      </c>
      <c r="O2763" s="156">
        <v>7</v>
      </c>
      <c r="P2763" s="156">
        <v>0</v>
      </c>
      <c r="Q2763" t="str">
        <f t="shared" si="43"/>
        <v>1-Residential</v>
      </c>
      <c r="R2763" s="158"/>
      <c r="S2763" t="s">
        <v>304</v>
      </c>
      <c r="U2763" s="158"/>
    </row>
    <row r="2764" spans="1:21" x14ac:dyDescent="0.3">
      <c r="A2764" s="156">
        <v>5</v>
      </c>
      <c r="B2764" s="156" t="s">
        <v>181</v>
      </c>
      <c r="C2764" s="156">
        <v>2020</v>
      </c>
      <c r="D2764" s="156">
        <v>5</v>
      </c>
      <c r="E2764" s="156" t="s">
        <v>222</v>
      </c>
      <c r="F2764" s="157">
        <v>3</v>
      </c>
      <c r="G2764" s="156" t="s">
        <v>189</v>
      </c>
      <c r="H2764" s="156">
        <v>955</v>
      </c>
      <c r="I2764" s="156" t="s">
        <v>282</v>
      </c>
      <c r="J2764" s="156" t="s">
        <v>119</v>
      </c>
      <c r="K2764" s="156" t="s">
        <v>216</v>
      </c>
      <c r="L2764" s="156">
        <v>4532</v>
      </c>
      <c r="M2764" s="156" t="s">
        <v>200</v>
      </c>
      <c r="N2764" s="156">
        <v>358</v>
      </c>
      <c r="O2764" s="156">
        <v>553400.19999999995</v>
      </c>
      <c r="P2764" s="156">
        <v>6242611</v>
      </c>
      <c r="Q2764" t="str">
        <f t="shared" si="43"/>
        <v>4-Medium C&amp;I</v>
      </c>
      <c r="R2764" s="158"/>
      <c r="S2764" t="s">
        <v>304</v>
      </c>
      <c r="U2764" s="158"/>
    </row>
    <row r="2765" spans="1:21" x14ac:dyDescent="0.3">
      <c r="A2765" s="156">
        <v>5</v>
      </c>
      <c r="B2765" s="156" t="s">
        <v>181</v>
      </c>
      <c r="C2765" s="156">
        <v>2020</v>
      </c>
      <c r="D2765" s="156">
        <v>5</v>
      </c>
      <c r="E2765" s="156" t="s">
        <v>222</v>
      </c>
      <c r="F2765" s="157">
        <v>3</v>
      </c>
      <c r="G2765" s="156" t="s">
        <v>189</v>
      </c>
      <c r="H2765" s="156">
        <v>952</v>
      </c>
      <c r="I2765" s="156" t="s">
        <v>235</v>
      </c>
      <c r="J2765" s="156" t="s">
        <v>117</v>
      </c>
      <c r="K2765" s="156" t="s">
        <v>236</v>
      </c>
      <c r="L2765" s="156">
        <v>4532</v>
      </c>
      <c r="M2765" s="156" t="s">
        <v>200</v>
      </c>
      <c r="N2765" s="156">
        <v>445</v>
      </c>
      <c r="O2765" s="156">
        <v>24648.7</v>
      </c>
      <c r="P2765" s="156">
        <v>1221908</v>
      </c>
      <c r="Q2765" t="str">
        <f t="shared" si="43"/>
        <v>3-Small C&amp;I</v>
      </c>
      <c r="R2765" s="158"/>
      <c r="S2765" t="s">
        <v>304</v>
      </c>
      <c r="U2765" s="158"/>
    </row>
    <row r="2766" spans="1:21" x14ac:dyDescent="0.3">
      <c r="A2766" s="156">
        <v>4</v>
      </c>
      <c r="B2766" s="156" t="s">
        <v>187</v>
      </c>
      <c r="C2766" s="156">
        <v>2020</v>
      </c>
      <c r="D2766" s="156">
        <v>5</v>
      </c>
      <c r="E2766" s="156" t="s">
        <v>222</v>
      </c>
      <c r="F2766" s="157">
        <v>3</v>
      </c>
      <c r="G2766" s="156" t="s">
        <v>189</v>
      </c>
      <c r="H2766" s="156">
        <v>15</v>
      </c>
      <c r="I2766" s="156" t="s">
        <v>252</v>
      </c>
      <c r="J2766" s="156" t="s">
        <v>118</v>
      </c>
      <c r="K2766" s="156" t="s">
        <v>214</v>
      </c>
      <c r="L2766" s="156">
        <v>300</v>
      </c>
      <c r="M2766" s="156" t="s">
        <v>191</v>
      </c>
      <c r="N2766" s="156">
        <v>1</v>
      </c>
      <c r="O2766" s="156">
        <v>16.829999999999998</v>
      </c>
      <c r="P2766" s="156">
        <v>34</v>
      </c>
      <c r="Q2766" t="str">
        <f t="shared" si="43"/>
        <v>3-Small C&amp;I</v>
      </c>
      <c r="R2766" s="158"/>
      <c r="S2766" t="s">
        <v>304</v>
      </c>
      <c r="U2766" s="158"/>
    </row>
    <row r="2767" spans="1:21" x14ac:dyDescent="0.3">
      <c r="A2767" s="156">
        <v>5</v>
      </c>
      <c r="B2767" s="156" t="s">
        <v>181</v>
      </c>
      <c r="C2767" s="156">
        <v>2020</v>
      </c>
      <c r="D2767" s="156">
        <v>5</v>
      </c>
      <c r="E2767" s="156" t="s">
        <v>222</v>
      </c>
      <c r="F2767" s="157">
        <v>77</v>
      </c>
      <c r="G2767" s="156" t="s">
        <v>212</v>
      </c>
      <c r="H2767" s="156">
        <v>18</v>
      </c>
      <c r="I2767" s="156" t="s">
        <v>215</v>
      </c>
      <c r="J2767" s="156" t="s">
        <v>119</v>
      </c>
      <c r="K2767" s="156" t="s">
        <v>216</v>
      </c>
      <c r="L2767" s="156">
        <v>1577</v>
      </c>
      <c r="M2767" s="156" t="s">
        <v>233</v>
      </c>
      <c r="N2767" s="156">
        <v>1</v>
      </c>
      <c r="O2767" s="156">
        <v>1045.55</v>
      </c>
      <c r="P2767" s="156">
        <v>5600</v>
      </c>
      <c r="Q2767" t="str">
        <f t="shared" si="43"/>
        <v>4-Medium C&amp;I</v>
      </c>
      <c r="R2767" s="158"/>
      <c r="S2767" t="s">
        <v>304</v>
      </c>
      <c r="U2767" s="158"/>
    </row>
    <row r="2768" spans="1:21" x14ac:dyDescent="0.3">
      <c r="A2768" s="156">
        <v>5</v>
      </c>
      <c r="B2768" s="156" t="s">
        <v>181</v>
      </c>
      <c r="C2768" s="156">
        <v>2020</v>
      </c>
      <c r="D2768" s="156">
        <v>5</v>
      </c>
      <c r="E2768" s="156" t="s">
        <v>222</v>
      </c>
      <c r="F2768" s="157">
        <v>1</v>
      </c>
      <c r="G2768" s="156" t="s">
        <v>183</v>
      </c>
      <c r="H2768" s="156">
        <v>10</v>
      </c>
      <c r="I2768" s="156" t="s">
        <v>251</v>
      </c>
      <c r="J2768" s="156" t="s">
        <v>117</v>
      </c>
      <c r="K2768" s="156" t="s">
        <v>236</v>
      </c>
      <c r="L2768" s="156">
        <v>200</v>
      </c>
      <c r="M2768" s="156" t="s">
        <v>210</v>
      </c>
      <c r="N2768" s="156">
        <v>1046</v>
      </c>
      <c r="O2768" s="156">
        <v>71342.5</v>
      </c>
      <c r="P2768" s="156">
        <v>302150</v>
      </c>
      <c r="Q2768" t="str">
        <f t="shared" si="43"/>
        <v>3-Small C&amp;I</v>
      </c>
      <c r="R2768" s="158"/>
      <c r="S2768" t="s">
        <v>304</v>
      </c>
      <c r="U2768" s="158"/>
    </row>
    <row r="2769" spans="1:21" x14ac:dyDescent="0.3">
      <c r="A2769" s="156">
        <v>5</v>
      </c>
      <c r="B2769" s="156" t="s">
        <v>181</v>
      </c>
      <c r="C2769" s="156">
        <v>2020</v>
      </c>
      <c r="D2769" s="156">
        <v>5</v>
      </c>
      <c r="E2769" s="156" t="s">
        <v>222</v>
      </c>
      <c r="F2769" s="157">
        <v>1</v>
      </c>
      <c r="G2769" s="156" t="s">
        <v>183</v>
      </c>
      <c r="H2769" s="156">
        <v>950</v>
      </c>
      <c r="I2769" s="156" t="s">
        <v>184</v>
      </c>
      <c r="J2769" s="156" t="s">
        <v>115</v>
      </c>
      <c r="K2769" s="156" t="s">
        <v>185</v>
      </c>
      <c r="L2769" s="156">
        <v>4512</v>
      </c>
      <c r="M2769" s="156" t="s">
        <v>186</v>
      </c>
      <c r="N2769" s="156">
        <v>806</v>
      </c>
      <c r="O2769" s="156">
        <v>41795.800000000003</v>
      </c>
      <c r="P2769" s="156">
        <v>349207</v>
      </c>
      <c r="Q2769" t="str">
        <f t="shared" si="43"/>
        <v>3-Small C&amp;I</v>
      </c>
      <c r="R2769" s="158"/>
      <c r="S2769" t="s">
        <v>304</v>
      </c>
      <c r="U2769" s="158"/>
    </row>
    <row r="2770" spans="1:21" x14ac:dyDescent="0.3">
      <c r="A2770" s="156">
        <v>5</v>
      </c>
      <c r="B2770" s="156" t="s">
        <v>181</v>
      </c>
      <c r="C2770" s="156">
        <v>2020</v>
      </c>
      <c r="D2770" s="156">
        <v>5</v>
      </c>
      <c r="E2770" s="156" t="s">
        <v>222</v>
      </c>
      <c r="F2770" s="157">
        <v>3</v>
      </c>
      <c r="G2770" s="156" t="s">
        <v>189</v>
      </c>
      <c r="H2770" s="156">
        <v>953</v>
      </c>
      <c r="I2770" s="156" t="s">
        <v>213</v>
      </c>
      <c r="J2770" s="156" t="s">
        <v>118</v>
      </c>
      <c r="K2770" s="156" t="s">
        <v>214</v>
      </c>
      <c r="L2770" s="156">
        <v>4532</v>
      </c>
      <c r="M2770" s="156" t="s">
        <v>200</v>
      </c>
      <c r="N2770" s="156">
        <v>19327</v>
      </c>
      <c r="O2770" s="156">
        <v>720871</v>
      </c>
      <c r="P2770" s="156">
        <v>7603281</v>
      </c>
      <c r="Q2770" t="str">
        <f t="shared" si="43"/>
        <v>3-Small C&amp;I</v>
      </c>
      <c r="R2770" s="158"/>
      <c r="S2770" t="s">
        <v>304</v>
      </c>
      <c r="U2770" s="158"/>
    </row>
    <row r="2771" spans="1:21" x14ac:dyDescent="0.3">
      <c r="A2771" s="156">
        <v>5</v>
      </c>
      <c r="B2771" s="156" t="s">
        <v>181</v>
      </c>
      <c r="C2771" s="156">
        <v>2020</v>
      </c>
      <c r="D2771" s="156">
        <v>5</v>
      </c>
      <c r="E2771" s="156" t="s">
        <v>222</v>
      </c>
      <c r="F2771" s="157">
        <v>6</v>
      </c>
      <c r="G2771" s="156" t="s">
        <v>192</v>
      </c>
      <c r="H2771" s="156">
        <v>603</v>
      </c>
      <c r="I2771" s="156" t="s">
        <v>196</v>
      </c>
      <c r="J2771" s="156" t="s">
        <v>125</v>
      </c>
      <c r="K2771" s="156" t="s">
        <v>197</v>
      </c>
      <c r="L2771" s="156">
        <v>700</v>
      </c>
      <c r="M2771" s="156" t="s">
        <v>193</v>
      </c>
      <c r="N2771" s="156">
        <v>627</v>
      </c>
      <c r="O2771" s="156">
        <v>42125.89</v>
      </c>
      <c r="P2771" s="156">
        <v>102164</v>
      </c>
      <c r="Q2771" t="str">
        <f t="shared" si="43"/>
        <v>Street</v>
      </c>
      <c r="R2771" s="158"/>
      <c r="S2771" t="s">
        <v>304</v>
      </c>
      <c r="U2771" s="158"/>
    </row>
    <row r="2772" spans="1:21" x14ac:dyDescent="0.3">
      <c r="A2772" s="156">
        <v>5</v>
      </c>
      <c r="B2772" s="156" t="s">
        <v>181</v>
      </c>
      <c r="C2772" s="156">
        <v>2020</v>
      </c>
      <c r="D2772" s="156">
        <v>5</v>
      </c>
      <c r="E2772" s="156" t="s">
        <v>222</v>
      </c>
      <c r="F2772" s="157">
        <v>6</v>
      </c>
      <c r="G2772" s="156" t="s">
        <v>192</v>
      </c>
      <c r="H2772" s="156">
        <v>608</v>
      </c>
      <c r="I2772" s="156" t="s">
        <v>290</v>
      </c>
      <c r="J2772" s="156" t="s">
        <v>278</v>
      </c>
      <c r="K2772" s="156" t="s">
        <v>212</v>
      </c>
      <c r="L2772" s="156">
        <v>700</v>
      </c>
      <c r="M2772" s="156" t="s">
        <v>193</v>
      </c>
      <c r="N2772" s="156">
        <v>56</v>
      </c>
      <c r="O2772" s="156">
        <v>26362.07</v>
      </c>
      <c r="P2772" s="156">
        <v>117421</v>
      </c>
      <c r="Q2772" t="str">
        <f t="shared" si="43"/>
        <v>Street</v>
      </c>
      <c r="R2772" s="158"/>
      <c r="S2772" t="s">
        <v>304</v>
      </c>
      <c r="U2772" s="158"/>
    </row>
    <row r="2773" spans="1:21" x14ac:dyDescent="0.3">
      <c r="A2773" s="156">
        <v>5</v>
      </c>
      <c r="B2773" s="156" t="s">
        <v>181</v>
      </c>
      <c r="C2773" s="156">
        <v>2020</v>
      </c>
      <c r="D2773" s="156">
        <v>5</v>
      </c>
      <c r="E2773" s="156" t="s">
        <v>222</v>
      </c>
      <c r="F2773" s="157">
        <v>6</v>
      </c>
      <c r="G2773" s="156" t="s">
        <v>192</v>
      </c>
      <c r="H2773" s="156">
        <v>609</v>
      </c>
      <c r="I2773" s="156" t="s">
        <v>298</v>
      </c>
      <c r="J2773" s="156" t="s">
        <v>278</v>
      </c>
      <c r="K2773" s="156" t="s">
        <v>212</v>
      </c>
      <c r="L2773" s="156">
        <v>700</v>
      </c>
      <c r="M2773" s="156" t="s">
        <v>193</v>
      </c>
      <c r="N2773" s="156">
        <v>13</v>
      </c>
      <c r="O2773" s="156">
        <v>3891.85</v>
      </c>
      <c r="P2773" s="156">
        <v>17214</v>
      </c>
      <c r="Q2773" t="str">
        <f t="shared" si="43"/>
        <v>Street</v>
      </c>
      <c r="R2773" s="158"/>
      <c r="S2773" t="s">
        <v>304</v>
      </c>
      <c r="U2773" s="158"/>
    </row>
    <row r="2774" spans="1:21" x14ac:dyDescent="0.3">
      <c r="A2774" s="156">
        <v>5</v>
      </c>
      <c r="B2774" s="156" t="s">
        <v>181</v>
      </c>
      <c r="C2774" s="156">
        <v>2020</v>
      </c>
      <c r="D2774" s="156">
        <v>5</v>
      </c>
      <c r="E2774" s="156" t="s">
        <v>222</v>
      </c>
      <c r="F2774" s="157">
        <v>6</v>
      </c>
      <c r="G2774" s="156" t="s">
        <v>192</v>
      </c>
      <c r="H2774" s="156">
        <v>626</v>
      </c>
      <c r="I2774" s="156" t="s">
        <v>268</v>
      </c>
      <c r="J2774" s="156" t="s">
        <v>132</v>
      </c>
      <c r="K2774" s="156" t="s">
        <v>212</v>
      </c>
      <c r="L2774" s="156">
        <v>700</v>
      </c>
      <c r="M2774" s="156" t="s">
        <v>193</v>
      </c>
      <c r="N2774" s="156">
        <v>4</v>
      </c>
      <c r="O2774" s="156">
        <v>1998.78</v>
      </c>
      <c r="P2774" s="156">
        <v>473</v>
      </c>
      <c r="Q2774" t="str">
        <f t="shared" si="43"/>
        <v>Street</v>
      </c>
      <c r="R2774" s="158"/>
      <c r="S2774" t="s">
        <v>304</v>
      </c>
      <c r="U2774" s="158"/>
    </row>
    <row r="2775" spans="1:21" x14ac:dyDescent="0.3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8"/>
      <c r="S2775" t="s">
        <v>304</v>
      </c>
      <c r="U2775" s="158"/>
    </row>
    <row r="2776" spans="1:21" x14ac:dyDescent="0.3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8"/>
      <c r="S2776" t="s">
        <v>304</v>
      </c>
      <c r="U2776" s="158"/>
    </row>
    <row r="2777" spans="1:21" x14ac:dyDescent="0.3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8"/>
      <c r="S2777" t="s">
        <v>304</v>
      </c>
      <c r="U2777" s="158"/>
    </row>
    <row r="2778" spans="1:21" x14ac:dyDescent="0.3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8"/>
      <c r="S2778" t="s">
        <v>304</v>
      </c>
      <c r="U2778" s="158"/>
    </row>
    <row r="2779" spans="1:21" x14ac:dyDescent="0.3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8"/>
      <c r="S2779" t="s">
        <v>304</v>
      </c>
      <c r="U2779" s="158"/>
    </row>
    <row r="2780" spans="1:21" x14ac:dyDescent="0.3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8"/>
      <c r="S2780" t="s">
        <v>304</v>
      </c>
      <c r="U2780" s="158"/>
    </row>
    <row r="2781" spans="1:21" x14ac:dyDescent="0.3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8"/>
      <c r="S2781" t="s">
        <v>304</v>
      </c>
      <c r="U2781" s="158"/>
    </row>
    <row r="2782" spans="1:21" x14ac:dyDescent="0.3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8"/>
      <c r="S2782" t="s">
        <v>304</v>
      </c>
      <c r="U2782" s="158"/>
    </row>
    <row r="2783" spans="1:21" x14ac:dyDescent="0.3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8"/>
      <c r="S2783" t="s">
        <v>304</v>
      </c>
      <c r="U2783" s="158"/>
    </row>
    <row r="2784" spans="1:21" x14ac:dyDescent="0.3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8"/>
      <c r="S2784" t="s">
        <v>304</v>
      </c>
      <c r="U2784" s="158"/>
    </row>
    <row r="2785" spans="1:21" x14ac:dyDescent="0.3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8"/>
      <c r="S2785" t="s">
        <v>304</v>
      </c>
      <c r="U2785" s="158"/>
    </row>
    <row r="2786" spans="1:21" x14ac:dyDescent="0.3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8"/>
      <c r="S2786" t="s">
        <v>304</v>
      </c>
      <c r="U2786" s="158"/>
    </row>
    <row r="2787" spans="1:21" x14ac:dyDescent="0.3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8"/>
      <c r="S2787" t="s">
        <v>304</v>
      </c>
      <c r="U2787" s="158"/>
    </row>
    <row r="2788" spans="1:21" x14ac:dyDescent="0.3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8"/>
      <c r="S2788" t="s">
        <v>304</v>
      </c>
      <c r="U2788" s="158"/>
    </row>
    <row r="2789" spans="1:21" x14ac:dyDescent="0.3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8"/>
      <c r="S2789" t="s">
        <v>304</v>
      </c>
      <c r="U2789" s="158"/>
    </row>
    <row r="2790" spans="1:21" x14ac:dyDescent="0.3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8"/>
      <c r="S2790" t="s">
        <v>304</v>
      </c>
      <c r="U2790" s="158"/>
    </row>
    <row r="2791" spans="1:21" x14ac:dyDescent="0.3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8"/>
      <c r="S2791" t="s">
        <v>304</v>
      </c>
      <c r="U2791" s="158"/>
    </row>
    <row r="2792" spans="1:21" x14ac:dyDescent="0.3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8"/>
      <c r="S2792" t="s">
        <v>304</v>
      </c>
      <c r="U2792" s="158"/>
    </row>
    <row r="2793" spans="1:21" x14ac:dyDescent="0.3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8"/>
      <c r="S2793" t="s">
        <v>304</v>
      </c>
      <c r="U2793" s="158"/>
    </row>
    <row r="2794" spans="1:21" x14ac:dyDescent="0.3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8"/>
      <c r="S2794" t="s">
        <v>304</v>
      </c>
      <c r="U2794" s="158"/>
    </row>
    <row r="2795" spans="1:21" x14ac:dyDescent="0.3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8"/>
      <c r="S2795" t="s">
        <v>304</v>
      </c>
      <c r="U2795" s="158"/>
    </row>
    <row r="2796" spans="1:21" x14ac:dyDescent="0.3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8"/>
      <c r="S2796" t="s">
        <v>304</v>
      </c>
      <c r="U2796" s="158"/>
    </row>
    <row r="2797" spans="1:21" x14ac:dyDescent="0.3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8"/>
      <c r="S2797" t="s">
        <v>304</v>
      </c>
      <c r="U2797" s="158"/>
    </row>
    <row r="2798" spans="1:21" x14ac:dyDescent="0.3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8"/>
      <c r="S2798" t="s">
        <v>304</v>
      </c>
      <c r="U2798" s="158"/>
    </row>
    <row r="2799" spans="1:21" x14ac:dyDescent="0.3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8"/>
      <c r="S2799" t="s">
        <v>304</v>
      </c>
      <c r="U2799" s="158"/>
    </row>
    <row r="2800" spans="1:21" x14ac:dyDescent="0.3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8"/>
      <c r="S2800" t="s">
        <v>304</v>
      </c>
      <c r="U2800" s="158"/>
    </row>
    <row r="2801" spans="1:21" x14ac:dyDescent="0.3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8"/>
      <c r="S2801" t="s">
        <v>304</v>
      </c>
      <c r="U2801" s="158"/>
    </row>
    <row r="2802" spans="1:21" x14ac:dyDescent="0.3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8"/>
      <c r="S2802" t="s">
        <v>304</v>
      </c>
      <c r="U2802" s="158"/>
    </row>
    <row r="2803" spans="1:21" x14ac:dyDescent="0.3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8"/>
      <c r="S2803" t="s">
        <v>304</v>
      </c>
      <c r="U2803" s="158"/>
    </row>
    <row r="2804" spans="1:21" x14ac:dyDescent="0.3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8"/>
      <c r="S2804" t="s">
        <v>304</v>
      </c>
      <c r="U2804" s="158"/>
    </row>
    <row r="2805" spans="1:21" x14ac:dyDescent="0.3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8"/>
      <c r="S2805" t="s">
        <v>304</v>
      </c>
      <c r="U2805" s="158"/>
    </row>
    <row r="2806" spans="1:21" x14ac:dyDescent="0.3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8"/>
      <c r="S2806" t="s">
        <v>304</v>
      </c>
      <c r="U2806" s="158"/>
    </row>
    <row r="2807" spans="1:21" x14ac:dyDescent="0.3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8"/>
      <c r="S2807" t="s">
        <v>304</v>
      </c>
      <c r="U2807" s="158"/>
    </row>
    <row r="2808" spans="1:21" x14ac:dyDescent="0.3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8"/>
      <c r="S2808" t="s">
        <v>304</v>
      </c>
      <c r="U2808" s="158"/>
    </row>
    <row r="2809" spans="1:21" x14ac:dyDescent="0.3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8"/>
      <c r="S2809" t="s">
        <v>304</v>
      </c>
      <c r="U2809" s="158"/>
    </row>
    <row r="2810" spans="1:21" x14ac:dyDescent="0.3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8"/>
      <c r="S2810" t="s">
        <v>304</v>
      </c>
      <c r="U2810" s="158"/>
    </row>
    <row r="2811" spans="1:21" x14ac:dyDescent="0.3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8"/>
      <c r="S2811" t="s">
        <v>304</v>
      </c>
      <c r="U2811" s="158"/>
    </row>
    <row r="2812" spans="1:21" x14ac:dyDescent="0.3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8"/>
      <c r="S2812" t="s">
        <v>304</v>
      </c>
      <c r="U2812" s="158"/>
    </row>
    <row r="2813" spans="1:21" x14ac:dyDescent="0.3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8"/>
      <c r="S2813" t="s">
        <v>304</v>
      </c>
      <c r="U2813" s="158"/>
    </row>
    <row r="2814" spans="1:21" x14ac:dyDescent="0.3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8"/>
      <c r="S2814" t="s">
        <v>304</v>
      </c>
      <c r="U2814" s="158"/>
    </row>
    <row r="2815" spans="1:21" x14ac:dyDescent="0.3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8"/>
      <c r="S2815" t="s">
        <v>304</v>
      </c>
      <c r="U2815" s="158"/>
    </row>
    <row r="2816" spans="1:21" x14ac:dyDescent="0.3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8"/>
      <c r="S2816" t="s">
        <v>304</v>
      </c>
      <c r="U2816" s="158"/>
    </row>
    <row r="2817" spans="1:21" x14ac:dyDescent="0.3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8"/>
      <c r="S2817" t="s">
        <v>304</v>
      </c>
      <c r="U2817" s="158"/>
    </row>
    <row r="2818" spans="1:21" x14ac:dyDescent="0.3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8"/>
      <c r="S2818" t="s">
        <v>304</v>
      </c>
      <c r="U2818" s="158"/>
    </row>
    <row r="2819" spans="1:21" x14ac:dyDescent="0.3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8"/>
      <c r="S2819" t="s">
        <v>304</v>
      </c>
      <c r="U2819" s="158"/>
    </row>
    <row r="2820" spans="1:21" x14ac:dyDescent="0.3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8"/>
      <c r="S2820" t="s">
        <v>304</v>
      </c>
      <c r="U2820" s="158"/>
    </row>
    <row r="2821" spans="1:21" x14ac:dyDescent="0.3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8"/>
      <c r="S2821" t="s">
        <v>304</v>
      </c>
      <c r="U2821" s="158"/>
    </row>
    <row r="2822" spans="1:21" x14ac:dyDescent="0.3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8"/>
      <c r="S2822" t="s">
        <v>304</v>
      </c>
      <c r="U2822" s="158"/>
    </row>
    <row r="2823" spans="1:21" x14ac:dyDescent="0.3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8"/>
      <c r="S2823" t="s">
        <v>304</v>
      </c>
      <c r="U2823" s="158"/>
    </row>
    <row r="2824" spans="1:21" x14ac:dyDescent="0.3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8"/>
      <c r="S2824" t="s">
        <v>304</v>
      </c>
      <c r="U2824" s="158"/>
    </row>
    <row r="2825" spans="1:21" x14ac:dyDescent="0.3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8"/>
      <c r="S2825" t="s">
        <v>304</v>
      </c>
      <c r="U2825" s="158"/>
    </row>
    <row r="2826" spans="1:21" x14ac:dyDescent="0.3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8"/>
      <c r="S2826" t="s">
        <v>304</v>
      </c>
      <c r="U2826" s="158"/>
    </row>
    <row r="2827" spans="1:21" x14ac:dyDescent="0.3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8"/>
      <c r="S2827" t="s">
        <v>304</v>
      </c>
      <c r="U2827" s="158"/>
    </row>
    <row r="2828" spans="1:21" x14ac:dyDescent="0.3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8"/>
      <c r="S2828" t="s">
        <v>304</v>
      </c>
      <c r="U2828" s="158"/>
    </row>
    <row r="2829" spans="1:21" x14ac:dyDescent="0.3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8"/>
      <c r="S2829" t="s">
        <v>304</v>
      </c>
      <c r="U2829" s="158"/>
    </row>
    <row r="2830" spans="1:21" x14ac:dyDescent="0.3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8"/>
      <c r="S2830" t="s">
        <v>304</v>
      </c>
      <c r="U2830" s="158"/>
    </row>
    <row r="2831" spans="1:21" x14ac:dyDescent="0.3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8"/>
      <c r="S2831" t="s">
        <v>304</v>
      </c>
      <c r="U2831" s="158"/>
    </row>
    <row r="2832" spans="1:21" x14ac:dyDescent="0.3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8"/>
      <c r="S2832" t="s">
        <v>304</v>
      </c>
      <c r="U2832" s="158"/>
    </row>
    <row r="2833" spans="1:21" x14ac:dyDescent="0.3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8"/>
      <c r="S2833" t="s">
        <v>304</v>
      </c>
      <c r="U2833" s="158"/>
    </row>
    <row r="2834" spans="1:21" x14ac:dyDescent="0.3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8"/>
      <c r="S2834" t="s">
        <v>304</v>
      </c>
      <c r="U2834" s="158"/>
    </row>
    <row r="2835" spans="1:21" x14ac:dyDescent="0.3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8"/>
      <c r="S2835" t="s">
        <v>304</v>
      </c>
      <c r="U2835" s="158"/>
    </row>
    <row r="2836" spans="1:21" x14ac:dyDescent="0.3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8"/>
      <c r="S2836" t="s">
        <v>304</v>
      </c>
      <c r="U2836" s="158"/>
    </row>
    <row r="2837" spans="1:21" x14ac:dyDescent="0.3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8"/>
      <c r="S2837" t="s">
        <v>304</v>
      </c>
      <c r="U2837" s="158"/>
    </row>
    <row r="2838" spans="1:21" x14ac:dyDescent="0.3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8"/>
      <c r="S2838" t="s">
        <v>304</v>
      </c>
      <c r="U2838" s="158"/>
    </row>
    <row r="2839" spans="1:21" x14ac:dyDescent="0.3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8"/>
      <c r="S2839" t="s">
        <v>304</v>
      </c>
      <c r="U2839" s="158"/>
    </row>
    <row r="2840" spans="1:21" x14ac:dyDescent="0.3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8"/>
      <c r="S2840" t="s">
        <v>304</v>
      </c>
      <c r="U2840" s="158"/>
    </row>
    <row r="2841" spans="1:21" x14ac:dyDescent="0.3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8"/>
      <c r="S2841" t="s">
        <v>304</v>
      </c>
      <c r="U2841" s="158"/>
    </row>
    <row r="2842" spans="1:21" x14ac:dyDescent="0.3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8"/>
      <c r="S2842" t="s">
        <v>304</v>
      </c>
      <c r="U2842" s="158"/>
    </row>
    <row r="2843" spans="1:21" x14ac:dyDescent="0.3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8"/>
      <c r="S2843" t="s">
        <v>304</v>
      </c>
      <c r="U2843" s="158"/>
    </row>
    <row r="2844" spans="1:21" x14ac:dyDescent="0.3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8"/>
      <c r="S2844" t="s">
        <v>304</v>
      </c>
      <c r="U2844" s="158"/>
    </row>
    <row r="2845" spans="1:21" x14ac:dyDescent="0.3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8"/>
      <c r="S2845" t="s">
        <v>304</v>
      </c>
      <c r="U2845" s="158"/>
    </row>
    <row r="2846" spans="1:21" x14ac:dyDescent="0.3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8"/>
      <c r="S2846" t="s">
        <v>304</v>
      </c>
      <c r="U2846" s="158"/>
    </row>
    <row r="2847" spans="1:21" x14ac:dyDescent="0.3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8"/>
      <c r="S2847" t="s">
        <v>304</v>
      </c>
      <c r="U2847" s="158"/>
    </row>
    <row r="2848" spans="1:21" x14ac:dyDescent="0.3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8"/>
      <c r="S2848" t="s">
        <v>304</v>
      </c>
      <c r="U2848" s="158"/>
    </row>
    <row r="2849" spans="1:21" x14ac:dyDescent="0.3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8"/>
      <c r="S2849" t="s">
        <v>304</v>
      </c>
      <c r="U2849" s="158"/>
    </row>
    <row r="2850" spans="1:21" x14ac:dyDescent="0.3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8"/>
      <c r="S2850" t="s">
        <v>304</v>
      </c>
      <c r="U2850" s="158"/>
    </row>
    <row r="2851" spans="1:21" x14ac:dyDescent="0.3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8"/>
      <c r="S2851" t="s">
        <v>304</v>
      </c>
      <c r="U2851" s="158"/>
    </row>
    <row r="2852" spans="1:21" x14ac:dyDescent="0.3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8"/>
      <c r="S2852" t="s">
        <v>304</v>
      </c>
      <c r="U2852" s="158"/>
    </row>
    <row r="2853" spans="1:21" x14ac:dyDescent="0.3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8"/>
      <c r="S2853" t="s">
        <v>304</v>
      </c>
      <c r="U2853" s="158"/>
    </row>
    <row r="2854" spans="1:21" x14ac:dyDescent="0.3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8"/>
      <c r="S2854" t="s">
        <v>304</v>
      </c>
      <c r="U2854" s="158"/>
    </row>
    <row r="2855" spans="1:21" x14ac:dyDescent="0.3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8"/>
      <c r="S2855" t="s">
        <v>304</v>
      </c>
      <c r="U2855" s="158"/>
    </row>
    <row r="2856" spans="1:21" x14ac:dyDescent="0.3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8"/>
      <c r="S2856" t="s">
        <v>304</v>
      </c>
      <c r="U2856" s="158"/>
    </row>
    <row r="2857" spans="1:21" x14ac:dyDescent="0.3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8"/>
      <c r="S2857" t="s">
        <v>304</v>
      </c>
      <c r="U2857" s="158"/>
    </row>
    <row r="2858" spans="1:21" x14ac:dyDescent="0.3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8"/>
      <c r="S2858" t="s">
        <v>304</v>
      </c>
      <c r="U2858" s="158"/>
    </row>
    <row r="2859" spans="1:21" x14ac:dyDescent="0.3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8"/>
      <c r="S2859" t="s">
        <v>304</v>
      </c>
      <c r="U2859" s="158"/>
    </row>
    <row r="2860" spans="1:21" x14ac:dyDescent="0.3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8"/>
      <c r="S2860" t="s">
        <v>304</v>
      </c>
      <c r="U2860" s="158"/>
    </row>
    <row r="2861" spans="1:21" x14ac:dyDescent="0.3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8"/>
      <c r="S2861" t="s">
        <v>304</v>
      </c>
      <c r="U2861" s="158"/>
    </row>
    <row r="2862" spans="1:21" x14ac:dyDescent="0.3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8"/>
      <c r="S2862" t="s">
        <v>304</v>
      </c>
      <c r="U2862" s="158"/>
    </row>
    <row r="2863" spans="1:21" x14ac:dyDescent="0.3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8"/>
      <c r="S2863" t="s">
        <v>304</v>
      </c>
      <c r="U2863" s="158"/>
    </row>
    <row r="2864" spans="1:21" x14ac:dyDescent="0.3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8"/>
      <c r="S2864" t="s">
        <v>304</v>
      </c>
      <c r="U2864" s="158"/>
    </row>
    <row r="2865" spans="1:21" x14ac:dyDescent="0.3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8"/>
      <c r="S2865" t="s">
        <v>304</v>
      </c>
      <c r="U2865" s="158"/>
    </row>
    <row r="2866" spans="1:21" x14ac:dyDescent="0.3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8"/>
      <c r="S2866" t="s">
        <v>304</v>
      </c>
      <c r="U2866" s="158"/>
    </row>
    <row r="2867" spans="1:21" x14ac:dyDescent="0.3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8"/>
      <c r="S2867" t="s">
        <v>304</v>
      </c>
      <c r="U2867" s="158"/>
    </row>
    <row r="2868" spans="1:21" x14ac:dyDescent="0.3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8"/>
      <c r="S2868" t="s">
        <v>304</v>
      </c>
      <c r="U2868" s="158"/>
    </row>
    <row r="2869" spans="1:21" x14ac:dyDescent="0.3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8"/>
      <c r="S2869" t="s">
        <v>304</v>
      </c>
      <c r="U2869" s="158"/>
    </row>
    <row r="2870" spans="1:21" x14ac:dyDescent="0.3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8"/>
      <c r="S2870" t="s">
        <v>304</v>
      </c>
      <c r="U2870" s="158"/>
    </row>
    <row r="2871" spans="1:21" x14ac:dyDescent="0.3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8"/>
      <c r="S2871" t="s">
        <v>304</v>
      </c>
      <c r="U2871" s="158"/>
    </row>
    <row r="2872" spans="1:21" x14ac:dyDescent="0.3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8"/>
      <c r="S2872" t="s">
        <v>304</v>
      </c>
      <c r="U2872" s="158"/>
    </row>
    <row r="2873" spans="1:21" x14ac:dyDescent="0.3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8"/>
      <c r="S2873" t="s">
        <v>304</v>
      </c>
      <c r="U2873" s="158"/>
    </row>
    <row r="2874" spans="1:21" x14ac:dyDescent="0.3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8"/>
      <c r="S2874" t="s">
        <v>304</v>
      </c>
      <c r="U2874" s="158"/>
    </row>
    <row r="2875" spans="1:21" x14ac:dyDescent="0.3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8"/>
      <c r="S2875" t="s">
        <v>304</v>
      </c>
      <c r="U2875" s="158"/>
    </row>
    <row r="2876" spans="1:21" x14ac:dyDescent="0.3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8"/>
      <c r="S2876" t="s">
        <v>304</v>
      </c>
      <c r="U2876" s="158"/>
    </row>
    <row r="2877" spans="1:21" x14ac:dyDescent="0.3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8"/>
      <c r="S2877" t="s">
        <v>304</v>
      </c>
      <c r="U2877" s="158"/>
    </row>
    <row r="2878" spans="1:21" x14ac:dyDescent="0.3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8"/>
      <c r="S2878" t="s">
        <v>304</v>
      </c>
      <c r="U2878" s="158"/>
    </row>
    <row r="2879" spans="1:21" x14ac:dyDescent="0.3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8"/>
      <c r="S2879" t="s">
        <v>304</v>
      </c>
      <c r="U2879" s="158"/>
    </row>
    <row r="2880" spans="1:21" x14ac:dyDescent="0.3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8"/>
      <c r="S2880" t="s">
        <v>304</v>
      </c>
      <c r="U2880" s="158"/>
    </row>
    <row r="2881" spans="1:21" x14ac:dyDescent="0.3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8"/>
      <c r="S2881" t="s">
        <v>304</v>
      </c>
      <c r="U2881" s="158"/>
    </row>
    <row r="2882" spans="1:21" x14ac:dyDescent="0.3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8"/>
      <c r="S2882" t="s">
        <v>304</v>
      </c>
      <c r="U2882" s="158"/>
    </row>
    <row r="2883" spans="1:21" x14ac:dyDescent="0.3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8"/>
      <c r="S2883" t="s">
        <v>304</v>
      </c>
      <c r="U2883" s="158"/>
    </row>
    <row r="2884" spans="1:21" x14ac:dyDescent="0.3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8"/>
      <c r="S2884" t="s">
        <v>304</v>
      </c>
      <c r="U2884" s="158"/>
    </row>
    <row r="2885" spans="1:21" x14ac:dyDescent="0.3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8"/>
      <c r="S2885" t="s">
        <v>304</v>
      </c>
      <c r="U2885" s="158"/>
    </row>
    <row r="2886" spans="1:21" x14ac:dyDescent="0.3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8"/>
      <c r="S2886" t="s">
        <v>304</v>
      </c>
      <c r="U2886" s="158"/>
    </row>
    <row r="2887" spans="1:21" x14ac:dyDescent="0.3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8"/>
      <c r="S2887" t="s">
        <v>304</v>
      </c>
      <c r="U2887" s="158"/>
    </row>
    <row r="2888" spans="1:21" x14ac:dyDescent="0.3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8"/>
      <c r="S2888" t="s">
        <v>304</v>
      </c>
      <c r="U2888" s="158"/>
    </row>
    <row r="2889" spans="1:21" x14ac:dyDescent="0.3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8"/>
      <c r="S2889" t="s">
        <v>304</v>
      </c>
      <c r="U2889" s="158"/>
    </row>
    <row r="2890" spans="1:21" x14ac:dyDescent="0.3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8"/>
      <c r="S2890" t="s">
        <v>304</v>
      </c>
      <c r="U2890" s="158"/>
    </row>
    <row r="2891" spans="1:21" x14ac:dyDescent="0.3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8"/>
      <c r="S2891" t="s">
        <v>304</v>
      </c>
      <c r="U2891" s="158"/>
    </row>
    <row r="2892" spans="1:21" x14ac:dyDescent="0.3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8"/>
      <c r="S2892" t="s">
        <v>304</v>
      </c>
      <c r="U2892" s="158"/>
    </row>
    <row r="2893" spans="1:21" x14ac:dyDescent="0.3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8"/>
      <c r="S2893" t="s">
        <v>304</v>
      </c>
      <c r="U2893" s="158"/>
    </row>
    <row r="2894" spans="1:21" x14ac:dyDescent="0.3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8"/>
      <c r="S2894" t="s">
        <v>304</v>
      </c>
      <c r="U2894" s="158"/>
    </row>
    <row r="2895" spans="1:21" x14ac:dyDescent="0.3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8"/>
      <c r="S2895" t="s">
        <v>304</v>
      </c>
      <c r="U2895" s="158"/>
    </row>
    <row r="2896" spans="1:21" x14ac:dyDescent="0.3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8"/>
      <c r="S2896" t="s">
        <v>304</v>
      </c>
      <c r="U2896" s="158"/>
    </row>
    <row r="2897" spans="1:21" x14ac:dyDescent="0.3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8"/>
      <c r="S2897" t="s">
        <v>304</v>
      </c>
      <c r="U2897" s="158"/>
    </row>
    <row r="2898" spans="1:21" x14ac:dyDescent="0.3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8"/>
      <c r="S2898" t="s">
        <v>304</v>
      </c>
      <c r="U2898" s="158"/>
    </row>
    <row r="2899" spans="1:21" x14ac:dyDescent="0.3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8"/>
      <c r="S2899" t="s">
        <v>304</v>
      </c>
      <c r="U2899" s="158"/>
    </row>
    <row r="2900" spans="1:21" x14ac:dyDescent="0.3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8"/>
      <c r="S2900" t="s">
        <v>304</v>
      </c>
      <c r="U2900" s="158"/>
    </row>
    <row r="2901" spans="1:21" x14ac:dyDescent="0.3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8"/>
      <c r="S2901" t="s">
        <v>304</v>
      </c>
      <c r="U2901" s="158"/>
    </row>
    <row r="2902" spans="1:21" x14ac:dyDescent="0.3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8"/>
      <c r="S2902" t="s">
        <v>304</v>
      </c>
      <c r="U2902" s="158"/>
    </row>
    <row r="2903" spans="1:21" x14ac:dyDescent="0.3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8"/>
      <c r="S2903" t="s">
        <v>304</v>
      </c>
      <c r="U2903" s="158"/>
    </row>
    <row r="2904" spans="1:21" x14ac:dyDescent="0.3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8"/>
      <c r="S2904" t="s">
        <v>304</v>
      </c>
      <c r="U2904" s="158"/>
    </row>
    <row r="2905" spans="1:21" x14ac:dyDescent="0.3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8"/>
      <c r="S2905" t="s">
        <v>304</v>
      </c>
      <c r="U2905" s="158"/>
    </row>
    <row r="2906" spans="1:21" x14ac:dyDescent="0.3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8"/>
      <c r="S2906" t="s">
        <v>304</v>
      </c>
      <c r="U2906" s="158"/>
    </row>
    <row r="2907" spans="1:21" x14ac:dyDescent="0.3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8"/>
      <c r="S2907" t="s">
        <v>304</v>
      </c>
      <c r="U2907" s="158"/>
    </row>
    <row r="2908" spans="1:21" x14ac:dyDescent="0.3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8"/>
      <c r="S2908" t="s">
        <v>304</v>
      </c>
      <c r="U2908" s="158"/>
    </row>
    <row r="2909" spans="1:21" x14ac:dyDescent="0.3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8"/>
      <c r="S2909" t="s">
        <v>304</v>
      </c>
      <c r="U2909" s="158"/>
    </row>
    <row r="2910" spans="1:21" x14ac:dyDescent="0.3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8"/>
      <c r="S2910" t="s">
        <v>304</v>
      </c>
      <c r="U2910" s="158"/>
    </row>
    <row r="2911" spans="1:21" x14ac:dyDescent="0.3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8"/>
      <c r="S2911" t="s">
        <v>304</v>
      </c>
      <c r="U2911" s="158"/>
    </row>
    <row r="2912" spans="1:21" x14ac:dyDescent="0.3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8"/>
      <c r="S2912" t="s">
        <v>304</v>
      </c>
      <c r="U2912" s="158"/>
    </row>
    <row r="2913" spans="1:21" x14ac:dyDescent="0.3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8"/>
      <c r="S2913" t="s">
        <v>304</v>
      </c>
      <c r="U2913" s="158"/>
    </row>
    <row r="2914" spans="1:21" x14ac:dyDescent="0.3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8"/>
      <c r="S2914" t="s">
        <v>304</v>
      </c>
      <c r="U2914" s="158"/>
    </row>
    <row r="2915" spans="1:21" x14ac:dyDescent="0.3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8"/>
      <c r="S2915" t="s">
        <v>304</v>
      </c>
      <c r="U2915" s="158"/>
    </row>
    <row r="2916" spans="1:21" x14ac:dyDescent="0.3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8"/>
      <c r="S2916" t="s">
        <v>304</v>
      </c>
      <c r="U2916" s="158"/>
    </row>
    <row r="2917" spans="1:21" x14ac:dyDescent="0.3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8"/>
      <c r="S2917" t="s">
        <v>304</v>
      </c>
      <c r="U2917" s="158"/>
    </row>
    <row r="2918" spans="1:21" x14ac:dyDescent="0.3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8"/>
      <c r="S2918" t="s">
        <v>304</v>
      </c>
      <c r="U2918" s="158"/>
    </row>
    <row r="2919" spans="1:21" x14ac:dyDescent="0.3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8"/>
      <c r="S2919" t="s">
        <v>304</v>
      </c>
      <c r="U2919" s="158"/>
    </row>
    <row r="2920" spans="1:21" x14ac:dyDescent="0.3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8"/>
      <c r="S2920" t="s">
        <v>304</v>
      </c>
      <c r="U2920" s="158"/>
    </row>
    <row r="2921" spans="1:21" x14ac:dyDescent="0.3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8"/>
      <c r="S2921" t="s">
        <v>304</v>
      </c>
      <c r="U2921" s="158"/>
    </row>
    <row r="2922" spans="1:21" x14ac:dyDescent="0.3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8"/>
      <c r="S2922" t="s">
        <v>304</v>
      </c>
      <c r="U2922" s="158"/>
    </row>
    <row r="2923" spans="1:21" x14ac:dyDescent="0.3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8"/>
      <c r="S2923" t="s">
        <v>304</v>
      </c>
      <c r="U2923" s="158"/>
    </row>
    <row r="2924" spans="1:21" x14ac:dyDescent="0.3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8"/>
      <c r="S2924" t="s">
        <v>304</v>
      </c>
      <c r="U2924" s="158"/>
    </row>
    <row r="2925" spans="1:21" x14ac:dyDescent="0.3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8"/>
      <c r="S2925" t="s">
        <v>304</v>
      </c>
      <c r="U2925" s="158"/>
    </row>
    <row r="2926" spans="1:21" x14ac:dyDescent="0.3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8"/>
      <c r="S2926" t="s">
        <v>304</v>
      </c>
      <c r="U2926" s="158"/>
    </row>
    <row r="2927" spans="1:21" x14ac:dyDescent="0.3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8"/>
      <c r="S2927" t="s">
        <v>304</v>
      </c>
      <c r="U2927" s="158"/>
    </row>
    <row r="2928" spans="1:21" x14ac:dyDescent="0.3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8"/>
      <c r="S2928" t="s">
        <v>304</v>
      </c>
      <c r="U2928" s="158"/>
    </row>
    <row r="2929" spans="1:21" x14ac:dyDescent="0.3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8"/>
      <c r="S2929" t="s">
        <v>304</v>
      </c>
      <c r="U2929" s="158"/>
    </row>
    <row r="2930" spans="1:21" x14ac:dyDescent="0.3">
      <c r="A2930" s="156">
        <v>5</v>
      </c>
      <c r="B2930" s="156" t="s">
        <v>181</v>
      </c>
      <c r="C2930" s="153">
        <v>2020</v>
      </c>
      <c r="D2930" s="156">
        <v>7</v>
      </c>
      <c r="E2930" s="156" t="s">
        <v>284</v>
      </c>
      <c r="F2930" s="157">
        <v>10</v>
      </c>
      <c r="G2930" s="156" t="s">
        <v>238</v>
      </c>
      <c r="H2930" s="156">
        <v>903</v>
      </c>
      <c r="I2930" s="156" t="s">
        <v>239</v>
      </c>
      <c r="J2930" s="156" t="s">
        <v>121</v>
      </c>
      <c r="K2930" s="156" t="s">
        <v>230</v>
      </c>
      <c r="L2930" s="156">
        <v>4513</v>
      </c>
      <c r="M2930" s="156" t="s">
        <v>240</v>
      </c>
      <c r="N2930" s="156">
        <v>32158</v>
      </c>
      <c r="O2930" s="156">
        <v>3211216.68</v>
      </c>
      <c r="P2930" s="156">
        <v>23819106</v>
      </c>
      <c r="Q2930" t="str">
        <f t="shared" si="45"/>
        <v>1-Residential</v>
      </c>
      <c r="R2930" s="158"/>
      <c r="S2930" t="s">
        <v>304</v>
      </c>
      <c r="U2930" s="158"/>
    </row>
    <row r="2931" spans="1:21" x14ac:dyDescent="0.3">
      <c r="A2931" s="156">
        <v>5</v>
      </c>
      <c r="B2931" s="156" t="s">
        <v>181</v>
      </c>
      <c r="C2931" s="153">
        <v>2020</v>
      </c>
      <c r="D2931" s="156">
        <v>7</v>
      </c>
      <c r="E2931" s="156" t="s">
        <v>284</v>
      </c>
      <c r="F2931" s="157">
        <v>6</v>
      </c>
      <c r="G2931" s="156" t="s">
        <v>192</v>
      </c>
      <c r="H2931" s="156">
        <v>623</v>
      </c>
      <c r="I2931" s="156" t="s">
        <v>295</v>
      </c>
      <c r="J2931" s="156" t="s">
        <v>124</v>
      </c>
      <c r="K2931" s="156" t="s">
        <v>227</v>
      </c>
      <c r="L2931" s="156">
        <v>700</v>
      </c>
      <c r="M2931" s="156" t="s">
        <v>193</v>
      </c>
      <c r="N2931" s="156">
        <v>1</v>
      </c>
      <c r="O2931" s="156">
        <v>1225.5</v>
      </c>
      <c r="P2931" s="156">
        <v>4267</v>
      </c>
      <c r="Q2931" t="str">
        <f t="shared" si="45"/>
        <v>Street</v>
      </c>
      <c r="R2931" s="158"/>
      <c r="S2931" t="s">
        <v>304</v>
      </c>
      <c r="U2931" s="158"/>
    </row>
    <row r="2932" spans="1:21" x14ac:dyDescent="0.3">
      <c r="A2932" s="156">
        <v>5</v>
      </c>
      <c r="B2932" s="156" t="s">
        <v>181</v>
      </c>
      <c r="C2932" s="153">
        <v>2020</v>
      </c>
      <c r="D2932" s="156">
        <v>7</v>
      </c>
      <c r="E2932" s="156" t="s">
        <v>284</v>
      </c>
      <c r="F2932" s="157">
        <v>6</v>
      </c>
      <c r="G2932" s="156" t="s">
        <v>192</v>
      </c>
      <c r="H2932" s="156">
        <v>601</v>
      </c>
      <c r="I2932" s="156" t="s">
        <v>260</v>
      </c>
      <c r="J2932" s="156" t="s">
        <v>123</v>
      </c>
      <c r="K2932" s="156" t="s">
        <v>261</v>
      </c>
      <c r="L2932" s="156">
        <v>700</v>
      </c>
      <c r="M2932" s="156" t="s">
        <v>193</v>
      </c>
      <c r="N2932" s="156">
        <v>120</v>
      </c>
      <c r="O2932" s="156">
        <v>50846.82</v>
      </c>
      <c r="P2932" s="156">
        <v>68768</v>
      </c>
      <c r="Q2932" t="str">
        <f t="shared" si="45"/>
        <v>Street</v>
      </c>
      <c r="R2932" s="158"/>
      <c r="S2932" t="s">
        <v>304</v>
      </c>
      <c r="U2932" s="158"/>
    </row>
    <row r="2933" spans="1:21" x14ac:dyDescent="0.3">
      <c r="A2933" s="156">
        <v>5</v>
      </c>
      <c r="B2933" s="156" t="s">
        <v>181</v>
      </c>
      <c r="C2933" s="153">
        <v>2020</v>
      </c>
      <c r="D2933" s="156">
        <v>7</v>
      </c>
      <c r="E2933" s="156" t="s">
        <v>284</v>
      </c>
      <c r="F2933" s="157">
        <v>60</v>
      </c>
      <c r="G2933" s="156" t="s">
        <v>212</v>
      </c>
      <c r="H2933" s="156">
        <v>601</v>
      </c>
      <c r="I2933" s="156" t="s">
        <v>260</v>
      </c>
      <c r="J2933" s="156" t="s">
        <v>123</v>
      </c>
      <c r="K2933" s="156" t="s">
        <v>261</v>
      </c>
      <c r="L2933" s="156">
        <v>360</v>
      </c>
      <c r="M2933" s="156" t="s">
        <v>225</v>
      </c>
      <c r="N2933" s="156">
        <v>45</v>
      </c>
      <c r="O2933" s="156">
        <v>1147.17</v>
      </c>
      <c r="P2933" s="156">
        <v>1599</v>
      </c>
      <c r="Q2933" t="str">
        <f t="shared" si="45"/>
        <v>Street</v>
      </c>
      <c r="R2933" s="158"/>
      <c r="S2933" t="s">
        <v>304</v>
      </c>
      <c r="U2933" s="158"/>
    </row>
    <row r="2934" spans="1:21" x14ac:dyDescent="0.3">
      <c r="A2934" s="156">
        <v>5</v>
      </c>
      <c r="B2934" s="156" t="s">
        <v>181</v>
      </c>
      <c r="C2934" s="153">
        <v>2020</v>
      </c>
      <c r="D2934" s="156">
        <v>7</v>
      </c>
      <c r="E2934" s="156" t="s">
        <v>284</v>
      </c>
      <c r="F2934" s="157">
        <v>10</v>
      </c>
      <c r="G2934" s="156" t="s">
        <v>238</v>
      </c>
      <c r="H2934" s="156">
        <v>6</v>
      </c>
      <c r="I2934" s="156" t="s">
        <v>256</v>
      </c>
      <c r="J2934" s="156" t="s">
        <v>122</v>
      </c>
      <c r="K2934" s="156" t="s">
        <v>242</v>
      </c>
      <c r="L2934" s="156">
        <v>207</v>
      </c>
      <c r="M2934" s="156" t="s">
        <v>243</v>
      </c>
      <c r="N2934" s="156">
        <v>5387</v>
      </c>
      <c r="O2934" s="156">
        <v>550581.6</v>
      </c>
      <c r="P2934" s="156">
        <v>3666188</v>
      </c>
      <c r="Q2934" t="str">
        <f t="shared" si="45"/>
        <v>2-Low Income Residential</v>
      </c>
      <c r="R2934" s="158"/>
      <c r="S2934" t="s">
        <v>304</v>
      </c>
      <c r="U2934" s="158"/>
    </row>
    <row r="2935" spans="1:21" x14ac:dyDescent="0.3">
      <c r="A2935" s="156">
        <v>5</v>
      </c>
      <c r="B2935" s="156" t="s">
        <v>181</v>
      </c>
      <c r="C2935" s="153">
        <v>2020</v>
      </c>
      <c r="D2935" s="156">
        <v>7</v>
      </c>
      <c r="E2935" s="156" t="s">
        <v>284</v>
      </c>
      <c r="F2935" s="157">
        <v>1</v>
      </c>
      <c r="G2935" s="156" t="s">
        <v>183</v>
      </c>
      <c r="H2935" s="156">
        <v>905</v>
      </c>
      <c r="I2935" s="156" t="s">
        <v>272</v>
      </c>
      <c r="J2935" s="156" t="s">
        <v>122</v>
      </c>
      <c r="K2935" s="156" t="s">
        <v>242</v>
      </c>
      <c r="L2935" s="156">
        <v>4512</v>
      </c>
      <c r="M2935" s="156" t="s">
        <v>186</v>
      </c>
      <c r="N2935" s="156">
        <v>65813</v>
      </c>
      <c r="O2935" s="156">
        <v>1836118.55</v>
      </c>
      <c r="P2935" s="156">
        <v>44000137</v>
      </c>
      <c r="Q2935" t="str">
        <f t="shared" si="45"/>
        <v>2-Low Income Residential</v>
      </c>
      <c r="R2935" s="158"/>
      <c r="S2935" t="s">
        <v>304</v>
      </c>
      <c r="U2935" s="158"/>
    </row>
    <row r="2936" spans="1:21" x14ac:dyDescent="0.3">
      <c r="A2936" s="156">
        <v>4</v>
      </c>
      <c r="B2936" s="156" t="s">
        <v>187</v>
      </c>
      <c r="C2936" s="153">
        <v>2020</v>
      </c>
      <c r="D2936" s="156">
        <v>7</v>
      </c>
      <c r="E2936" s="156" t="s">
        <v>284</v>
      </c>
      <c r="F2936" s="157">
        <v>1</v>
      </c>
      <c r="G2936" s="156" t="s">
        <v>183</v>
      </c>
      <c r="H2936" s="156">
        <v>905</v>
      </c>
      <c r="I2936" s="156" t="s">
        <v>272</v>
      </c>
      <c r="J2936" s="156" t="s">
        <v>122</v>
      </c>
      <c r="K2936" s="156" t="s">
        <v>242</v>
      </c>
      <c r="L2936" s="156">
        <v>4512</v>
      </c>
      <c r="M2936" s="156" t="s">
        <v>186</v>
      </c>
      <c r="N2936" s="156">
        <v>98</v>
      </c>
      <c r="O2936" s="156">
        <v>3001.4</v>
      </c>
      <c r="P2936" s="156">
        <v>65491</v>
      </c>
      <c r="Q2936" t="str">
        <f t="shared" si="45"/>
        <v>2-Low Income Residential</v>
      </c>
      <c r="R2936" s="158"/>
      <c r="S2936" t="s">
        <v>304</v>
      </c>
      <c r="U2936" s="158"/>
    </row>
    <row r="2937" spans="1:21" x14ac:dyDescent="0.3">
      <c r="A2937" s="156">
        <v>5</v>
      </c>
      <c r="B2937" s="156" t="s">
        <v>181</v>
      </c>
      <c r="C2937" s="153">
        <v>2020</v>
      </c>
      <c r="D2937" s="156">
        <v>7</v>
      </c>
      <c r="E2937" s="156" t="s">
        <v>284</v>
      </c>
      <c r="F2937" s="157">
        <v>1</v>
      </c>
      <c r="G2937" s="156" t="s">
        <v>183</v>
      </c>
      <c r="H2937" s="156">
        <v>2</v>
      </c>
      <c r="I2937" s="156" t="s">
        <v>264</v>
      </c>
      <c r="J2937" s="156" t="s">
        <v>121</v>
      </c>
      <c r="K2937" s="156" t="s">
        <v>230</v>
      </c>
      <c r="L2937" s="156">
        <v>200</v>
      </c>
      <c r="M2937" s="156" t="s">
        <v>210</v>
      </c>
      <c r="N2937" s="156">
        <v>329</v>
      </c>
      <c r="O2937" s="156">
        <v>47243.82</v>
      </c>
      <c r="P2937" s="156">
        <v>201812</v>
      </c>
      <c r="Q2937" t="str">
        <f t="shared" si="45"/>
        <v>1-Residential</v>
      </c>
      <c r="R2937" s="158"/>
      <c r="S2937" t="s">
        <v>304</v>
      </c>
      <c r="U2937" s="158"/>
    </row>
    <row r="2938" spans="1:21" x14ac:dyDescent="0.3">
      <c r="A2938" s="156">
        <v>5</v>
      </c>
      <c r="B2938" s="156" t="s">
        <v>181</v>
      </c>
      <c r="C2938" s="153">
        <v>2020</v>
      </c>
      <c r="D2938" s="156">
        <v>7</v>
      </c>
      <c r="E2938" s="156" t="s">
        <v>284</v>
      </c>
      <c r="F2938" s="157">
        <v>3</v>
      </c>
      <c r="G2938" s="156" t="s">
        <v>189</v>
      </c>
      <c r="H2938" s="156">
        <v>603</v>
      </c>
      <c r="I2938" s="156" t="s">
        <v>196</v>
      </c>
      <c r="J2938" s="156" t="s">
        <v>125</v>
      </c>
      <c r="K2938" s="156" t="s">
        <v>197</v>
      </c>
      <c r="L2938" s="156">
        <v>300</v>
      </c>
      <c r="M2938" s="156" t="s">
        <v>191</v>
      </c>
      <c r="N2938" s="156">
        <v>1800</v>
      </c>
      <c r="O2938" s="156">
        <v>146695.16</v>
      </c>
      <c r="P2938" s="156">
        <v>357540</v>
      </c>
      <c r="Q2938" t="str">
        <f t="shared" si="45"/>
        <v>Street</v>
      </c>
      <c r="R2938" s="158"/>
      <c r="S2938" t="s">
        <v>304</v>
      </c>
      <c r="U2938" s="158"/>
    </row>
    <row r="2939" spans="1:21" x14ac:dyDescent="0.3">
      <c r="A2939" s="156">
        <v>5</v>
      </c>
      <c r="B2939" s="156" t="s">
        <v>181</v>
      </c>
      <c r="C2939" s="153">
        <v>2020</v>
      </c>
      <c r="D2939" s="156">
        <v>7</v>
      </c>
      <c r="E2939" s="156" t="s">
        <v>284</v>
      </c>
      <c r="F2939" s="157">
        <v>6</v>
      </c>
      <c r="G2939" s="156" t="s">
        <v>192</v>
      </c>
      <c r="H2939" s="156">
        <v>602</v>
      </c>
      <c r="I2939" s="156" t="s">
        <v>246</v>
      </c>
      <c r="J2939" s="156" t="s">
        <v>125</v>
      </c>
      <c r="K2939" s="156" t="s">
        <v>197</v>
      </c>
      <c r="L2939" s="156">
        <v>700</v>
      </c>
      <c r="M2939" s="156" t="s">
        <v>193</v>
      </c>
      <c r="N2939" s="156">
        <v>322</v>
      </c>
      <c r="O2939" s="156">
        <v>25320.27</v>
      </c>
      <c r="P2939" s="156">
        <v>60277</v>
      </c>
      <c r="Q2939" t="str">
        <f t="shared" si="45"/>
        <v>Street</v>
      </c>
      <c r="R2939" s="158"/>
      <c r="S2939" t="s">
        <v>304</v>
      </c>
      <c r="U2939" s="158"/>
    </row>
    <row r="2940" spans="1:21" x14ac:dyDescent="0.3">
      <c r="A2940" s="156">
        <v>5</v>
      </c>
      <c r="B2940" s="156" t="s">
        <v>181</v>
      </c>
      <c r="C2940" s="153">
        <v>2020</v>
      </c>
      <c r="D2940" s="156">
        <v>7</v>
      </c>
      <c r="E2940" s="156" t="s">
        <v>284</v>
      </c>
      <c r="F2940" s="157">
        <v>5</v>
      </c>
      <c r="G2940" s="156" t="s">
        <v>195</v>
      </c>
      <c r="H2940" s="156">
        <v>18</v>
      </c>
      <c r="I2940" s="156" t="s">
        <v>215</v>
      </c>
      <c r="J2940" s="156" t="s">
        <v>119</v>
      </c>
      <c r="K2940" s="156" t="s">
        <v>216</v>
      </c>
      <c r="L2940" s="156">
        <v>460</v>
      </c>
      <c r="M2940" s="156" t="s">
        <v>198</v>
      </c>
      <c r="N2940" s="156">
        <v>183</v>
      </c>
      <c r="O2940" s="156">
        <v>635701.17000000004</v>
      </c>
      <c r="P2940" s="156">
        <v>3707800</v>
      </c>
      <c r="Q2940" t="str">
        <f t="shared" si="45"/>
        <v>4-Medium C&amp;I</v>
      </c>
      <c r="R2940" s="158"/>
      <c r="S2940" t="s">
        <v>304</v>
      </c>
      <c r="U2940" s="158"/>
    </row>
    <row r="2941" spans="1:21" x14ac:dyDescent="0.3">
      <c r="A2941" s="156">
        <v>5</v>
      </c>
      <c r="B2941" s="156" t="s">
        <v>181</v>
      </c>
      <c r="C2941" s="153">
        <v>2020</v>
      </c>
      <c r="D2941" s="156">
        <v>7</v>
      </c>
      <c r="E2941" s="156" t="s">
        <v>284</v>
      </c>
      <c r="F2941" s="157">
        <v>3</v>
      </c>
      <c r="G2941" s="156" t="s">
        <v>189</v>
      </c>
      <c r="H2941" s="156">
        <v>955</v>
      </c>
      <c r="I2941" s="156" t="s">
        <v>282</v>
      </c>
      <c r="J2941" s="156" t="s">
        <v>119</v>
      </c>
      <c r="K2941" s="156" t="s">
        <v>216</v>
      </c>
      <c r="L2941" s="156">
        <v>4532</v>
      </c>
      <c r="M2941" s="156" t="s">
        <v>200</v>
      </c>
      <c r="N2941" s="156">
        <v>349</v>
      </c>
      <c r="O2941" s="156">
        <v>605922.23</v>
      </c>
      <c r="P2941" s="156">
        <v>7225419</v>
      </c>
      <c r="Q2941" t="str">
        <f t="shared" si="45"/>
        <v>4-Medium C&amp;I</v>
      </c>
      <c r="R2941" s="158"/>
      <c r="S2941" t="s">
        <v>304</v>
      </c>
      <c r="U2941" s="158"/>
    </row>
    <row r="2942" spans="1:21" x14ac:dyDescent="0.3">
      <c r="A2942" s="156">
        <v>5</v>
      </c>
      <c r="B2942" s="156" t="s">
        <v>181</v>
      </c>
      <c r="C2942" s="153">
        <v>2020</v>
      </c>
      <c r="D2942" s="156">
        <v>7</v>
      </c>
      <c r="E2942" s="156" t="s">
        <v>284</v>
      </c>
      <c r="F2942" s="157">
        <v>3</v>
      </c>
      <c r="G2942" s="156" t="s">
        <v>189</v>
      </c>
      <c r="H2942" s="156">
        <v>951</v>
      </c>
      <c r="I2942" s="156" t="s">
        <v>250</v>
      </c>
      <c r="J2942" s="156" t="s">
        <v>126</v>
      </c>
      <c r="K2942" s="156" t="s">
        <v>249</v>
      </c>
      <c r="L2942" s="156">
        <v>4532</v>
      </c>
      <c r="M2942" s="156" t="s">
        <v>200</v>
      </c>
      <c r="N2942" s="156">
        <v>1226</v>
      </c>
      <c r="O2942" s="156">
        <v>50314.22</v>
      </c>
      <c r="P2942" s="156">
        <v>416753</v>
      </c>
      <c r="Q2942" t="str">
        <f t="shared" si="45"/>
        <v>3-Small C&amp;I</v>
      </c>
      <c r="R2942" s="158"/>
      <c r="S2942" t="s">
        <v>304</v>
      </c>
      <c r="U2942" s="158"/>
    </row>
    <row r="2943" spans="1:21" x14ac:dyDescent="0.3">
      <c r="A2943" s="156">
        <v>4</v>
      </c>
      <c r="B2943" s="156" t="s">
        <v>187</v>
      </c>
      <c r="C2943" s="153">
        <v>2020</v>
      </c>
      <c r="D2943" s="156">
        <v>7</v>
      </c>
      <c r="E2943" s="156" t="s">
        <v>284</v>
      </c>
      <c r="F2943" s="157">
        <v>3</v>
      </c>
      <c r="G2943" s="156" t="s">
        <v>189</v>
      </c>
      <c r="H2943" s="156">
        <v>951</v>
      </c>
      <c r="I2943" s="156" t="s">
        <v>250</v>
      </c>
      <c r="J2943" s="156" t="s">
        <v>126</v>
      </c>
      <c r="K2943" s="156" t="s">
        <v>249</v>
      </c>
      <c r="L2943" s="156">
        <v>4532</v>
      </c>
      <c r="M2943" s="156" t="s">
        <v>200</v>
      </c>
      <c r="N2943" s="156">
        <v>6</v>
      </c>
      <c r="O2943" s="156">
        <v>186.87</v>
      </c>
      <c r="P2943" s="156">
        <v>1366</v>
      </c>
      <c r="Q2943" t="str">
        <f t="shared" si="45"/>
        <v>3-Small C&amp;I</v>
      </c>
      <c r="R2943" s="158"/>
      <c r="S2943" t="s">
        <v>304</v>
      </c>
      <c r="U2943" s="158"/>
    </row>
    <row r="2944" spans="1:21" x14ac:dyDescent="0.3">
      <c r="A2944" s="156">
        <v>5</v>
      </c>
      <c r="B2944" s="156" t="s">
        <v>181</v>
      </c>
      <c r="C2944" s="153">
        <v>2020</v>
      </c>
      <c r="D2944" s="156">
        <v>7</v>
      </c>
      <c r="E2944" s="156" t="s">
        <v>284</v>
      </c>
      <c r="F2944" s="157">
        <v>5</v>
      </c>
      <c r="G2944" s="156" t="s">
        <v>195</v>
      </c>
      <c r="H2944" s="156">
        <v>951</v>
      </c>
      <c r="I2944" s="156" t="s">
        <v>250</v>
      </c>
      <c r="J2944" s="156" t="s">
        <v>126</v>
      </c>
      <c r="K2944" s="156" t="s">
        <v>249</v>
      </c>
      <c r="L2944" s="156">
        <v>4552</v>
      </c>
      <c r="M2944" s="156" t="s">
        <v>276</v>
      </c>
      <c r="N2944" s="156">
        <v>1</v>
      </c>
      <c r="O2944" s="156">
        <v>37.22</v>
      </c>
      <c r="P2944" s="156">
        <v>300</v>
      </c>
      <c r="Q2944" t="str">
        <f t="shared" si="45"/>
        <v>3-Small C&amp;I</v>
      </c>
      <c r="R2944" s="158"/>
      <c r="S2944" t="s">
        <v>304</v>
      </c>
      <c r="U2944" s="158"/>
    </row>
    <row r="2945" spans="1:21" x14ac:dyDescent="0.3">
      <c r="A2945" s="156">
        <v>5</v>
      </c>
      <c r="B2945" s="156" t="s">
        <v>181</v>
      </c>
      <c r="C2945" s="153">
        <v>2020</v>
      </c>
      <c r="D2945" s="156">
        <v>7</v>
      </c>
      <c r="E2945" s="156" t="s">
        <v>284</v>
      </c>
      <c r="F2945" s="157">
        <v>1</v>
      </c>
      <c r="G2945" s="156" t="s">
        <v>183</v>
      </c>
      <c r="H2945" s="156">
        <v>10</v>
      </c>
      <c r="I2945" s="156" t="s">
        <v>251</v>
      </c>
      <c r="J2945" s="156" t="s">
        <v>117</v>
      </c>
      <c r="K2945" s="156" t="s">
        <v>236</v>
      </c>
      <c r="L2945" s="156">
        <v>200</v>
      </c>
      <c r="M2945" s="156" t="s">
        <v>210</v>
      </c>
      <c r="N2945" s="156">
        <v>1061</v>
      </c>
      <c r="O2945" s="156">
        <v>83549.17</v>
      </c>
      <c r="P2945" s="156">
        <v>403645</v>
      </c>
      <c r="Q2945" t="str">
        <f t="shared" si="45"/>
        <v>3-Small C&amp;I</v>
      </c>
      <c r="R2945" s="158"/>
      <c r="S2945" t="s">
        <v>304</v>
      </c>
      <c r="U2945" s="158"/>
    </row>
    <row r="2946" spans="1:21" x14ac:dyDescent="0.3">
      <c r="A2946" s="156">
        <v>4</v>
      </c>
      <c r="B2946" s="156" t="s">
        <v>187</v>
      </c>
      <c r="C2946" s="153">
        <v>2020</v>
      </c>
      <c r="D2946" s="156">
        <v>7</v>
      </c>
      <c r="E2946" s="156" t="s">
        <v>284</v>
      </c>
      <c r="F2946" s="157">
        <v>3</v>
      </c>
      <c r="G2946" s="156" t="s">
        <v>189</v>
      </c>
      <c r="H2946" s="156">
        <v>955</v>
      </c>
      <c r="I2946" s="156" t="s">
        <v>282</v>
      </c>
      <c r="J2946" s="156" t="s">
        <v>127</v>
      </c>
      <c r="K2946" s="156" t="s">
        <v>263</v>
      </c>
      <c r="L2946" s="156">
        <v>4532</v>
      </c>
      <c r="M2946" s="156" t="s">
        <v>200</v>
      </c>
      <c r="N2946" s="156">
        <v>1</v>
      </c>
      <c r="O2946" s="156">
        <v>82.64</v>
      </c>
      <c r="P2946" s="156">
        <v>0</v>
      </c>
      <c r="Q2946" t="str">
        <f t="shared" ref="Q2946:Q3009" si="46">VLOOKUP(J2946,S:T,2,FALSE)</f>
        <v>4-Medium C&amp;I</v>
      </c>
      <c r="R2946" s="158"/>
      <c r="S2946" t="s">
        <v>304</v>
      </c>
      <c r="U2946" s="158"/>
    </row>
    <row r="2947" spans="1:21" x14ac:dyDescent="0.3">
      <c r="A2947" s="156">
        <v>5</v>
      </c>
      <c r="B2947" s="156" t="s">
        <v>181</v>
      </c>
      <c r="C2947" s="153">
        <v>2020</v>
      </c>
      <c r="D2947" s="156">
        <v>7</v>
      </c>
      <c r="E2947" s="156" t="s">
        <v>284</v>
      </c>
      <c r="F2947" s="157">
        <v>1</v>
      </c>
      <c r="G2947" s="156" t="s">
        <v>183</v>
      </c>
      <c r="H2947" s="156">
        <v>950</v>
      </c>
      <c r="I2947" s="156" t="s">
        <v>184</v>
      </c>
      <c r="J2947" s="156" t="s">
        <v>115</v>
      </c>
      <c r="K2947" s="156" t="s">
        <v>185</v>
      </c>
      <c r="L2947" s="156">
        <v>4512</v>
      </c>
      <c r="M2947" s="156" t="s">
        <v>186</v>
      </c>
      <c r="N2947" s="156">
        <v>805</v>
      </c>
      <c r="O2947" s="156">
        <v>56733.61</v>
      </c>
      <c r="P2947" s="156">
        <v>497334</v>
      </c>
      <c r="Q2947" t="str">
        <f t="shared" si="46"/>
        <v>3-Small C&amp;I</v>
      </c>
      <c r="R2947" s="158"/>
      <c r="S2947" t="s">
        <v>304</v>
      </c>
      <c r="U2947" s="158"/>
    </row>
    <row r="2948" spans="1:21" x14ac:dyDescent="0.3">
      <c r="A2948" s="156">
        <v>5</v>
      </c>
      <c r="B2948" s="156" t="s">
        <v>181</v>
      </c>
      <c r="C2948" s="153">
        <v>2020</v>
      </c>
      <c r="D2948" s="156">
        <v>7</v>
      </c>
      <c r="E2948" s="156" t="s">
        <v>284</v>
      </c>
      <c r="F2948" s="157">
        <v>1</v>
      </c>
      <c r="G2948" s="156" t="s">
        <v>183</v>
      </c>
      <c r="H2948" s="156">
        <v>15</v>
      </c>
      <c r="I2948" s="156" t="s">
        <v>252</v>
      </c>
      <c r="J2948" s="156" t="s">
        <v>118</v>
      </c>
      <c r="K2948" s="156" t="s">
        <v>214</v>
      </c>
      <c r="L2948" s="156">
        <v>200</v>
      </c>
      <c r="M2948" s="156" t="s">
        <v>210</v>
      </c>
      <c r="N2948" s="156">
        <v>2</v>
      </c>
      <c r="O2948" s="156">
        <v>71.56</v>
      </c>
      <c r="P2948" s="156">
        <v>287</v>
      </c>
      <c r="Q2948" t="str">
        <f t="shared" si="46"/>
        <v>3-Small C&amp;I</v>
      </c>
      <c r="R2948" s="158"/>
      <c r="S2948" t="s">
        <v>304</v>
      </c>
      <c r="U2948" s="158"/>
    </row>
    <row r="2949" spans="1:21" x14ac:dyDescent="0.3">
      <c r="A2949" s="156">
        <v>5</v>
      </c>
      <c r="B2949" s="156" t="s">
        <v>181</v>
      </c>
      <c r="C2949" s="156">
        <v>2020</v>
      </c>
      <c r="D2949" s="156">
        <v>7</v>
      </c>
      <c r="E2949" s="156" t="s">
        <v>284</v>
      </c>
      <c r="F2949" s="157">
        <v>3</v>
      </c>
      <c r="G2949" s="156" t="s">
        <v>189</v>
      </c>
      <c r="H2949" s="156">
        <v>11</v>
      </c>
      <c r="I2949" s="156" t="s">
        <v>283</v>
      </c>
      <c r="J2949" s="156" t="s">
        <v>115</v>
      </c>
      <c r="K2949" s="156" t="s">
        <v>185</v>
      </c>
      <c r="L2949" s="156">
        <v>300</v>
      </c>
      <c r="M2949" s="156" t="s">
        <v>191</v>
      </c>
      <c r="N2949" s="156">
        <v>212</v>
      </c>
      <c r="O2949" s="156">
        <v>62717.75</v>
      </c>
      <c r="P2949" s="156">
        <v>355437</v>
      </c>
      <c r="Q2949" t="str">
        <f t="shared" si="46"/>
        <v>3-Small C&amp;I</v>
      </c>
      <c r="R2949" s="158"/>
      <c r="S2949" t="s">
        <v>304</v>
      </c>
      <c r="U2949" s="158"/>
    </row>
    <row r="2950" spans="1:21" x14ac:dyDescent="0.3">
      <c r="A2950" s="156">
        <v>5</v>
      </c>
      <c r="B2950" s="156" t="s">
        <v>181</v>
      </c>
      <c r="C2950" s="156">
        <v>2020</v>
      </c>
      <c r="D2950" s="156">
        <v>7</v>
      </c>
      <c r="E2950" s="156" t="s">
        <v>284</v>
      </c>
      <c r="F2950" s="157">
        <v>6</v>
      </c>
      <c r="G2950" s="156" t="s">
        <v>192</v>
      </c>
      <c r="H2950" s="156">
        <v>608</v>
      </c>
      <c r="I2950" s="156" t="s">
        <v>290</v>
      </c>
      <c r="J2950" s="156" t="s">
        <v>278</v>
      </c>
      <c r="K2950" s="156" t="s">
        <v>212</v>
      </c>
      <c r="L2950" s="156">
        <v>700</v>
      </c>
      <c r="M2950" s="156" t="s">
        <v>193</v>
      </c>
      <c r="N2950" s="156">
        <v>56</v>
      </c>
      <c r="O2950" s="156">
        <v>28040.77</v>
      </c>
      <c r="P2950" s="156">
        <v>128494</v>
      </c>
      <c r="Q2950" t="str">
        <f t="shared" si="46"/>
        <v>Street</v>
      </c>
      <c r="R2950" s="158"/>
      <c r="S2950" t="s">
        <v>304</v>
      </c>
      <c r="U2950" s="158"/>
    </row>
    <row r="2951" spans="1:21" x14ac:dyDescent="0.3">
      <c r="A2951" s="156">
        <v>5</v>
      </c>
      <c r="B2951" s="156" t="s">
        <v>181</v>
      </c>
      <c r="C2951" s="156">
        <v>2020</v>
      </c>
      <c r="D2951" s="156">
        <v>7</v>
      </c>
      <c r="E2951" s="156" t="s">
        <v>284</v>
      </c>
      <c r="F2951" s="157">
        <v>3</v>
      </c>
      <c r="G2951" s="156" t="s">
        <v>189</v>
      </c>
      <c r="H2951" s="156">
        <v>710</v>
      </c>
      <c r="I2951" s="156" t="s">
        <v>220</v>
      </c>
      <c r="J2951" s="156" t="s">
        <v>207</v>
      </c>
      <c r="K2951" s="156" t="s">
        <v>208</v>
      </c>
      <c r="L2951" s="156">
        <v>4532</v>
      </c>
      <c r="M2951" s="156" t="s">
        <v>200</v>
      </c>
      <c r="N2951" s="156">
        <v>1945</v>
      </c>
      <c r="O2951" s="156">
        <v>21539337.27</v>
      </c>
      <c r="P2951" s="156">
        <v>337669858</v>
      </c>
      <c r="Q2951" t="str">
        <f t="shared" si="46"/>
        <v>5-Large C&amp;I</v>
      </c>
      <c r="R2951" s="158"/>
      <c r="S2951" t="s">
        <v>304</v>
      </c>
      <c r="U2951" s="158"/>
    </row>
    <row r="2952" spans="1:21" x14ac:dyDescent="0.3">
      <c r="A2952" s="156">
        <v>5</v>
      </c>
      <c r="B2952" s="156" t="s">
        <v>181</v>
      </c>
      <c r="C2952" s="156">
        <v>2020</v>
      </c>
      <c r="D2952" s="156">
        <v>7</v>
      </c>
      <c r="E2952" s="156" t="s">
        <v>284</v>
      </c>
      <c r="F2952" s="157">
        <v>6</v>
      </c>
      <c r="G2952" s="156" t="s">
        <v>192</v>
      </c>
      <c r="H2952" s="156">
        <v>612</v>
      </c>
      <c r="I2952" s="156" t="s">
        <v>223</v>
      </c>
      <c r="J2952" s="156" t="s">
        <v>116</v>
      </c>
      <c r="K2952" s="156" t="s">
        <v>224</v>
      </c>
      <c r="L2952" s="156">
        <v>700</v>
      </c>
      <c r="M2952" s="156" t="s">
        <v>193</v>
      </c>
      <c r="N2952" s="156">
        <v>2</v>
      </c>
      <c r="O2952" s="156">
        <v>48.95</v>
      </c>
      <c r="P2952" s="156">
        <v>185</v>
      </c>
      <c r="Q2952" t="str">
        <f t="shared" si="46"/>
        <v>3-Small C&amp;I</v>
      </c>
      <c r="R2952" s="158"/>
      <c r="S2952" t="s">
        <v>304</v>
      </c>
      <c r="U2952" s="158"/>
    </row>
    <row r="2953" spans="1:21" x14ac:dyDescent="0.3">
      <c r="A2953" s="156">
        <v>5</v>
      </c>
      <c r="B2953" s="156" t="s">
        <v>181</v>
      </c>
      <c r="C2953" s="156">
        <v>2020</v>
      </c>
      <c r="D2953" s="156">
        <v>7</v>
      </c>
      <c r="E2953" s="156" t="s">
        <v>284</v>
      </c>
      <c r="F2953" s="157">
        <v>60</v>
      </c>
      <c r="G2953" s="156" t="s">
        <v>212</v>
      </c>
      <c r="H2953" s="156">
        <v>615</v>
      </c>
      <c r="I2953" s="156" t="s">
        <v>292</v>
      </c>
      <c r="J2953" s="156" t="s">
        <v>123</v>
      </c>
      <c r="K2953" s="156" t="s">
        <v>261</v>
      </c>
      <c r="L2953" s="156">
        <v>4563</v>
      </c>
      <c r="M2953" s="156" t="s">
        <v>228</v>
      </c>
      <c r="N2953" s="156">
        <v>39</v>
      </c>
      <c r="O2953" s="156">
        <v>4660.93</v>
      </c>
      <c r="P2953" s="156">
        <v>7522</v>
      </c>
      <c r="Q2953" t="str">
        <f t="shared" si="46"/>
        <v>Street</v>
      </c>
      <c r="R2953" s="158"/>
      <c r="S2953" t="s">
        <v>304</v>
      </c>
      <c r="U2953" s="158"/>
    </row>
    <row r="2954" spans="1:21" x14ac:dyDescent="0.3">
      <c r="A2954" s="156">
        <v>4</v>
      </c>
      <c r="B2954" s="156" t="s">
        <v>187</v>
      </c>
      <c r="C2954" s="156">
        <v>2020</v>
      </c>
      <c r="D2954" s="156">
        <v>7</v>
      </c>
      <c r="E2954" s="156" t="s">
        <v>284</v>
      </c>
      <c r="F2954" s="157">
        <v>60</v>
      </c>
      <c r="G2954" s="156" t="s">
        <v>212</v>
      </c>
      <c r="H2954" s="156">
        <v>615</v>
      </c>
      <c r="I2954" s="156" t="s">
        <v>292</v>
      </c>
      <c r="J2954" s="156" t="s">
        <v>123</v>
      </c>
      <c r="K2954" s="156" t="s">
        <v>261</v>
      </c>
      <c r="L2954" s="156">
        <v>4563</v>
      </c>
      <c r="M2954" s="156" t="s">
        <v>228</v>
      </c>
      <c r="N2954" s="156">
        <v>1</v>
      </c>
      <c r="O2954" s="156">
        <v>10.7</v>
      </c>
      <c r="P2954" s="156">
        <v>21</v>
      </c>
      <c r="Q2954" t="str">
        <f t="shared" si="46"/>
        <v>Street</v>
      </c>
      <c r="R2954" s="158"/>
      <c r="S2954" t="s">
        <v>304</v>
      </c>
      <c r="U2954" s="158"/>
    </row>
    <row r="2955" spans="1:21" x14ac:dyDescent="0.3">
      <c r="A2955" s="156">
        <v>5</v>
      </c>
      <c r="B2955" s="156" t="s">
        <v>181</v>
      </c>
      <c r="C2955" s="156">
        <v>2020</v>
      </c>
      <c r="D2955" s="156">
        <v>7</v>
      </c>
      <c r="E2955" s="156" t="s">
        <v>284</v>
      </c>
      <c r="F2955" s="157">
        <v>6</v>
      </c>
      <c r="G2955" s="156" t="s">
        <v>192</v>
      </c>
      <c r="H2955" s="156">
        <v>600</v>
      </c>
      <c r="I2955" s="156" t="s">
        <v>266</v>
      </c>
      <c r="J2955" s="156" t="s">
        <v>123</v>
      </c>
      <c r="K2955" s="156" t="s">
        <v>261</v>
      </c>
      <c r="L2955" s="156">
        <v>700</v>
      </c>
      <c r="M2955" s="156" t="s">
        <v>193</v>
      </c>
      <c r="N2955" s="156">
        <v>75</v>
      </c>
      <c r="O2955" s="156">
        <v>58304.68</v>
      </c>
      <c r="P2955" s="156">
        <v>75147</v>
      </c>
      <c r="Q2955" t="str">
        <f t="shared" si="46"/>
        <v>Street</v>
      </c>
      <c r="R2955" s="158"/>
      <c r="S2955" t="s">
        <v>304</v>
      </c>
      <c r="U2955" s="158"/>
    </row>
    <row r="2956" spans="1:21" x14ac:dyDescent="0.3">
      <c r="A2956" s="156">
        <v>5</v>
      </c>
      <c r="B2956" s="156" t="s">
        <v>181</v>
      </c>
      <c r="C2956" s="156">
        <v>2020</v>
      </c>
      <c r="D2956" s="156">
        <v>7</v>
      </c>
      <c r="E2956" s="156" t="s">
        <v>284</v>
      </c>
      <c r="F2956" s="157">
        <v>10</v>
      </c>
      <c r="G2956" s="156" t="s">
        <v>238</v>
      </c>
      <c r="H2956" s="156">
        <v>1</v>
      </c>
      <c r="I2956" s="156" t="s">
        <v>229</v>
      </c>
      <c r="J2956" s="156" t="s">
        <v>121</v>
      </c>
      <c r="K2956" s="156" t="s">
        <v>230</v>
      </c>
      <c r="L2956" s="156">
        <v>207</v>
      </c>
      <c r="M2956" s="156" t="s">
        <v>243</v>
      </c>
      <c r="N2956" s="156">
        <v>37741</v>
      </c>
      <c r="O2956" s="156">
        <v>5808818.0300000003</v>
      </c>
      <c r="P2956" s="156">
        <v>24642819</v>
      </c>
      <c r="Q2956" t="str">
        <f t="shared" si="46"/>
        <v>1-Residential</v>
      </c>
      <c r="R2956" s="158"/>
      <c r="S2956" t="s">
        <v>304</v>
      </c>
      <c r="U2956" s="158"/>
    </row>
    <row r="2957" spans="1:21" x14ac:dyDescent="0.3">
      <c r="A2957" s="156">
        <v>5</v>
      </c>
      <c r="B2957" s="156" t="s">
        <v>181</v>
      </c>
      <c r="C2957" s="156">
        <v>2020</v>
      </c>
      <c r="D2957" s="156">
        <v>7</v>
      </c>
      <c r="E2957" s="156" t="s">
        <v>284</v>
      </c>
      <c r="F2957" s="157">
        <v>1</v>
      </c>
      <c r="G2957" s="156" t="s">
        <v>183</v>
      </c>
      <c r="H2957" s="156">
        <v>602</v>
      </c>
      <c r="I2957" s="156" t="s">
        <v>246</v>
      </c>
      <c r="J2957" s="156" t="s">
        <v>125</v>
      </c>
      <c r="K2957" s="156" t="s">
        <v>197</v>
      </c>
      <c r="L2957" s="156">
        <v>200</v>
      </c>
      <c r="M2957" s="156" t="s">
        <v>210</v>
      </c>
      <c r="N2957" s="156">
        <v>180</v>
      </c>
      <c r="O2957" s="156">
        <v>6469.57</v>
      </c>
      <c r="P2957" s="156">
        <v>12670</v>
      </c>
      <c r="Q2957" t="str">
        <f t="shared" si="46"/>
        <v>Street</v>
      </c>
      <c r="R2957" s="158"/>
      <c r="S2957" t="s">
        <v>304</v>
      </c>
      <c r="U2957" s="158"/>
    </row>
    <row r="2958" spans="1:21" x14ac:dyDescent="0.3">
      <c r="A2958" s="156">
        <v>5</v>
      </c>
      <c r="B2958" s="156" t="s">
        <v>181</v>
      </c>
      <c r="C2958" s="156">
        <v>2020</v>
      </c>
      <c r="D2958" s="156">
        <v>7</v>
      </c>
      <c r="E2958" s="156" t="s">
        <v>284</v>
      </c>
      <c r="F2958" s="157">
        <v>1</v>
      </c>
      <c r="G2958" s="156" t="s">
        <v>183</v>
      </c>
      <c r="H2958" s="156">
        <v>603</v>
      </c>
      <c r="I2958" s="156" t="s">
        <v>196</v>
      </c>
      <c r="J2958" s="156" t="s">
        <v>125</v>
      </c>
      <c r="K2958" s="156" t="s">
        <v>197</v>
      </c>
      <c r="L2958" s="156">
        <v>200</v>
      </c>
      <c r="M2958" s="156" t="s">
        <v>210</v>
      </c>
      <c r="N2958" s="156">
        <v>724</v>
      </c>
      <c r="O2958" s="156">
        <v>19157.43</v>
      </c>
      <c r="P2958" s="156">
        <v>37941</v>
      </c>
      <c r="Q2958" t="str">
        <f t="shared" si="46"/>
        <v>Street</v>
      </c>
      <c r="R2958" s="158"/>
      <c r="S2958" t="s">
        <v>304</v>
      </c>
      <c r="U2958" s="158"/>
    </row>
    <row r="2959" spans="1:21" x14ac:dyDescent="0.3">
      <c r="A2959" s="156">
        <v>4</v>
      </c>
      <c r="B2959" s="156" t="s">
        <v>187</v>
      </c>
      <c r="C2959" s="156">
        <v>2020</v>
      </c>
      <c r="D2959" s="156">
        <v>7</v>
      </c>
      <c r="E2959" s="156" t="s">
        <v>284</v>
      </c>
      <c r="F2959" s="157">
        <v>3</v>
      </c>
      <c r="G2959" s="156" t="s">
        <v>189</v>
      </c>
      <c r="H2959" s="156">
        <v>616</v>
      </c>
      <c r="I2959" s="156" t="s">
        <v>199</v>
      </c>
      <c r="J2959" s="156" t="s">
        <v>125</v>
      </c>
      <c r="K2959" s="156" t="s">
        <v>197</v>
      </c>
      <c r="L2959" s="156">
        <v>4532</v>
      </c>
      <c r="M2959" s="156" t="s">
        <v>200</v>
      </c>
      <c r="N2959" s="156">
        <v>1</v>
      </c>
      <c r="O2959" s="156">
        <v>8.4499999999999993</v>
      </c>
      <c r="P2959" s="156">
        <v>15</v>
      </c>
      <c r="Q2959" t="str">
        <f t="shared" si="46"/>
        <v>Street</v>
      </c>
      <c r="R2959" s="158"/>
      <c r="S2959" t="s">
        <v>304</v>
      </c>
      <c r="U2959" s="158"/>
    </row>
    <row r="2960" spans="1:21" x14ac:dyDescent="0.3">
      <c r="A2960" s="156">
        <v>5</v>
      </c>
      <c r="B2960" s="156" t="s">
        <v>181</v>
      </c>
      <c r="C2960" s="156">
        <v>2020</v>
      </c>
      <c r="D2960" s="156">
        <v>7</v>
      </c>
      <c r="E2960" s="156" t="s">
        <v>284</v>
      </c>
      <c r="F2960" s="157">
        <v>3</v>
      </c>
      <c r="G2960" s="156" t="s">
        <v>189</v>
      </c>
      <c r="H2960" s="156">
        <v>701</v>
      </c>
      <c r="I2960" s="156" t="s">
        <v>206</v>
      </c>
      <c r="J2960" s="156" t="s">
        <v>207</v>
      </c>
      <c r="K2960" s="156" t="s">
        <v>208</v>
      </c>
      <c r="L2960" s="156">
        <v>300</v>
      </c>
      <c r="M2960" s="156" t="s">
        <v>191</v>
      </c>
      <c r="N2960" s="156">
        <v>156</v>
      </c>
      <c r="O2960" s="156">
        <v>1527346.28</v>
      </c>
      <c r="P2960" s="156">
        <v>10493932</v>
      </c>
      <c r="Q2960" t="str">
        <f t="shared" si="46"/>
        <v>5-Large C&amp;I</v>
      </c>
      <c r="R2960" s="158"/>
      <c r="S2960" t="s">
        <v>304</v>
      </c>
      <c r="U2960" s="158"/>
    </row>
    <row r="2961" spans="1:21" x14ac:dyDescent="0.3">
      <c r="A2961" s="156">
        <v>5</v>
      </c>
      <c r="B2961" s="156" t="s">
        <v>181</v>
      </c>
      <c r="C2961" s="156">
        <v>2020</v>
      </c>
      <c r="D2961" s="156">
        <v>7</v>
      </c>
      <c r="E2961" s="156" t="s">
        <v>284</v>
      </c>
      <c r="F2961" s="157">
        <v>3</v>
      </c>
      <c r="G2961" s="156" t="s">
        <v>189</v>
      </c>
      <c r="H2961" s="156">
        <v>602</v>
      </c>
      <c r="I2961" s="156" t="s">
        <v>246</v>
      </c>
      <c r="J2961" s="156" t="s">
        <v>125</v>
      </c>
      <c r="K2961" s="156" t="s">
        <v>197</v>
      </c>
      <c r="L2961" s="156">
        <v>300</v>
      </c>
      <c r="M2961" s="156" t="s">
        <v>191</v>
      </c>
      <c r="N2961" s="156">
        <v>911</v>
      </c>
      <c r="O2961" s="156">
        <v>87047.85</v>
      </c>
      <c r="P2961" s="156">
        <v>209372</v>
      </c>
      <c r="Q2961" t="str">
        <f t="shared" si="46"/>
        <v>Street</v>
      </c>
      <c r="R2961" s="158"/>
      <c r="S2961" t="s">
        <v>304</v>
      </c>
      <c r="U2961" s="158"/>
    </row>
    <row r="2962" spans="1:21" x14ac:dyDescent="0.3">
      <c r="A2962" s="156">
        <v>4</v>
      </c>
      <c r="B2962" s="156" t="s">
        <v>187</v>
      </c>
      <c r="C2962" s="156">
        <v>2020</v>
      </c>
      <c r="D2962" s="156">
        <v>7</v>
      </c>
      <c r="E2962" s="156" t="s">
        <v>284</v>
      </c>
      <c r="F2962" s="157">
        <v>3</v>
      </c>
      <c r="G2962" s="156" t="s">
        <v>189</v>
      </c>
      <c r="H2962" s="156">
        <v>1</v>
      </c>
      <c r="I2962" s="156" t="s">
        <v>229</v>
      </c>
      <c r="J2962" s="156" t="s">
        <v>121</v>
      </c>
      <c r="K2962" s="156" t="s">
        <v>230</v>
      </c>
      <c r="L2962" s="156">
        <v>300</v>
      </c>
      <c r="M2962" s="156" t="s">
        <v>191</v>
      </c>
      <c r="N2962" s="156">
        <v>22</v>
      </c>
      <c r="O2962" s="156">
        <v>2153.21</v>
      </c>
      <c r="P2962" s="156">
        <v>8610</v>
      </c>
      <c r="Q2962" t="str">
        <f t="shared" si="46"/>
        <v>1-Residential</v>
      </c>
      <c r="R2962" s="158"/>
      <c r="S2962" t="s">
        <v>304</v>
      </c>
      <c r="U2962" s="158"/>
    </row>
    <row r="2963" spans="1:21" x14ac:dyDescent="0.3">
      <c r="A2963" s="156">
        <v>5</v>
      </c>
      <c r="B2963" s="156" t="s">
        <v>181</v>
      </c>
      <c r="C2963" s="156">
        <v>2020</v>
      </c>
      <c r="D2963" s="156">
        <v>7</v>
      </c>
      <c r="E2963" s="156" t="s">
        <v>284</v>
      </c>
      <c r="F2963" s="157">
        <v>6</v>
      </c>
      <c r="G2963" s="156" t="s">
        <v>192</v>
      </c>
      <c r="H2963" s="156">
        <v>603</v>
      </c>
      <c r="I2963" s="156" t="s">
        <v>196</v>
      </c>
      <c r="J2963" s="156" t="s">
        <v>125</v>
      </c>
      <c r="K2963" s="156" t="s">
        <v>197</v>
      </c>
      <c r="L2963" s="156">
        <v>700</v>
      </c>
      <c r="M2963" s="156" t="s">
        <v>193</v>
      </c>
      <c r="N2963" s="156">
        <v>633</v>
      </c>
      <c r="O2963" s="156">
        <v>43657</v>
      </c>
      <c r="P2963" s="156">
        <v>101829</v>
      </c>
      <c r="Q2963" t="str">
        <f t="shared" si="46"/>
        <v>Street</v>
      </c>
      <c r="R2963" s="158"/>
      <c r="S2963" t="s">
        <v>304</v>
      </c>
      <c r="U2963" s="158"/>
    </row>
    <row r="2964" spans="1:21" x14ac:dyDescent="0.3">
      <c r="A2964" s="156">
        <v>5</v>
      </c>
      <c r="B2964" s="156" t="s">
        <v>181</v>
      </c>
      <c r="C2964" s="156">
        <v>2020</v>
      </c>
      <c r="D2964" s="156">
        <v>7</v>
      </c>
      <c r="E2964" s="156" t="s">
        <v>284</v>
      </c>
      <c r="F2964" s="157">
        <v>1</v>
      </c>
      <c r="G2964" s="156" t="s">
        <v>183</v>
      </c>
      <c r="H2964" s="156">
        <v>7</v>
      </c>
      <c r="I2964" s="156" t="s">
        <v>241</v>
      </c>
      <c r="J2964" s="156" t="s">
        <v>122</v>
      </c>
      <c r="K2964" s="156" t="s">
        <v>242</v>
      </c>
      <c r="L2964" s="156">
        <v>200</v>
      </c>
      <c r="M2964" s="156" t="s">
        <v>210</v>
      </c>
      <c r="N2964" s="156">
        <v>88</v>
      </c>
      <c r="O2964" s="156">
        <v>9365.1299999999992</v>
      </c>
      <c r="P2964" s="156">
        <v>63165</v>
      </c>
      <c r="Q2964" t="str">
        <f t="shared" si="46"/>
        <v>2-Low Income Residential</v>
      </c>
      <c r="R2964" s="158"/>
      <c r="S2964" t="s">
        <v>304</v>
      </c>
      <c r="U2964" s="158"/>
    </row>
    <row r="2965" spans="1:21" x14ac:dyDescent="0.3">
      <c r="A2965" s="156">
        <v>5</v>
      </c>
      <c r="B2965" s="156" t="s">
        <v>181</v>
      </c>
      <c r="C2965" s="156">
        <v>2020</v>
      </c>
      <c r="D2965" s="156">
        <v>7</v>
      </c>
      <c r="E2965" s="156" t="s">
        <v>284</v>
      </c>
      <c r="F2965" s="157">
        <v>3</v>
      </c>
      <c r="G2965" s="156" t="s">
        <v>189</v>
      </c>
      <c r="H2965" s="156">
        <v>18</v>
      </c>
      <c r="I2965" s="156" t="s">
        <v>215</v>
      </c>
      <c r="J2965" s="156" t="s">
        <v>119</v>
      </c>
      <c r="K2965" s="156" t="s">
        <v>216</v>
      </c>
      <c r="L2965" s="156">
        <v>300</v>
      </c>
      <c r="M2965" s="156" t="s">
        <v>191</v>
      </c>
      <c r="N2965" s="156">
        <v>2020</v>
      </c>
      <c r="O2965" s="156">
        <v>5013511.53</v>
      </c>
      <c r="P2965" s="156">
        <v>29882180</v>
      </c>
      <c r="Q2965" t="str">
        <f t="shared" si="46"/>
        <v>4-Medium C&amp;I</v>
      </c>
      <c r="R2965" s="158"/>
      <c r="S2965" t="s">
        <v>304</v>
      </c>
      <c r="U2965" s="158"/>
    </row>
    <row r="2966" spans="1:21" x14ac:dyDescent="0.3">
      <c r="A2966" s="156">
        <v>4</v>
      </c>
      <c r="B2966" s="156" t="s">
        <v>187</v>
      </c>
      <c r="C2966" s="156">
        <v>2020</v>
      </c>
      <c r="D2966" s="156">
        <v>7</v>
      </c>
      <c r="E2966" s="156" t="s">
        <v>284</v>
      </c>
      <c r="F2966" s="157">
        <v>3</v>
      </c>
      <c r="G2966" s="156" t="s">
        <v>189</v>
      </c>
      <c r="H2966" s="156">
        <v>954</v>
      </c>
      <c r="I2966" s="156" t="s">
        <v>237</v>
      </c>
      <c r="J2966" s="156" t="s">
        <v>119</v>
      </c>
      <c r="K2966" s="156" t="s">
        <v>216</v>
      </c>
      <c r="L2966" s="156">
        <v>4532</v>
      </c>
      <c r="M2966" s="156" t="s">
        <v>200</v>
      </c>
      <c r="N2966" s="156">
        <v>63</v>
      </c>
      <c r="O2966" s="156">
        <v>118747.16</v>
      </c>
      <c r="P2966" s="156">
        <v>1243381</v>
      </c>
      <c r="Q2966" t="str">
        <f t="shared" si="46"/>
        <v>4-Medium C&amp;I</v>
      </c>
      <c r="R2966" s="158"/>
      <c r="S2966" t="s">
        <v>304</v>
      </c>
      <c r="U2966" s="158"/>
    </row>
    <row r="2967" spans="1:21" x14ac:dyDescent="0.3">
      <c r="A2967" s="156">
        <v>5</v>
      </c>
      <c r="B2967" s="156" t="s">
        <v>181</v>
      </c>
      <c r="C2967" s="156">
        <v>2020</v>
      </c>
      <c r="D2967" s="156">
        <v>7</v>
      </c>
      <c r="E2967" s="156" t="s">
        <v>284</v>
      </c>
      <c r="F2967" s="157">
        <v>79</v>
      </c>
      <c r="G2967" s="156" t="s">
        <v>212</v>
      </c>
      <c r="H2967" s="156">
        <v>954</v>
      </c>
      <c r="I2967" s="156" t="s">
        <v>237</v>
      </c>
      <c r="J2967" s="156" t="s">
        <v>119</v>
      </c>
      <c r="K2967" s="156" t="s">
        <v>216</v>
      </c>
      <c r="L2967" s="156">
        <v>4579</v>
      </c>
      <c r="M2967" s="156" t="s">
        <v>221</v>
      </c>
      <c r="N2967" s="156">
        <v>5</v>
      </c>
      <c r="O2967" s="156">
        <v>4092.62</v>
      </c>
      <c r="P2967" s="156">
        <v>53300</v>
      </c>
      <c r="Q2967" t="str">
        <f t="shared" si="46"/>
        <v>4-Medium C&amp;I</v>
      </c>
      <c r="R2967" s="158"/>
      <c r="S2967" t="s">
        <v>304</v>
      </c>
      <c r="U2967" s="158"/>
    </row>
    <row r="2968" spans="1:21" x14ac:dyDescent="0.3">
      <c r="A2968" s="156">
        <v>5</v>
      </c>
      <c r="B2968" s="156" t="s">
        <v>181</v>
      </c>
      <c r="C2968" s="156">
        <v>2020</v>
      </c>
      <c r="D2968" s="156">
        <v>7</v>
      </c>
      <c r="E2968" s="156" t="s">
        <v>284</v>
      </c>
      <c r="F2968" s="157">
        <v>3</v>
      </c>
      <c r="G2968" s="156" t="s">
        <v>189</v>
      </c>
      <c r="H2968" s="156">
        <v>17</v>
      </c>
      <c r="I2968" s="156" t="s">
        <v>204</v>
      </c>
      <c r="J2968" s="156" t="s">
        <v>128</v>
      </c>
      <c r="K2968" s="156" t="s">
        <v>205</v>
      </c>
      <c r="L2968" s="156">
        <v>300</v>
      </c>
      <c r="M2968" s="156" t="s">
        <v>191</v>
      </c>
      <c r="N2968" s="156">
        <v>2</v>
      </c>
      <c r="O2968" s="156">
        <v>1679.62</v>
      </c>
      <c r="P2968" s="156">
        <v>9080</v>
      </c>
      <c r="Q2968" t="str">
        <f t="shared" si="46"/>
        <v>4-Medium C&amp;I</v>
      </c>
      <c r="R2968" s="158"/>
      <c r="S2968" t="s">
        <v>304</v>
      </c>
      <c r="U2968" s="158"/>
    </row>
    <row r="2969" spans="1:21" x14ac:dyDescent="0.3">
      <c r="A2969" s="156">
        <v>5</v>
      </c>
      <c r="B2969" s="156" t="s">
        <v>181</v>
      </c>
      <c r="C2969" s="156">
        <v>2020</v>
      </c>
      <c r="D2969" s="156">
        <v>7</v>
      </c>
      <c r="E2969" s="156" t="s">
        <v>284</v>
      </c>
      <c r="F2969" s="157">
        <v>3</v>
      </c>
      <c r="G2969" s="156" t="s">
        <v>189</v>
      </c>
      <c r="H2969" s="156">
        <v>953</v>
      </c>
      <c r="I2969" s="156" t="s">
        <v>213</v>
      </c>
      <c r="J2969" s="156" t="s">
        <v>118</v>
      </c>
      <c r="K2969" s="156" t="s">
        <v>214</v>
      </c>
      <c r="L2969" s="156">
        <v>4532</v>
      </c>
      <c r="M2969" s="156" t="s">
        <v>200</v>
      </c>
      <c r="N2969" s="156">
        <v>19465</v>
      </c>
      <c r="O2969" s="156">
        <v>817213.51</v>
      </c>
      <c r="P2969" s="156">
        <v>7709864</v>
      </c>
      <c r="Q2969" t="str">
        <f t="shared" si="46"/>
        <v>3-Small C&amp;I</v>
      </c>
      <c r="R2969" s="158"/>
      <c r="S2969" t="s">
        <v>304</v>
      </c>
      <c r="U2969" s="158"/>
    </row>
    <row r="2970" spans="1:21" x14ac:dyDescent="0.3">
      <c r="A2970" s="156">
        <v>4</v>
      </c>
      <c r="B2970" s="156" t="s">
        <v>187</v>
      </c>
      <c r="C2970" s="156">
        <v>2020</v>
      </c>
      <c r="D2970" s="156">
        <v>7</v>
      </c>
      <c r="E2970" s="156" t="s">
        <v>284</v>
      </c>
      <c r="F2970" s="157">
        <v>3</v>
      </c>
      <c r="G2970" s="156" t="s">
        <v>189</v>
      </c>
      <c r="H2970" s="156">
        <v>953</v>
      </c>
      <c r="I2970" s="156" t="s">
        <v>213</v>
      </c>
      <c r="J2970" s="156" t="s">
        <v>118</v>
      </c>
      <c r="K2970" s="156" t="s">
        <v>214</v>
      </c>
      <c r="L2970" s="156">
        <v>4532</v>
      </c>
      <c r="M2970" s="156" t="s">
        <v>200</v>
      </c>
      <c r="N2970" s="156">
        <v>44</v>
      </c>
      <c r="O2970" s="156">
        <v>2356.1</v>
      </c>
      <c r="P2970" s="156">
        <v>18208</v>
      </c>
      <c r="Q2970" t="str">
        <f t="shared" si="46"/>
        <v>3-Small C&amp;I</v>
      </c>
      <c r="R2970" s="158"/>
      <c r="S2970" t="s">
        <v>304</v>
      </c>
      <c r="U2970" s="158"/>
    </row>
    <row r="2971" spans="1:21" x14ac:dyDescent="0.3">
      <c r="A2971" s="156">
        <v>5</v>
      </c>
      <c r="B2971" s="156" t="s">
        <v>181</v>
      </c>
      <c r="C2971" s="156">
        <v>2020</v>
      </c>
      <c r="D2971" s="156">
        <v>7</v>
      </c>
      <c r="E2971" s="156" t="s">
        <v>284</v>
      </c>
      <c r="F2971" s="157">
        <v>3</v>
      </c>
      <c r="G2971" s="156" t="s">
        <v>189</v>
      </c>
      <c r="H2971" s="156">
        <v>15</v>
      </c>
      <c r="I2971" s="156" t="s">
        <v>252</v>
      </c>
      <c r="J2971" s="156" t="s">
        <v>118</v>
      </c>
      <c r="K2971" s="156" t="s">
        <v>214</v>
      </c>
      <c r="L2971" s="156">
        <v>300</v>
      </c>
      <c r="M2971" s="156" t="s">
        <v>191</v>
      </c>
      <c r="N2971" s="156">
        <v>102</v>
      </c>
      <c r="O2971" s="156">
        <v>3941.01</v>
      </c>
      <c r="P2971" s="156">
        <v>16146</v>
      </c>
      <c r="Q2971" t="str">
        <f t="shared" si="46"/>
        <v>3-Small C&amp;I</v>
      </c>
      <c r="R2971" s="158"/>
      <c r="S2971" t="s">
        <v>304</v>
      </c>
      <c r="U2971" s="158"/>
    </row>
    <row r="2972" spans="1:21" x14ac:dyDescent="0.3">
      <c r="A2972" s="156">
        <v>5</v>
      </c>
      <c r="B2972" s="156" t="s">
        <v>181</v>
      </c>
      <c r="C2972" s="156">
        <v>2020</v>
      </c>
      <c r="D2972" s="156">
        <v>7</v>
      </c>
      <c r="E2972" s="156" t="s">
        <v>284</v>
      </c>
      <c r="F2972" s="157">
        <v>6</v>
      </c>
      <c r="G2972" s="156" t="s">
        <v>192</v>
      </c>
      <c r="H2972" s="156">
        <v>609</v>
      </c>
      <c r="I2972" s="156" t="s">
        <v>298</v>
      </c>
      <c r="J2972" s="156" t="s">
        <v>278</v>
      </c>
      <c r="K2972" s="156" t="s">
        <v>212</v>
      </c>
      <c r="L2972" s="156">
        <v>700</v>
      </c>
      <c r="M2972" s="156" t="s">
        <v>193</v>
      </c>
      <c r="N2972" s="156">
        <v>13</v>
      </c>
      <c r="O2972" s="156">
        <v>3264.21</v>
      </c>
      <c r="P2972" s="156">
        <v>15088</v>
      </c>
      <c r="Q2972" t="str">
        <f t="shared" si="46"/>
        <v>Street</v>
      </c>
      <c r="R2972" s="158"/>
      <c r="S2972" t="s">
        <v>304</v>
      </c>
      <c r="U2972" s="158"/>
    </row>
    <row r="2973" spans="1:21" x14ac:dyDescent="0.3">
      <c r="A2973" s="156">
        <v>5</v>
      </c>
      <c r="B2973" s="156" t="s">
        <v>181</v>
      </c>
      <c r="C2973" s="156">
        <v>2020</v>
      </c>
      <c r="D2973" s="156">
        <v>7</v>
      </c>
      <c r="E2973" s="156" t="s">
        <v>284</v>
      </c>
      <c r="F2973" s="157">
        <v>6</v>
      </c>
      <c r="G2973" s="156" t="s">
        <v>192</v>
      </c>
      <c r="H2973" s="156">
        <v>619</v>
      </c>
      <c r="I2973" s="156" t="s">
        <v>277</v>
      </c>
      <c r="J2973" s="156" t="s">
        <v>278</v>
      </c>
      <c r="K2973" s="156" t="s">
        <v>212</v>
      </c>
      <c r="L2973" s="156">
        <v>4562</v>
      </c>
      <c r="M2973" s="156" t="s">
        <v>211</v>
      </c>
      <c r="N2973" s="156">
        <v>440</v>
      </c>
      <c r="O2973" s="156">
        <v>170016.56</v>
      </c>
      <c r="P2973" s="156">
        <v>1125534</v>
      </c>
      <c r="Q2973" t="str">
        <f t="shared" si="46"/>
        <v>Street</v>
      </c>
      <c r="R2973" s="158"/>
      <c r="S2973" t="s">
        <v>304</v>
      </c>
      <c r="U2973" s="158"/>
    </row>
    <row r="2974" spans="1:21" x14ac:dyDescent="0.3">
      <c r="A2974" s="156">
        <v>5</v>
      </c>
      <c r="B2974" s="156" t="s">
        <v>181</v>
      </c>
      <c r="C2974" s="156">
        <v>2020</v>
      </c>
      <c r="D2974" s="156">
        <v>7</v>
      </c>
      <c r="E2974" s="156" t="s">
        <v>284</v>
      </c>
      <c r="F2974" s="157">
        <v>6</v>
      </c>
      <c r="G2974" s="156" t="s">
        <v>192</v>
      </c>
      <c r="H2974" s="156">
        <v>627</v>
      </c>
      <c r="I2974" s="156" t="s">
        <v>257</v>
      </c>
      <c r="J2974" s="156" t="s">
        <v>132</v>
      </c>
      <c r="K2974" s="156" t="s">
        <v>212</v>
      </c>
      <c r="L2974" s="156">
        <v>4562</v>
      </c>
      <c r="M2974" s="156" t="s">
        <v>211</v>
      </c>
      <c r="N2974" s="156">
        <v>2</v>
      </c>
      <c r="O2974" s="156">
        <v>901.01</v>
      </c>
      <c r="P2974" s="156">
        <v>172</v>
      </c>
      <c r="Q2974" t="str">
        <f t="shared" si="46"/>
        <v>Street</v>
      </c>
      <c r="R2974" s="158"/>
      <c r="S2974" t="s">
        <v>304</v>
      </c>
      <c r="U2974" s="158"/>
    </row>
    <row r="2975" spans="1:21" x14ac:dyDescent="0.3">
      <c r="A2975" s="156">
        <v>4</v>
      </c>
      <c r="B2975" s="156" t="s">
        <v>187</v>
      </c>
      <c r="C2975" s="156">
        <v>2020</v>
      </c>
      <c r="D2975" s="156">
        <v>7</v>
      </c>
      <c r="E2975" s="156" t="s">
        <v>284</v>
      </c>
      <c r="F2975" s="157">
        <v>3</v>
      </c>
      <c r="G2975" s="156" t="s">
        <v>189</v>
      </c>
      <c r="H2975" s="156">
        <v>621</v>
      </c>
      <c r="I2975" s="156" t="s">
        <v>259</v>
      </c>
      <c r="J2975" s="156" t="s">
        <v>116</v>
      </c>
      <c r="K2975" s="156" t="s">
        <v>224</v>
      </c>
      <c r="L2975" s="156">
        <v>4532</v>
      </c>
      <c r="M2975" s="156" t="s">
        <v>200</v>
      </c>
      <c r="N2975" s="156">
        <v>8</v>
      </c>
      <c r="O2975" s="156">
        <v>149.47</v>
      </c>
      <c r="P2975" s="156">
        <v>859</v>
      </c>
      <c r="Q2975" t="str">
        <f t="shared" si="46"/>
        <v>3-Small C&amp;I</v>
      </c>
      <c r="R2975" s="158"/>
      <c r="S2975" t="s">
        <v>304</v>
      </c>
      <c r="U2975" s="158"/>
    </row>
    <row r="2976" spans="1:21" x14ac:dyDescent="0.3">
      <c r="A2976" s="156">
        <v>4</v>
      </c>
      <c r="B2976" s="156" t="s">
        <v>187</v>
      </c>
      <c r="C2976" s="156">
        <v>2020</v>
      </c>
      <c r="D2976" s="156">
        <v>7</v>
      </c>
      <c r="E2976" s="156" t="s">
        <v>284</v>
      </c>
      <c r="F2976" s="157">
        <v>60</v>
      </c>
      <c r="G2976" s="156" t="s">
        <v>212</v>
      </c>
      <c r="H2976" s="156">
        <v>624</v>
      </c>
      <c r="I2976" s="156" t="s">
        <v>226</v>
      </c>
      <c r="J2976" s="156" t="s">
        <v>124</v>
      </c>
      <c r="K2976" s="156" t="s">
        <v>227</v>
      </c>
      <c r="L2976" s="156">
        <v>4563</v>
      </c>
      <c r="M2976" s="156" t="s">
        <v>228</v>
      </c>
      <c r="N2976" s="156">
        <v>2</v>
      </c>
      <c r="O2976" s="156">
        <v>26.51</v>
      </c>
      <c r="P2976" s="156">
        <v>97</v>
      </c>
      <c r="Q2976" t="str">
        <f t="shared" si="46"/>
        <v>Street</v>
      </c>
      <c r="R2976" s="158"/>
      <c r="S2976" t="s">
        <v>304</v>
      </c>
      <c r="U2976" s="158"/>
    </row>
    <row r="2977" spans="1:21" x14ac:dyDescent="0.3">
      <c r="A2977" s="156">
        <v>4</v>
      </c>
      <c r="B2977" s="156" t="s">
        <v>187</v>
      </c>
      <c r="C2977" s="156">
        <v>2020</v>
      </c>
      <c r="D2977" s="156">
        <v>7</v>
      </c>
      <c r="E2977" s="156" t="s">
        <v>284</v>
      </c>
      <c r="F2977" s="157">
        <v>5</v>
      </c>
      <c r="G2977" s="156" t="s">
        <v>195</v>
      </c>
      <c r="H2977" s="156">
        <v>710</v>
      </c>
      <c r="I2977" s="156" t="s">
        <v>220</v>
      </c>
      <c r="J2977" s="156" t="s">
        <v>207</v>
      </c>
      <c r="K2977" s="156" t="s">
        <v>208</v>
      </c>
      <c r="L2977" s="156">
        <v>4552</v>
      </c>
      <c r="M2977" s="156" t="s">
        <v>276</v>
      </c>
      <c r="N2977" s="156">
        <v>1</v>
      </c>
      <c r="O2977" s="156">
        <v>5542.19</v>
      </c>
      <c r="P2977" s="156">
        <v>69742</v>
      </c>
      <c r="Q2977" t="str">
        <f t="shared" si="46"/>
        <v>5-Large C&amp;I</v>
      </c>
      <c r="R2977" s="158"/>
      <c r="S2977" t="s">
        <v>304</v>
      </c>
      <c r="U2977" s="158"/>
    </row>
    <row r="2978" spans="1:21" x14ac:dyDescent="0.3">
      <c r="A2978" s="156">
        <v>4</v>
      </c>
      <c r="B2978" s="156" t="s">
        <v>187</v>
      </c>
      <c r="C2978" s="156">
        <v>2020</v>
      </c>
      <c r="D2978" s="156">
        <v>7</v>
      </c>
      <c r="E2978" s="156" t="s">
        <v>284</v>
      </c>
      <c r="F2978" s="157">
        <v>1</v>
      </c>
      <c r="G2978" s="156" t="s">
        <v>183</v>
      </c>
      <c r="H2978" s="156">
        <v>1</v>
      </c>
      <c r="I2978" s="156" t="s">
        <v>229</v>
      </c>
      <c r="J2978" s="156" t="s">
        <v>121</v>
      </c>
      <c r="K2978" s="156" t="s">
        <v>230</v>
      </c>
      <c r="L2978" s="156">
        <v>200</v>
      </c>
      <c r="M2978" s="156" t="s">
        <v>210</v>
      </c>
      <c r="N2978" s="156">
        <v>2675</v>
      </c>
      <c r="O2978" s="156">
        <v>588668.64</v>
      </c>
      <c r="P2978" s="156">
        <v>2458592</v>
      </c>
      <c r="Q2978" t="str">
        <f t="shared" si="46"/>
        <v>1-Residential</v>
      </c>
      <c r="R2978" s="158"/>
      <c r="S2978" t="s">
        <v>304</v>
      </c>
      <c r="U2978" s="158"/>
    </row>
    <row r="2979" spans="1:21" x14ac:dyDescent="0.3">
      <c r="A2979" s="156">
        <v>4</v>
      </c>
      <c r="B2979" s="156" t="s">
        <v>187</v>
      </c>
      <c r="C2979" s="156">
        <v>2020</v>
      </c>
      <c r="D2979" s="156">
        <v>7</v>
      </c>
      <c r="E2979" s="156" t="s">
        <v>284</v>
      </c>
      <c r="F2979" s="157">
        <v>3</v>
      </c>
      <c r="G2979" s="156" t="s">
        <v>189</v>
      </c>
      <c r="H2979" s="156">
        <v>701</v>
      </c>
      <c r="I2979" s="156" t="s">
        <v>206</v>
      </c>
      <c r="J2979" s="156" t="s">
        <v>207</v>
      </c>
      <c r="K2979" s="156" t="s">
        <v>208</v>
      </c>
      <c r="L2979" s="156">
        <v>300</v>
      </c>
      <c r="M2979" s="156" t="s">
        <v>191</v>
      </c>
      <c r="N2979" s="156">
        <v>1</v>
      </c>
      <c r="O2979" s="156">
        <v>8961.15</v>
      </c>
      <c r="P2979" s="156">
        <v>59520</v>
      </c>
      <c r="Q2979" t="str">
        <f t="shared" si="46"/>
        <v>5-Large C&amp;I</v>
      </c>
      <c r="R2979" s="158"/>
      <c r="S2979" t="s">
        <v>304</v>
      </c>
      <c r="U2979" s="158"/>
    </row>
    <row r="2980" spans="1:21" x14ac:dyDescent="0.3">
      <c r="A2980" s="156">
        <v>5</v>
      </c>
      <c r="B2980" s="156" t="s">
        <v>181</v>
      </c>
      <c r="C2980" s="156">
        <v>2020</v>
      </c>
      <c r="D2980" s="156">
        <v>7</v>
      </c>
      <c r="E2980" s="156" t="s">
        <v>284</v>
      </c>
      <c r="F2980" s="157">
        <v>5</v>
      </c>
      <c r="G2980" s="156" t="s">
        <v>195</v>
      </c>
      <c r="H2980" s="156">
        <v>700</v>
      </c>
      <c r="I2980" s="156" t="s">
        <v>273</v>
      </c>
      <c r="J2980" s="156" t="s">
        <v>207</v>
      </c>
      <c r="K2980" s="156" t="s">
        <v>208</v>
      </c>
      <c r="L2980" s="156">
        <v>460</v>
      </c>
      <c r="M2980" s="156" t="s">
        <v>198</v>
      </c>
      <c r="N2980" s="156">
        <v>3</v>
      </c>
      <c r="O2980" s="156">
        <v>93862.58</v>
      </c>
      <c r="P2980" s="156">
        <v>653800</v>
      </c>
      <c r="Q2980" t="str">
        <f t="shared" si="46"/>
        <v>5-Large C&amp;I</v>
      </c>
      <c r="R2980" s="158"/>
      <c r="S2980" t="s">
        <v>304</v>
      </c>
      <c r="U2980" s="158"/>
    </row>
    <row r="2981" spans="1:21" x14ac:dyDescent="0.3">
      <c r="A2981" s="156">
        <v>4</v>
      </c>
      <c r="B2981" s="156" t="s">
        <v>187</v>
      </c>
      <c r="C2981" s="156">
        <v>2020</v>
      </c>
      <c r="D2981" s="156">
        <v>7</v>
      </c>
      <c r="E2981" s="156" t="s">
        <v>284</v>
      </c>
      <c r="F2981" s="157">
        <v>1</v>
      </c>
      <c r="G2981" s="156" t="s">
        <v>183</v>
      </c>
      <c r="H2981" s="156">
        <v>903</v>
      </c>
      <c r="I2981" s="156" t="s">
        <v>239</v>
      </c>
      <c r="J2981" s="156" t="s">
        <v>121</v>
      </c>
      <c r="K2981" s="156" t="s">
        <v>230</v>
      </c>
      <c r="L2981" s="156">
        <v>4512</v>
      </c>
      <c r="M2981" s="156" t="s">
        <v>186</v>
      </c>
      <c r="N2981" s="156">
        <v>9168</v>
      </c>
      <c r="O2981" s="156">
        <v>1288035</v>
      </c>
      <c r="P2981" s="156">
        <v>9179906</v>
      </c>
      <c r="Q2981" t="str">
        <f t="shared" si="46"/>
        <v>1-Residential</v>
      </c>
      <c r="R2981" s="158"/>
      <c r="S2981" t="s">
        <v>304</v>
      </c>
      <c r="U2981" s="158"/>
    </row>
    <row r="2982" spans="1:21" x14ac:dyDescent="0.3">
      <c r="A2982" s="156">
        <v>5</v>
      </c>
      <c r="B2982" s="156" t="s">
        <v>181</v>
      </c>
      <c r="C2982" s="156">
        <v>2020</v>
      </c>
      <c r="D2982" s="156">
        <v>7</v>
      </c>
      <c r="E2982" s="156" t="s">
        <v>284</v>
      </c>
      <c r="F2982" s="157">
        <v>5</v>
      </c>
      <c r="G2982" s="156" t="s">
        <v>195</v>
      </c>
      <c r="H2982" s="156">
        <v>603</v>
      </c>
      <c r="I2982" s="156" t="s">
        <v>196</v>
      </c>
      <c r="J2982" s="156" t="s">
        <v>125</v>
      </c>
      <c r="K2982" s="156" t="s">
        <v>197</v>
      </c>
      <c r="L2982" s="156">
        <v>460</v>
      </c>
      <c r="M2982" s="156" t="s">
        <v>198</v>
      </c>
      <c r="N2982" s="156">
        <v>49</v>
      </c>
      <c r="O2982" s="156">
        <v>6233.3</v>
      </c>
      <c r="P2982" s="156">
        <v>15570</v>
      </c>
      <c r="Q2982" t="str">
        <f t="shared" si="46"/>
        <v>Street</v>
      </c>
      <c r="R2982" s="158"/>
      <c r="S2982" t="s">
        <v>304</v>
      </c>
      <c r="U2982" s="158"/>
    </row>
    <row r="2983" spans="1:21" x14ac:dyDescent="0.3">
      <c r="A2983" s="156">
        <v>4</v>
      </c>
      <c r="B2983" s="156" t="s">
        <v>187</v>
      </c>
      <c r="C2983" s="156">
        <v>2020</v>
      </c>
      <c r="D2983" s="156">
        <v>7</v>
      </c>
      <c r="E2983" s="156" t="s">
        <v>284</v>
      </c>
      <c r="F2983" s="157">
        <v>3</v>
      </c>
      <c r="G2983" s="156" t="s">
        <v>189</v>
      </c>
      <c r="H2983" s="156">
        <v>903</v>
      </c>
      <c r="I2983" s="156" t="s">
        <v>239</v>
      </c>
      <c r="J2983" s="156" t="s">
        <v>121</v>
      </c>
      <c r="K2983" s="156" t="s">
        <v>230</v>
      </c>
      <c r="L2983" s="156">
        <v>4532</v>
      </c>
      <c r="M2983" s="156" t="s">
        <v>200</v>
      </c>
      <c r="N2983" s="156">
        <v>21</v>
      </c>
      <c r="O2983" s="156">
        <v>1208.97</v>
      </c>
      <c r="P2983" s="156">
        <v>7981</v>
      </c>
      <c r="Q2983" t="str">
        <f t="shared" si="46"/>
        <v>1-Residential</v>
      </c>
      <c r="R2983" s="158"/>
      <c r="S2983" t="s">
        <v>304</v>
      </c>
      <c r="U2983" s="158"/>
    </row>
    <row r="2984" spans="1:21" x14ac:dyDescent="0.3">
      <c r="A2984" s="156">
        <v>5</v>
      </c>
      <c r="B2984" s="156" t="s">
        <v>181</v>
      </c>
      <c r="C2984" s="156">
        <v>2020</v>
      </c>
      <c r="D2984" s="156">
        <v>7</v>
      </c>
      <c r="E2984" s="156" t="s">
        <v>284</v>
      </c>
      <c r="F2984" s="157">
        <v>3</v>
      </c>
      <c r="G2984" s="156" t="s">
        <v>189</v>
      </c>
      <c r="H2984" s="156">
        <v>9</v>
      </c>
      <c r="I2984" s="156" t="s">
        <v>275</v>
      </c>
      <c r="J2984" s="156" t="s">
        <v>117</v>
      </c>
      <c r="K2984" s="156" t="s">
        <v>236</v>
      </c>
      <c r="L2984" s="156">
        <v>300</v>
      </c>
      <c r="M2984" s="156" t="s">
        <v>191</v>
      </c>
      <c r="N2984" s="156">
        <v>304</v>
      </c>
      <c r="O2984" s="156">
        <v>-397365.53</v>
      </c>
      <c r="P2984" s="156">
        <v>565960</v>
      </c>
      <c r="Q2984" t="str">
        <f t="shared" si="46"/>
        <v>3-Small C&amp;I</v>
      </c>
      <c r="R2984" s="158"/>
      <c r="S2984" t="s">
        <v>304</v>
      </c>
      <c r="U2984" s="158"/>
    </row>
    <row r="2985" spans="1:21" x14ac:dyDescent="0.3">
      <c r="A2985" s="156">
        <v>5</v>
      </c>
      <c r="B2985" s="156" t="s">
        <v>181</v>
      </c>
      <c r="C2985" s="156">
        <v>2020</v>
      </c>
      <c r="D2985" s="156">
        <v>7</v>
      </c>
      <c r="E2985" s="156" t="s">
        <v>284</v>
      </c>
      <c r="F2985" s="157">
        <v>3</v>
      </c>
      <c r="G2985" s="156" t="s">
        <v>189</v>
      </c>
      <c r="H2985" s="156">
        <v>16</v>
      </c>
      <c r="I2985" s="156" t="s">
        <v>281</v>
      </c>
      <c r="J2985" s="156" t="s">
        <v>127</v>
      </c>
      <c r="K2985" s="156" t="s">
        <v>263</v>
      </c>
      <c r="L2985" s="156">
        <v>300</v>
      </c>
      <c r="M2985" s="156" t="s">
        <v>191</v>
      </c>
      <c r="N2985" s="156">
        <v>1</v>
      </c>
      <c r="O2985" s="156">
        <v>2544.7800000000002</v>
      </c>
      <c r="P2985" s="156">
        <v>14840</v>
      </c>
      <c r="Q2985" t="str">
        <f t="shared" si="46"/>
        <v>4-Medium C&amp;I</v>
      </c>
      <c r="R2985" s="158"/>
      <c r="S2985" t="s">
        <v>304</v>
      </c>
      <c r="U2985" s="158"/>
    </row>
    <row r="2986" spans="1:21" x14ac:dyDescent="0.3">
      <c r="A2986" s="156">
        <v>5</v>
      </c>
      <c r="B2986" s="156" t="s">
        <v>181</v>
      </c>
      <c r="C2986" s="156">
        <v>2020</v>
      </c>
      <c r="D2986" s="156">
        <v>7</v>
      </c>
      <c r="E2986" s="156" t="s">
        <v>284</v>
      </c>
      <c r="F2986" s="157">
        <v>3</v>
      </c>
      <c r="G2986" s="156" t="s">
        <v>189</v>
      </c>
      <c r="H2986" s="156">
        <v>12</v>
      </c>
      <c r="I2986" s="156" t="s">
        <v>301</v>
      </c>
      <c r="J2986" s="156" t="s">
        <v>126</v>
      </c>
      <c r="K2986" s="156" t="s">
        <v>249</v>
      </c>
      <c r="L2986" s="156">
        <v>300</v>
      </c>
      <c r="M2986" s="156" t="s">
        <v>191</v>
      </c>
      <c r="N2986" s="156">
        <v>1</v>
      </c>
      <c r="O2986" s="156">
        <v>25.48</v>
      </c>
      <c r="P2986" s="156">
        <v>98</v>
      </c>
      <c r="Q2986" t="str">
        <f t="shared" si="46"/>
        <v>3-Small C&amp;I</v>
      </c>
      <c r="R2986" s="158"/>
      <c r="S2986" t="s">
        <v>304</v>
      </c>
      <c r="U2986" s="158"/>
    </row>
    <row r="2987" spans="1:21" x14ac:dyDescent="0.3">
      <c r="A2987" s="156">
        <v>5</v>
      </c>
      <c r="B2987" s="156" t="s">
        <v>181</v>
      </c>
      <c r="C2987" s="156">
        <v>2020</v>
      </c>
      <c r="D2987" s="156">
        <v>7</v>
      </c>
      <c r="E2987" s="156" t="s">
        <v>284</v>
      </c>
      <c r="F2987" s="157">
        <v>5</v>
      </c>
      <c r="G2987" s="156" t="s">
        <v>195</v>
      </c>
      <c r="H2987" s="156">
        <v>8</v>
      </c>
      <c r="I2987" s="156" t="s">
        <v>248</v>
      </c>
      <c r="J2987" s="156" t="s">
        <v>126</v>
      </c>
      <c r="K2987" s="156" t="s">
        <v>249</v>
      </c>
      <c r="L2987" s="156">
        <v>460</v>
      </c>
      <c r="M2987" s="156" t="s">
        <v>198</v>
      </c>
      <c r="N2987" s="156">
        <v>1</v>
      </c>
      <c r="O2987" s="156">
        <v>61.03</v>
      </c>
      <c r="P2987" s="156">
        <v>292</v>
      </c>
      <c r="Q2987" t="str">
        <f t="shared" si="46"/>
        <v>3-Small C&amp;I</v>
      </c>
      <c r="R2987" s="158"/>
      <c r="S2987" t="s">
        <v>304</v>
      </c>
      <c r="U2987" s="158"/>
    </row>
    <row r="2988" spans="1:21" x14ac:dyDescent="0.3">
      <c r="A2988" s="156">
        <v>5</v>
      </c>
      <c r="B2988" s="156" t="s">
        <v>181</v>
      </c>
      <c r="C2988" s="156">
        <v>2020</v>
      </c>
      <c r="D2988" s="156">
        <v>7</v>
      </c>
      <c r="E2988" s="156" t="s">
        <v>284</v>
      </c>
      <c r="F2988" s="157">
        <v>77</v>
      </c>
      <c r="G2988" s="156" t="s">
        <v>212</v>
      </c>
      <c r="H2988" s="156">
        <v>950</v>
      </c>
      <c r="I2988" s="156" t="s">
        <v>184</v>
      </c>
      <c r="J2988" s="156" t="s">
        <v>115</v>
      </c>
      <c r="K2988" s="156" t="s">
        <v>185</v>
      </c>
      <c r="L2988" s="156">
        <v>4577</v>
      </c>
      <c r="M2988" s="156" t="s">
        <v>212</v>
      </c>
      <c r="N2988" s="156">
        <v>1</v>
      </c>
      <c r="O2988" s="156">
        <v>143.43</v>
      </c>
      <c r="P2988" s="156">
        <v>1347</v>
      </c>
      <c r="Q2988" t="str">
        <f t="shared" si="46"/>
        <v>3-Small C&amp;I</v>
      </c>
      <c r="R2988" s="158"/>
      <c r="S2988" t="s">
        <v>304</v>
      </c>
      <c r="U2988" s="158"/>
    </row>
    <row r="2989" spans="1:21" x14ac:dyDescent="0.3">
      <c r="A2989" s="156">
        <v>5</v>
      </c>
      <c r="B2989" s="156" t="s">
        <v>181</v>
      </c>
      <c r="C2989" s="156">
        <v>2020</v>
      </c>
      <c r="D2989" s="156">
        <v>7</v>
      </c>
      <c r="E2989" s="156" t="s">
        <v>284</v>
      </c>
      <c r="F2989" s="157">
        <v>6</v>
      </c>
      <c r="G2989" s="156" t="s">
        <v>192</v>
      </c>
      <c r="H2989" s="156">
        <v>5</v>
      </c>
      <c r="I2989" s="156" t="s">
        <v>190</v>
      </c>
      <c r="J2989" s="156" t="s">
        <v>115</v>
      </c>
      <c r="K2989" s="156" t="s">
        <v>185</v>
      </c>
      <c r="L2989" s="156">
        <v>700</v>
      </c>
      <c r="M2989" s="156" t="s">
        <v>193</v>
      </c>
      <c r="N2989" s="156">
        <v>6</v>
      </c>
      <c r="O2989" s="156">
        <v>205.03</v>
      </c>
      <c r="P2989" s="156">
        <v>793</v>
      </c>
      <c r="Q2989" t="str">
        <f t="shared" si="46"/>
        <v>3-Small C&amp;I</v>
      </c>
      <c r="R2989" s="158"/>
      <c r="S2989" t="s">
        <v>304</v>
      </c>
      <c r="U2989" s="158"/>
    </row>
    <row r="2990" spans="1:21" x14ac:dyDescent="0.3">
      <c r="A2990" s="156">
        <v>4</v>
      </c>
      <c r="B2990" s="156" t="s">
        <v>187</v>
      </c>
      <c r="C2990" s="156">
        <v>2020</v>
      </c>
      <c r="D2990" s="156">
        <v>7</v>
      </c>
      <c r="E2990" s="156" t="s">
        <v>284</v>
      </c>
      <c r="F2990" s="157">
        <v>3</v>
      </c>
      <c r="G2990" s="156" t="s">
        <v>189</v>
      </c>
      <c r="H2990" s="156">
        <v>5</v>
      </c>
      <c r="I2990" s="156" t="s">
        <v>190</v>
      </c>
      <c r="J2990" s="156" t="s">
        <v>115</v>
      </c>
      <c r="K2990" s="156" t="s">
        <v>185</v>
      </c>
      <c r="L2990" s="156">
        <v>300</v>
      </c>
      <c r="M2990" s="156" t="s">
        <v>191</v>
      </c>
      <c r="N2990" s="156">
        <v>316</v>
      </c>
      <c r="O2990" s="156">
        <v>68757.919999999998</v>
      </c>
      <c r="P2990" s="156">
        <v>353824</v>
      </c>
      <c r="Q2990" t="str">
        <f t="shared" si="46"/>
        <v>3-Small C&amp;I</v>
      </c>
      <c r="R2990" s="158"/>
      <c r="S2990" t="s">
        <v>304</v>
      </c>
      <c r="U2990" s="158"/>
    </row>
    <row r="2991" spans="1:21" x14ac:dyDescent="0.3">
      <c r="A2991" s="156">
        <v>4</v>
      </c>
      <c r="B2991" s="156" t="s">
        <v>187</v>
      </c>
      <c r="C2991" s="156">
        <v>2020</v>
      </c>
      <c r="D2991" s="156">
        <v>7</v>
      </c>
      <c r="E2991" s="156" t="s">
        <v>284</v>
      </c>
      <c r="F2991" s="157">
        <v>3</v>
      </c>
      <c r="G2991" s="156" t="s">
        <v>189</v>
      </c>
      <c r="H2991" s="156">
        <v>710</v>
      </c>
      <c r="I2991" s="156" t="s">
        <v>220</v>
      </c>
      <c r="J2991" s="156" t="s">
        <v>207</v>
      </c>
      <c r="K2991" s="156" t="s">
        <v>208</v>
      </c>
      <c r="L2991" s="156">
        <v>4532</v>
      </c>
      <c r="M2991" s="156" t="s">
        <v>200</v>
      </c>
      <c r="N2991" s="156">
        <v>9</v>
      </c>
      <c r="O2991" s="156">
        <v>83058.34</v>
      </c>
      <c r="P2991" s="156">
        <v>1120291</v>
      </c>
      <c r="Q2991" t="str">
        <f t="shared" si="46"/>
        <v>5-Large C&amp;I</v>
      </c>
      <c r="R2991" s="158"/>
      <c r="S2991" t="s">
        <v>304</v>
      </c>
      <c r="U2991" s="158"/>
    </row>
    <row r="2992" spans="1:21" x14ac:dyDescent="0.3">
      <c r="A2992" s="156">
        <v>5</v>
      </c>
      <c r="B2992" s="156" t="s">
        <v>181</v>
      </c>
      <c r="C2992" s="156">
        <v>2020</v>
      </c>
      <c r="D2992" s="156">
        <v>7</v>
      </c>
      <c r="E2992" s="156" t="s">
        <v>284</v>
      </c>
      <c r="F2992" s="157">
        <v>3</v>
      </c>
      <c r="G2992" s="156" t="s">
        <v>189</v>
      </c>
      <c r="H2992" s="156">
        <v>621</v>
      </c>
      <c r="I2992" s="156" t="s">
        <v>259</v>
      </c>
      <c r="J2992" s="156" t="s">
        <v>116</v>
      </c>
      <c r="K2992" s="156" t="s">
        <v>224</v>
      </c>
      <c r="L2992" s="156">
        <v>4532</v>
      </c>
      <c r="M2992" s="156" t="s">
        <v>200</v>
      </c>
      <c r="N2992" s="156">
        <v>6</v>
      </c>
      <c r="O2992" s="156">
        <v>430.54</v>
      </c>
      <c r="P2992" s="156">
        <v>3906</v>
      </c>
      <c r="Q2992" t="str">
        <f t="shared" si="46"/>
        <v>3-Small C&amp;I</v>
      </c>
      <c r="R2992" s="158"/>
      <c r="S2992" t="s">
        <v>304</v>
      </c>
      <c r="U2992" s="158"/>
    </row>
    <row r="2993" spans="1:21" x14ac:dyDescent="0.3">
      <c r="A2993" s="156">
        <v>5</v>
      </c>
      <c r="B2993" s="156" t="s">
        <v>181</v>
      </c>
      <c r="C2993" s="156">
        <v>2020</v>
      </c>
      <c r="D2993" s="156">
        <v>7</v>
      </c>
      <c r="E2993" s="156" t="s">
        <v>284</v>
      </c>
      <c r="F2993" s="157">
        <v>60</v>
      </c>
      <c r="G2993" s="156" t="s">
        <v>212</v>
      </c>
      <c r="H2993" s="156">
        <v>621</v>
      </c>
      <c r="I2993" s="156" t="s">
        <v>259</v>
      </c>
      <c r="J2993" s="156" t="s">
        <v>116</v>
      </c>
      <c r="K2993" s="156" t="s">
        <v>224</v>
      </c>
      <c r="L2993" s="156">
        <v>4563</v>
      </c>
      <c r="M2993" s="156" t="s">
        <v>228</v>
      </c>
      <c r="N2993" s="156">
        <v>1</v>
      </c>
      <c r="O2993" s="156">
        <v>7.83</v>
      </c>
      <c r="P2993" s="156">
        <v>7</v>
      </c>
      <c r="Q2993" t="str">
        <f t="shared" si="46"/>
        <v>3-Small C&amp;I</v>
      </c>
      <c r="R2993" s="158"/>
      <c r="S2993" t="s">
        <v>304</v>
      </c>
      <c r="U2993" s="158"/>
    </row>
    <row r="2994" spans="1:21" x14ac:dyDescent="0.3">
      <c r="A2994" s="156">
        <v>5</v>
      </c>
      <c r="B2994" s="156" t="s">
        <v>181</v>
      </c>
      <c r="C2994" s="156">
        <v>2020</v>
      </c>
      <c r="D2994" s="156">
        <v>7</v>
      </c>
      <c r="E2994" s="156" t="s">
        <v>284</v>
      </c>
      <c r="F2994" s="157">
        <v>3</v>
      </c>
      <c r="G2994" s="156" t="s">
        <v>189</v>
      </c>
      <c r="H2994" s="156">
        <v>903</v>
      </c>
      <c r="I2994" s="156" t="s">
        <v>239</v>
      </c>
      <c r="J2994" s="156" t="s">
        <v>121</v>
      </c>
      <c r="K2994" s="156" t="s">
        <v>230</v>
      </c>
      <c r="L2994" s="156">
        <v>4532</v>
      </c>
      <c r="M2994" s="156" t="s">
        <v>200</v>
      </c>
      <c r="N2994" s="156">
        <v>1165</v>
      </c>
      <c r="O2994" s="156">
        <v>292869.96000000002</v>
      </c>
      <c r="P2994" s="156">
        <v>2305357</v>
      </c>
      <c r="Q2994" t="str">
        <f t="shared" si="46"/>
        <v>1-Residential</v>
      </c>
      <c r="R2994" s="158"/>
      <c r="S2994" t="s">
        <v>304</v>
      </c>
      <c r="U2994" s="158"/>
    </row>
    <row r="2995" spans="1:21" x14ac:dyDescent="0.3">
      <c r="A2995" s="156">
        <v>5</v>
      </c>
      <c r="B2995" s="156" t="s">
        <v>181</v>
      </c>
      <c r="C2995" s="156">
        <v>2020</v>
      </c>
      <c r="D2995" s="156">
        <v>7</v>
      </c>
      <c r="E2995" s="156" t="s">
        <v>284</v>
      </c>
      <c r="F2995" s="157">
        <v>60</v>
      </c>
      <c r="G2995" s="156" t="s">
        <v>212</v>
      </c>
      <c r="H2995" s="156">
        <v>600</v>
      </c>
      <c r="I2995" s="156" t="s">
        <v>266</v>
      </c>
      <c r="J2995" s="156" t="s">
        <v>123</v>
      </c>
      <c r="K2995" s="156" t="s">
        <v>261</v>
      </c>
      <c r="L2995" s="156">
        <v>360</v>
      </c>
      <c r="M2995" s="156" t="s">
        <v>225</v>
      </c>
      <c r="N2995" s="156">
        <v>9</v>
      </c>
      <c r="O2995" s="156">
        <v>3811.58</v>
      </c>
      <c r="P2995" s="156">
        <v>3693</v>
      </c>
      <c r="Q2995" t="str">
        <f t="shared" si="46"/>
        <v>Street</v>
      </c>
      <c r="R2995" s="158"/>
      <c r="S2995" t="s">
        <v>304</v>
      </c>
      <c r="U2995" s="158"/>
    </row>
    <row r="2996" spans="1:21" x14ac:dyDescent="0.3">
      <c r="A2996" s="156">
        <v>5</v>
      </c>
      <c r="B2996" s="156" t="s">
        <v>181</v>
      </c>
      <c r="C2996" s="156">
        <v>2020</v>
      </c>
      <c r="D2996" s="156">
        <v>7</v>
      </c>
      <c r="E2996" s="156" t="s">
        <v>284</v>
      </c>
      <c r="F2996" s="157">
        <v>10</v>
      </c>
      <c r="G2996" s="156" t="s">
        <v>238</v>
      </c>
      <c r="H2996" s="156">
        <v>905</v>
      </c>
      <c r="I2996" s="156" t="s">
        <v>272</v>
      </c>
      <c r="J2996" s="156" t="s">
        <v>122</v>
      </c>
      <c r="K2996" s="156" t="s">
        <v>242</v>
      </c>
      <c r="L2996" s="156">
        <v>4513</v>
      </c>
      <c r="M2996" s="156" t="s">
        <v>240</v>
      </c>
      <c r="N2996" s="156">
        <v>4894</v>
      </c>
      <c r="O2996" s="156">
        <v>139485.25</v>
      </c>
      <c r="P2996" s="156">
        <v>3378067</v>
      </c>
      <c r="Q2996" t="str">
        <f t="shared" si="46"/>
        <v>2-Low Income Residential</v>
      </c>
      <c r="R2996" s="158"/>
      <c r="S2996" t="s">
        <v>304</v>
      </c>
      <c r="U2996" s="158"/>
    </row>
    <row r="2997" spans="1:21" x14ac:dyDescent="0.3">
      <c r="A2997" s="156">
        <v>4</v>
      </c>
      <c r="B2997" s="156" t="s">
        <v>187</v>
      </c>
      <c r="C2997" s="156">
        <v>2020</v>
      </c>
      <c r="D2997" s="156">
        <v>7</v>
      </c>
      <c r="E2997" s="156" t="s">
        <v>284</v>
      </c>
      <c r="F2997" s="157">
        <v>10</v>
      </c>
      <c r="G2997" s="156" t="s">
        <v>238</v>
      </c>
      <c r="H2997" s="156">
        <v>6</v>
      </c>
      <c r="I2997" s="156" t="s">
        <v>256</v>
      </c>
      <c r="J2997" s="156" t="s">
        <v>122</v>
      </c>
      <c r="K2997" s="156" t="s">
        <v>242</v>
      </c>
      <c r="L2997" s="156">
        <v>207</v>
      </c>
      <c r="M2997" s="156" t="s">
        <v>243</v>
      </c>
      <c r="N2997" s="156">
        <v>1</v>
      </c>
      <c r="O2997" s="156">
        <v>43.27</v>
      </c>
      <c r="P2997" s="156">
        <v>265</v>
      </c>
      <c r="Q2997" t="str">
        <f t="shared" si="46"/>
        <v>2-Low Income Residential</v>
      </c>
      <c r="R2997" s="158"/>
      <c r="S2997" t="s">
        <v>304</v>
      </c>
      <c r="U2997" s="158"/>
    </row>
    <row r="2998" spans="1:21" x14ac:dyDescent="0.3">
      <c r="A2998" s="156">
        <v>5</v>
      </c>
      <c r="B2998" s="156" t="s">
        <v>181</v>
      </c>
      <c r="C2998" s="156">
        <v>2020</v>
      </c>
      <c r="D2998" s="156">
        <v>7</v>
      </c>
      <c r="E2998" s="156" t="s">
        <v>284</v>
      </c>
      <c r="F2998" s="157">
        <v>3</v>
      </c>
      <c r="G2998" s="156" t="s">
        <v>189</v>
      </c>
      <c r="H2998" s="156">
        <v>616</v>
      </c>
      <c r="I2998" s="156" t="s">
        <v>199</v>
      </c>
      <c r="J2998" s="156" t="s">
        <v>125</v>
      </c>
      <c r="K2998" s="156" t="s">
        <v>197</v>
      </c>
      <c r="L2998" s="156">
        <v>4532</v>
      </c>
      <c r="M2998" s="156" t="s">
        <v>200</v>
      </c>
      <c r="N2998" s="156">
        <v>3364</v>
      </c>
      <c r="O2998" s="156">
        <v>267378.77</v>
      </c>
      <c r="P2998" s="156">
        <v>812966</v>
      </c>
      <c r="Q2998" t="str">
        <f t="shared" si="46"/>
        <v>Street</v>
      </c>
      <c r="R2998" s="158"/>
      <c r="S2998" t="s">
        <v>304</v>
      </c>
      <c r="U2998" s="158"/>
    </row>
    <row r="2999" spans="1:21" x14ac:dyDescent="0.3">
      <c r="A2999" s="156">
        <v>5</v>
      </c>
      <c r="B2999" s="156" t="s">
        <v>181</v>
      </c>
      <c r="C2999" s="156">
        <v>2020</v>
      </c>
      <c r="D2999" s="156">
        <v>7</v>
      </c>
      <c r="E2999" s="156" t="s">
        <v>284</v>
      </c>
      <c r="F2999" s="157">
        <v>10</v>
      </c>
      <c r="G2999" s="156" t="s">
        <v>238</v>
      </c>
      <c r="H2999" s="156">
        <v>603</v>
      </c>
      <c r="I2999" s="156" t="s">
        <v>196</v>
      </c>
      <c r="J2999" s="156" t="s">
        <v>125</v>
      </c>
      <c r="K2999" s="156" t="s">
        <v>197</v>
      </c>
      <c r="L2999" s="156">
        <v>207</v>
      </c>
      <c r="M2999" s="156" t="s">
        <v>243</v>
      </c>
      <c r="N2999" s="156">
        <v>27</v>
      </c>
      <c r="O2999" s="156">
        <v>464.4</v>
      </c>
      <c r="P2999" s="156">
        <v>964</v>
      </c>
      <c r="Q2999" t="str">
        <f t="shared" si="46"/>
        <v>Street</v>
      </c>
      <c r="R2999" s="158"/>
      <c r="S2999" t="s">
        <v>304</v>
      </c>
      <c r="U2999" s="158"/>
    </row>
    <row r="3000" spans="1:21" x14ac:dyDescent="0.3">
      <c r="A3000" s="156">
        <v>5</v>
      </c>
      <c r="B3000" s="156" t="s">
        <v>181</v>
      </c>
      <c r="C3000" s="156">
        <v>2020</v>
      </c>
      <c r="D3000" s="156">
        <v>7</v>
      </c>
      <c r="E3000" s="156" t="s">
        <v>284</v>
      </c>
      <c r="F3000" s="157">
        <v>3</v>
      </c>
      <c r="G3000" s="156" t="s">
        <v>189</v>
      </c>
      <c r="H3000" s="156">
        <v>2</v>
      </c>
      <c r="I3000" s="156" t="s">
        <v>264</v>
      </c>
      <c r="J3000" s="156" t="s">
        <v>121</v>
      </c>
      <c r="K3000" s="156" t="s">
        <v>230</v>
      </c>
      <c r="L3000" s="156">
        <v>300</v>
      </c>
      <c r="M3000" s="156" t="s">
        <v>191</v>
      </c>
      <c r="N3000" s="156">
        <v>2</v>
      </c>
      <c r="O3000" s="156">
        <v>119.63</v>
      </c>
      <c r="P3000" s="156">
        <v>469</v>
      </c>
      <c r="Q3000" t="str">
        <f t="shared" si="46"/>
        <v>1-Residential</v>
      </c>
      <c r="R3000" s="158"/>
      <c r="S3000" t="s">
        <v>304</v>
      </c>
      <c r="U3000" s="158"/>
    </row>
    <row r="3001" spans="1:21" x14ac:dyDescent="0.3">
      <c r="A3001" s="156">
        <v>5</v>
      </c>
      <c r="B3001" s="156" t="s">
        <v>181</v>
      </c>
      <c r="C3001" s="156">
        <v>2020</v>
      </c>
      <c r="D3001" s="156">
        <v>7</v>
      </c>
      <c r="E3001" s="156" t="s">
        <v>284</v>
      </c>
      <c r="F3001" s="157">
        <v>5</v>
      </c>
      <c r="G3001" s="156" t="s">
        <v>195</v>
      </c>
      <c r="H3001" s="156">
        <v>13</v>
      </c>
      <c r="I3001" s="156" t="s">
        <v>296</v>
      </c>
      <c r="J3001" s="156" t="s">
        <v>119</v>
      </c>
      <c r="K3001" s="156" t="s">
        <v>216</v>
      </c>
      <c r="L3001" s="156">
        <v>460</v>
      </c>
      <c r="M3001" s="156" t="s">
        <v>198</v>
      </c>
      <c r="N3001" s="156">
        <v>7</v>
      </c>
      <c r="O3001" s="156">
        <v>17668.509999999998</v>
      </c>
      <c r="P3001" s="156">
        <v>102020</v>
      </c>
      <c r="Q3001" t="str">
        <f t="shared" si="46"/>
        <v>4-Medium C&amp;I</v>
      </c>
      <c r="R3001" s="158"/>
      <c r="S3001" t="s">
        <v>304</v>
      </c>
      <c r="U3001" s="158"/>
    </row>
    <row r="3002" spans="1:21" x14ac:dyDescent="0.3">
      <c r="A3002" s="156">
        <v>4</v>
      </c>
      <c r="B3002" s="156" t="s">
        <v>187</v>
      </c>
      <c r="C3002" s="156">
        <v>2020</v>
      </c>
      <c r="D3002" s="156">
        <v>7</v>
      </c>
      <c r="E3002" s="156" t="s">
        <v>284</v>
      </c>
      <c r="F3002" s="157">
        <v>5</v>
      </c>
      <c r="G3002" s="156" t="s">
        <v>195</v>
      </c>
      <c r="H3002" s="156">
        <v>18</v>
      </c>
      <c r="I3002" s="156" t="s">
        <v>215</v>
      </c>
      <c r="J3002" s="156" t="s">
        <v>119</v>
      </c>
      <c r="K3002" s="156" t="s">
        <v>216</v>
      </c>
      <c r="L3002" s="156">
        <v>460</v>
      </c>
      <c r="M3002" s="156" t="s">
        <v>198</v>
      </c>
      <c r="N3002" s="156">
        <v>1</v>
      </c>
      <c r="O3002" s="156">
        <v>538.01</v>
      </c>
      <c r="P3002" s="156">
        <v>2640</v>
      </c>
      <c r="Q3002" t="str">
        <f t="shared" si="46"/>
        <v>4-Medium C&amp;I</v>
      </c>
      <c r="R3002" s="158"/>
      <c r="S3002" t="s">
        <v>304</v>
      </c>
      <c r="U3002" s="158"/>
    </row>
    <row r="3003" spans="1:21" x14ac:dyDescent="0.3">
      <c r="A3003" s="156">
        <v>5</v>
      </c>
      <c r="B3003" s="156" t="s">
        <v>181</v>
      </c>
      <c r="C3003" s="156">
        <v>2020</v>
      </c>
      <c r="D3003" s="156">
        <v>7</v>
      </c>
      <c r="E3003" s="156" t="s">
        <v>284</v>
      </c>
      <c r="F3003" s="157">
        <v>75</v>
      </c>
      <c r="G3003" s="156" t="s">
        <v>212</v>
      </c>
      <c r="H3003" s="156">
        <v>18</v>
      </c>
      <c r="I3003" s="156" t="s">
        <v>215</v>
      </c>
      <c r="J3003" s="156" t="s">
        <v>119</v>
      </c>
      <c r="K3003" s="156" t="s">
        <v>216</v>
      </c>
      <c r="L3003" s="156">
        <v>1575</v>
      </c>
      <c r="M3003" s="156" t="s">
        <v>218</v>
      </c>
      <c r="N3003" s="156">
        <v>2</v>
      </c>
      <c r="O3003" s="156">
        <v>9726.83</v>
      </c>
      <c r="P3003" s="156">
        <v>58140</v>
      </c>
      <c r="Q3003" t="str">
        <f t="shared" si="46"/>
        <v>4-Medium C&amp;I</v>
      </c>
      <c r="R3003" s="158"/>
      <c r="S3003" t="s">
        <v>304</v>
      </c>
      <c r="U3003" s="158"/>
    </row>
    <row r="3004" spans="1:21" x14ac:dyDescent="0.3">
      <c r="A3004" s="156">
        <v>5</v>
      </c>
      <c r="B3004" s="156" t="s">
        <v>181</v>
      </c>
      <c r="C3004" s="156">
        <v>2020</v>
      </c>
      <c r="D3004" s="156">
        <v>7</v>
      </c>
      <c r="E3004" s="156" t="s">
        <v>284</v>
      </c>
      <c r="F3004" s="157">
        <v>77</v>
      </c>
      <c r="G3004" s="156" t="s">
        <v>212</v>
      </c>
      <c r="H3004" s="156">
        <v>18</v>
      </c>
      <c r="I3004" s="156" t="s">
        <v>215</v>
      </c>
      <c r="J3004" s="156" t="s">
        <v>119</v>
      </c>
      <c r="K3004" s="156" t="s">
        <v>216</v>
      </c>
      <c r="L3004" s="156">
        <v>1577</v>
      </c>
      <c r="M3004" s="156" t="s">
        <v>233</v>
      </c>
      <c r="N3004" s="156">
        <v>1</v>
      </c>
      <c r="O3004" s="156">
        <v>3849.75</v>
      </c>
      <c r="P3004" s="156">
        <v>22800</v>
      </c>
      <c r="Q3004" t="str">
        <f t="shared" si="46"/>
        <v>4-Medium C&amp;I</v>
      </c>
      <c r="R3004" s="158"/>
      <c r="S3004" t="s">
        <v>304</v>
      </c>
      <c r="U3004" s="158"/>
    </row>
    <row r="3005" spans="1:21" x14ac:dyDescent="0.3">
      <c r="A3005" s="156">
        <v>4</v>
      </c>
      <c r="B3005" s="156" t="s">
        <v>187</v>
      </c>
      <c r="C3005" s="156">
        <v>2020</v>
      </c>
      <c r="D3005" s="156">
        <v>7</v>
      </c>
      <c r="E3005" s="156" t="s">
        <v>284</v>
      </c>
      <c r="F3005" s="157">
        <v>3</v>
      </c>
      <c r="G3005" s="156" t="s">
        <v>189</v>
      </c>
      <c r="H3005" s="156">
        <v>9</v>
      </c>
      <c r="I3005" s="156" t="s">
        <v>275</v>
      </c>
      <c r="J3005" s="156" t="s">
        <v>117</v>
      </c>
      <c r="K3005" s="156" t="s">
        <v>236</v>
      </c>
      <c r="L3005" s="156">
        <v>300</v>
      </c>
      <c r="M3005" s="156" t="s">
        <v>191</v>
      </c>
      <c r="N3005" s="156">
        <v>2</v>
      </c>
      <c r="O3005" s="156">
        <v>124.38</v>
      </c>
      <c r="P3005" s="156">
        <v>554</v>
      </c>
      <c r="Q3005" t="str">
        <f t="shared" si="46"/>
        <v>3-Small C&amp;I</v>
      </c>
      <c r="R3005" s="158"/>
      <c r="S3005" t="s">
        <v>304</v>
      </c>
      <c r="U3005" s="158"/>
    </row>
    <row r="3006" spans="1:21" x14ac:dyDescent="0.3">
      <c r="A3006" s="156">
        <v>5</v>
      </c>
      <c r="B3006" s="156" t="s">
        <v>181</v>
      </c>
      <c r="C3006" s="156">
        <v>2020</v>
      </c>
      <c r="D3006" s="156">
        <v>7</v>
      </c>
      <c r="E3006" s="156" t="s">
        <v>284</v>
      </c>
      <c r="F3006" s="157">
        <v>3</v>
      </c>
      <c r="G3006" s="156" t="s">
        <v>189</v>
      </c>
      <c r="H3006" s="156">
        <v>13</v>
      </c>
      <c r="I3006" s="156" t="s">
        <v>296</v>
      </c>
      <c r="J3006" s="156" t="s">
        <v>119</v>
      </c>
      <c r="K3006" s="156" t="s">
        <v>216</v>
      </c>
      <c r="L3006" s="156">
        <v>300</v>
      </c>
      <c r="M3006" s="156" t="s">
        <v>191</v>
      </c>
      <c r="N3006" s="156">
        <v>86</v>
      </c>
      <c r="O3006" s="156">
        <v>183404.58</v>
      </c>
      <c r="P3006" s="156">
        <v>1050443</v>
      </c>
      <c r="Q3006" t="str">
        <f t="shared" si="46"/>
        <v>4-Medium C&amp;I</v>
      </c>
      <c r="R3006" s="158"/>
      <c r="S3006" t="s">
        <v>304</v>
      </c>
      <c r="U3006" s="158"/>
    </row>
    <row r="3007" spans="1:21" x14ac:dyDescent="0.3">
      <c r="A3007" s="156">
        <v>5</v>
      </c>
      <c r="B3007" s="156" t="s">
        <v>181</v>
      </c>
      <c r="C3007" s="156">
        <v>2020</v>
      </c>
      <c r="D3007" s="156">
        <v>7</v>
      </c>
      <c r="E3007" s="156" t="s">
        <v>284</v>
      </c>
      <c r="F3007" s="157">
        <v>1</v>
      </c>
      <c r="G3007" s="156" t="s">
        <v>183</v>
      </c>
      <c r="H3007" s="156">
        <v>5</v>
      </c>
      <c r="I3007" s="156" t="s">
        <v>190</v>
      </c>
      <c r="J3007" s="156" t="s">
        <v>115</v>
      </c>
      <c r="K3007" s="156" t="s">
        <v>185</v>
      </c>
      <c r="L3007" s="156">
        <v>200</v>
      </c>
      <c r="M3007" s="156" t="s">
        <v>210</v>
      </c>
      <c r="N3007" s="156">
        <v>1272</v>
      </c>
      <c r="O3007" s="156">
        <v>-48338.73</v>
      </c>
      <c r="P3007" s="156">
        <v>745988</v>
      </c>
      <c r="Q3007" t="str">
        <f t="shared" si="46"/>
        <v>3-Small C&amp;I</v>
      </c>
      <c r="R3007" s="158"/>
      <c r="S3007" t="s">
        <v>304</v>
      </c>
      <c r="U3007" s="158"/>
    </row>
    <row r="3008" spans="1:21" x14ac:dyDescent="0.3">
      <c r="A3008" s="156">
        <v>5</v>
      </c>
      <c r="B3008" s="156" t="s">
        <v>181</v>
      </c>
      <c r="C3008" s="156">
        <v>2020</v>
      </c>
      <c r="D3008" s="156">
        <v>7</v>
      </c>
      <c r="E3008" s="156" t="s">
        <v>284</v>
      </c>
      <c r="F3008" s="157">
        <v>1</v>
      </c>
      <c r="G3008" s="156" t="s">
        <v>183</v>
      </c>
      <c r="H3008" s="156">
        <v>11</v>
      </c>
      <c r="I3008" s="156" t="s">
        <v>283</v>
      </c>
      <c r="J3008" s="156" t="s">
        <v>115</v>
      </c>
      <c r="K3008" s="156" t="s">
        <v>185</v>
      </c>
      <c r="L3008" s="156">
        <v>200</v>
      </c>
      <c r="M3008" s="156" t="s">
        <v>210</v>
      </c>
      <c r="N3008" s="156">
        <v>9</v>
      </c>
      <c r="O3008" s="156">
        <v>-26084.57</v>
      </c>
      <c r="P3008" s="156">
        <v>43187</v>
      </c>
      <c r="Q3008" t="str">
        <f t="shared" si="46"/>
        <v>3-Small C&amp;I</v>
      </c>
      <c r="R3008" s="158"/>
      <c r="S3008" t="s">
        <v>304</v>
      </c>
      <c r="U3008" s="158"/>
    </row>
    <row r="3009" spans="1:21" x14ac:dyDescent="0.3">
      <c r="A3009" s="156">
        <v>5</v>
      </c>
      <c r="B3009" s="156" t="s">
        <v>181</v>
      </c>
      <c r="C3009" s="156">
        <v>2020</v>
      </c>
      <c r="D3009" s="156">
        <v>7</v>
      </c>
      <c r="E3009" s="156" t="s">
        <v>284</v>
      </c>
      <c r="F3009" s="157">
        <v>3</v>
      </c>
      <c r="G3009" s="156" t="s">
        <v>189</v>
      </c>
      <c r="H3009" s="156">
        <v>5</v>
      </c>
      <c r="I3009" s="156" t="s">
        <v>190</v>
      </c>
      <c r="J3009" s="156" t="s">
        <v>115</v>
      </c>
      <c r="K3009" s="156" t="s">
        <v>185</v>
      </c>
      <c r="L3009" s="156">
        <v>300</v>
      </c>
      <c r="M3009" s="156" t="s">
        <v>191</v>
      </c>
      <c r="N3009" s="156">
        <v>42857</v>
      </c>
      <c r="O3009" s="156">
        <v>-394524.95</v>
      </c>
      <c r="P3009" s="156">
        <v>53610635</v>
      </c>
      <c r="Q3009" t="str">
        <f t="shared" si="46"/>
        <v>3-Small C&amp;I</v>
      </c>
      <c r="R3009" s="158"/>
      <c r="S3009" t="s">
        <v>304</v>
      </c>
      <c r="U3009" s="158"/>
    </row>
    <row r="3010" spans="1:21" x14ac:dyDescent="0.3">
      <c r="A3010" s="156">
        <v>4</v>
      </c>
      <c r="B3010" s="156" t="s">
        <v>187</v>
      </c>
      <c r="C3010" s="156">
        <v>2020</v>
      </c>
      <c r="D3010" s="156">
        <v>7</v>
      </c>
      <c r="E3010" s="156" t="s">
        <v>284</v>
      </c>
      <c r="F3010" s="157">
        <v>6</v>
      </c>
      <c r="G3010" s="156" t="s">
        <v>192</v>
      </c>
      <c r="H3010" s="156">
        <v>615</v>
      </c>
      <c r="I3010" s="156" t="s">
        <v>292</v>
      </c>
      <c r="J3010" s="156" t="s">
        <v>123</v>
      </c>
      <c r="K3010" s="156" t="s">
        <v>261</v>
      </c>
      <c r="L3010" s="156">
        <v>4562</v>
      </c>
      <c r="M3010" s="156" t="s">
        <v>211</v>
      </c>
      <c r="N3010" s="156">
        <v>1</v>
      </c>
      <c r="O3010" s="156">
        <v>5708.66</v>
      </c>
      <c r="P3010" s="156">
        <v>11386</v>
      </c>
      <c r="Q3010" t="str">
        <f t="shared" ref="Q3010:Q3073" si="47">VLOOKUP(J3010,S:T,2,FALSE)</f>
        <v>Street</v>
      </c>
      <c r="R3010" s="158"/>
      <c r="S3010" t="s">
        <v>304</v>
      </c>
      <c r="U3010" s="158"/>
    </row>
    <row r="3011" spans="1:21" x14ac:dyDescent="0.3">
      <c r="A3011" s="156">
        <v>5</v>
      </c>
      <c r="B3011" s="156" t="s">
        <v>181</v>
      </c>
      <c r="C3011" s="156">
        <v>2020</v>
      </c>
      <c r="D3011" s="156">
        <v>7</v>
      </c>
      <c r="E3011" s="156" t="s">
        <v>284</v>
      </c>
      <c r="F3011" s="157">
        <v>60</v>
      </c>
      <c r="G3011" s="156" t="s">
        <v>212</v>
      </c>
      <c r="H3011" s="156">
        <v>623</v>
      </c>
      <c r="I3011" s="156" t="s">
        <v>295</v>
      </c>
      <c r="J3011" s="156" t="s">
        <v>124</v>
      </c>
      <c r="K3011" s="156" t="s">
        <v>227</v>
      </c>
      <c r="L3011" s="156">
        <v>360</v>
      </c>
      <c r="M3011" s="156" t="s">
        <v>225</v>
      </c>
      <c r="N3011" s="156">
        <v>2</v>
      </c>
      <c r="O3011" s="156">
        <v>32.94</v>
      </c>
      <c r="P3011" s="156">
        <v>92</v>
      </c>
      <c r="Q3011" t="str">
        <f t="shared" si="47"/>
        <v>Street</v>
      </c>
      <c r="R3011" s="158"/>
      <c r="S3011" t="s">
        <v>304</v>
      </c>
      <c r="U3011" s="158"/>
    </row>
    <row r="3012" spans="1:21" x14ac:dyDescent="0.3">
      <c r="A3012" s="156">
        <v>5</v>
      </c>
      <c r="B3012" s="156" t="s">
        <v>181</v>
      </c>
      <c r="C3012" s="156">
        <v>2020</v>
      </c>
      <c r="D3012" s="156">
        <v>7</v>
      </c>
      <c r="E3012" s="156" t="s">
        <v>284</v>
      </c>
      <c r="F3012" s="157">
        <v>60</v>
      </c>
      <c r="G3012" s="156" t="s">
        <v>212</v>
      </c>
      <c r="H3012" s="156">
        <v>624</v>
      </c>
      <c r="I3012" s="156" t="s">
        <v>226</v>
      </c>
      <c r="J3012" s="156" t="s">
        <v>124</v>
      </c>
      <c r="K3012" s="156" t="s">
        <v>227</v>
      </c>
      <c r="L3012" s="156">
        <v>4563</v>
      </c>
      <c r="M3012" s="156" t="s">
        <v>228</v>
      </c>
      <c r="N3012" s="156">
        <v>2</v>
      </c>
      <c r="O3012" s="156">
        <v>39.28</v>
      </c>
      <c r="P3012" s="156">
        <v>188</v>
      </c>
      <c r="Q3012" t="str">
        <f t="shared" si="47"/>
        <v>Street</v>
      </c>
      <c r="R3012" s="158"/>
      <c r="S3012" t="s">
        <v>304</v>
      </c>
      <c r="U3012" s="158"/>
    </row>
    <row r="3013" spans="1:21" x14ac:dyDescent="0.3">
      <c r="A3013" s="156">
        <v>5</v>
      </c>
      <c r="B3013" s="156" t="s">
        <v>181</v>
      </c>
      <c r="C3013" s="156">
        <v>2020</v>
      </c>
      <c r="D3013" s="156">
        <v>7</v>
      </c>
      <c r="E3013" s="156" t="s">
        <v>284</v>
      </c>
      <c r="F3013" s="157">
        <v>3</v>
      </c>
      <c r="G3013" s="156" t="s">
        <v>189</v>
      </c>
      <c r="H3013" s="156">
        <v>20</v>
      </c>
      <c r="I3013" s="156" t="s">
        <v>300</v>
      </c>
      <c r="J3013" s="156" t="s">
        <v>128</v>
      </c>
      <c r="K3013" s="156" t="s">
        <v>205</v>
      </c>
      <c r="L3013" s="156">
        <v>300</v>
      </c>
      <c r="M3013" s="156" t="s">
        <v>191</v>
      </c>
      <c r="N3013" s="156">
        <v>69</v>
      </c>
      <c r="O3013" s="156">
        <v>125846.8</v>
      </c>
      <c r="P3013" s="156">
        <v>738010</v>
      </c>
      <c r="Q3013" t="str">
        <f t="shared" si="47"/>
        <v>4-Medium C&amp;I</v>
      </c>
      <c r="R3013" s="158"/>
      <c r="S3013" t="s">
        <v>304</v>
      </c>
      <c r="U3013" s="158"/>
    </row>
    <row r="3014" spans="1:21" x14ac:dyDescent="0.3">
      <c r="A3014" s="156">
        <v>5</v>
      </c>
      <c r="B3014" s="156" t="s">
        <v>181</v>
      </c>
      <c r="C3014" s="156">
        <v>2020</v>
      </c>
      <c r="D3014" s="156">
        <v>7</v>
      </c>
      <c r="E3014" s="156" t="s">
        <v>284</v>
      </c>
      <c r="F3014" s="157">
        <v>3</v>
      </c>
      <c r="G3014" s="156" t="s">
        <v>189</v>
      </c>
      <c r="H3014" s="156">
        <v>1</v>
      </c>
      <c r="I3014" s="156" t="s">
        <v>229</v>
      </c>
      <c r="J3014" s="156" t="s">
        <v>121</v>
      </c>
      <c r="K3014" s="156" t="s">
        <v>230</v>
      </c>
      <c r="L3014" s="156">
        <v>300</v>
      </c>
      <c r="M3014" s="156" t="s">
        <v>191</v>
      </c>
      <c r="N3014" s="156">
        <v>1203</v>
      </c>
      <c r="O3014" s="156">
        <v>245564.9</v>
      </c>
      <c r="P3014" s="156">
        <v>1051540</v>
      </c>
      <c r="Q3014" t="str">
        <f t="shared" si="47"/>
        <v>1-Residential</v>
      </c>
      <c r="R3014" s="158"/>
      <c r="S3014" t="s">
        <v>304</v>
      </c>
      <c r="U3014" s="158"/>
    </row>
    <row r="3015" spans="1:21" x14ac:dyDescent="0.3">
      <c r="A3015" s="156">
        <v>5</v>
      </c>
      <c r="B3015" s="156" t="s">
        <v>181</v>
      </c>
      <c r="C3015" s="156">
        <v>2020</v>
      </c>
      <c r="D3015" s="156">
        <v>7</v>
      </c>
      <c r="E3015" s="156" t="s">
        <v>284</v>
      </c>
      <c r="F3015" s="157">
        <v>71</v>
      </c>
      <c r="G3015" s="156" t="s">
        <v>212</v>
      </c>
      <c r="H3015" s="156">
        <v>1</v>
      </c>
      <c r="I3015" s="156" t="s">
        <v>229</v>
      </c>
      <c r="J3015" s="156" t="s">
        <v>121</v>
      </c>
      <c r="K3015" s="156" t="s">
        <v>230</v>
      </c>
      <c r="L3015" s="156">
        <v>1571</v>
      </c>
      <c r="M3015" s="156" t="s">
        <v>265</v>
      </c>
      <c r="N3015" s="156">
        <v>1</v>
      </c>
      <c r="O3015" s="156">
        <v>7</v>
      </c>
      <c r="P3015" s="156">
        <v>0</v>
      </c>
      <c r="Q3015" t="str">
        <f t="shared" si="47"/>
        <v>1-Residential</v>
      </c>
      <c r="R3015" s="158"/>
      <c r="S3015" t="s">
        <v>304</v>
      </c>
      <c r="U3015" s="158"/>
    </row>
    <row r="3016" spans="1:21" x14ac:dyDescent="0.3">
      <c r="A3016" s="156">
        <v>4</v>
      </c>
      <c r="B3016" s="156" t="s">
        <v>187</v>
      </c>
      <c r="C3016" s="156">
        <v>2020</v>
      </c>
      <c r="D3016" s="156">
        <v>7</v>
      </c>
      <c r="E3016" s="156" t="s">
        <v>284</v>
      </c>
      <c r="F3016" s="157">
        <v>10</v>
      </c>
      <c r="G3016" s="156" t="s">
        <v>238</v>
      </c>
      <c r="H3016" s="156">
        <v>1</v>
      </c>
      <c r="I3016" s="156" t="s">
        <v>229</v>
      </c>
      <c r="J3016" s="156" t="s">
        <v>121</v>
      </c>
      <c r="K3016" s="156" t="s">
        <v>230</v>
      </c>
      <c r="L3016" s="156">
        <v>207</v>
      </c>
      <c r="M3016" s="156" t="s">
        <v>243</v>
      </c>
      <c r="N3016" s="156">
        <v>34</v>
      </c>
      <c r="O3016" s="156">
        <v>6262.01</v>
      </c>
      <c r="P3016" s="156">
        <v>25837</v>
      </c>
      <c r="Q3016" t="str">
        <f t="shared" si="47"/>
        <v>1-Residential</v>
      </c>
      <c r="R3016" s="158"/>
      <c r="S3016" t="s">
        <v>304</v>
      </c>
      <c r="U3016" s="158"/>
    </row>
    <row r="3017" spans="1:21" x14ac:dyDescent="0.3">
      <c r="A3017" s="156">
        <v>5</v>
      </c>
      <c r="B3017" s="156" t="s">
        <v>181</v>
      </c>
      <c r="C3017" s="156">
        <v>2020</v>
      </c>
      <c r="D3017" s="156">
        <v>7</v>
      </c>
      <c r="E3017" s="156" t="s">
        <v>284</v>
      </c>
      <c r="F3017" s="157">
        <v>10</v>
      </c>
      <c r="G3017" s="156" t="s">
        <v>238</v>
      </c>
      <c r="H3017" s="156">
        <v>2</v>
      </c>
      <c r="I3017" s="156" t="s">
        <v>264</v>
      </c>
      <c r="J3017" s="156" t="s">
        <v>121</v>
      </c>
      <c r="K3017" s="156" t="s">
        <v>230</v>
      </c>
      <c r="L3017" s="156">
        <v>207</v>
      </c>
      <c r="M3017" s="156" t="s">
        <v>243</v>
      </c>
      <c r="N3017" s="156">
        <v>25</v>
      </c>
      <c r="O3017" s="156">
        <v>4583.46</v>
      </c>
      <c r="P3017" s="156">
        <v>19982</v>
      </c>
      <c r="Q3017" t="str">
        <f t="shared" si="47"/>
        <v>1-Residential</v>
      </c>
      <c r="R3017" s="158"/>
      <c r="S3017" t="s">
        <v>304</v>
      </c>
      <c r="U3017" s="158"/>
    </row>
    <row r="3018" spans="1:21" x14ac:dyDescent="0.3">
      <c r="A3018" s="156">
        <v>5</v>
      </c>
      <c r="B3018" s="156" t="s">
        <v>181</v>
      </c>
      <c r="C3018" s="156">
        <v>2020</v>
      </c>
      <c r="D3018" s="156">
        <v>7</v>
      </c>
      <c r="E3018" s="156" t="s">
        <v>284</v>
      </c>
      <c r="F3018" s="157">
        <v>5</v>
      </c>
      <c r="G3018" s="156" t="s">
        <v>195</v>
      </c>
      <c r="H3018" s="156">
        <v>602</v>
      </c>
      <c r="I3018" s="156" t="s">
        <v>246</v>
      </c>
      <c r="J3018" s="156" t="s">
        <v>125</v>
      </c>
      <c r="K3018" s="156" t="s">
        <v>197</v>
      </c>
      <c r="L3018" s="156">
        <v>460</v>
      </c>
      <c r="M3018" s="156" t="s">
        <v>198</v>
      </c>
      <c r="N3018" s="156">
        <v>26</v>
      </c>
      <c r="O3018" s="156">
        <v>3093.17</v>
      </c>
      <c r="P3018" s="156">
        <v>7889</v>
      </c>
      <c r="Q3018" t="str">
        <f t="shared" si="47"/>
        <v>Street</v>
      </c>
      <c r="R3018" s="158"/>
      <c r="S3018" t="s">
        <v>304</v>
      </c>
      <c r="U3018" s="158"/>
    </row>
    <row r="3019" spans="1:21" x14ac:dyDescent="0.3">
      <c r="A3019" s="156">
        <v>5</v>
      </c>
      <c r="B3019" s="156" t="s">
        <v>181</v>
      </c>
      <c r="C3019" s="156">
        <v>2020</v>
      </c>
      <c r="D3019" s="156">
        <v>7</v>
      </c>
      <c r="E3019" s="156" t="s">
        <v>284</v>
      </c>
      <c r="F3019" s="157">
        <v>3</v>
      </c>
      <c r="G3019" s="156" t="s">
        <v>189</v>
      </c>
      <c r="H3019" s="156">
        <v>956</v>
      </c>
      <c r="I3019" s="156" t="s">
        <v>285</v>
      </c>
      <c r="J3019" s="156" t="s">
        <v>119</v>
      </c>
      <c r="K3019" s="156" t="s">
        <v>216</v>
      </c>
      <c r="L3019" s="156">
        <v>4532</v>
      </c>
      <c r="M3019" s="156" t="s">
        <v>200</v>
      </c>
      <c r="N3019" s="156">
        <v>226</v>
      </c>
      <c r="O3019" s="156">
        <v>404101.68</v>
      </c>
      <c r="P3019" s="156">
        <v>4834331</v>
      </c>
      <c r="Q3019" t="str">
        <f t="shared" si="47"/>
        <v>4-Medium C&amp;I</v>
      </c>
      <c r="R3019" s="158"/>
      <c r="S3019" t="s">
        <v>304</v>
      </c>
      <c r="U3019" s="158"/>
    </row>
    <row r="3020" spans="1:21" x14ac:dyDescent="0.3">
      <c r="A3020" s="156">
        <v>4</v>
      </c>
      <c r="B3020" s="156" t="s">
        <v>187</v>
      </c>
      <c r="C3020" s="156">
        <v>2020</v>
      </c>
      <c r="D3020" s="156">
        <v>7</v>
      </c>
      <c r="E3020" s="156" t="s">
        <v>284</v>
      </c>
      <c r="F3020" s="157">
        <v>3</v>
      </c>
      <c r="G3020" s="156" t="s">
        <v>189</v>
      </c>
      <c r="H3020" s="156">
        <v>950</v>
      </c>
      <c r="I3020" s="156" t="s">
        <v>184</v>
      </c>
      <c r="J3020" s="156" t="s">
        <v>115</v>
      </c>
      <c r="K3020" s="156" t="s">
        <v>185</v>
      </c>
      <c r="L3020" s="156">
        <v>4532</v>
      </c>
      <c r="M3020" s="156" t="s">
        <v>200</v>
      </c>
      <c r="N3020" s="156">
        <v>1114</v>
      </c>
      <c r="O3020" s="156">
        <v>173404.9</v>
      </c>
      <c r="P3020" s="156">
        <v>1558221</v>
      </c>
      <c r="Q3020" t="str">
        <f t="shared" si="47"/>
        <v>3-Small C&amp;I</v>
      </c>
      <c r="R3020" s="158"/>
      <c r="S3020" t="s">
        <v>304</v>
      </c>
      <c r="U3020" s="158"/>
    </row>
    <row r="3021" spans="1:21" x14ac:dyDescent="0.3">
      <c r="A3021" s="156">
        <v>5</v>
      </c>
      <c r="B3021" s="156" t="s">
        <v>181</v>
      </c>
      <c r="C3021" s="156">
        <v>2020</v>
      </c>
      <c r="D3021" s="156">
        <v>7</v>
      </c>
      <c r="E3021" s="156" t="s">
        <v>284</v>
      </c>
      <c r="F3021" s="157">
        <v>5</v>
      </c>
      <c r="G3021" s="156" t="s">
        <v>195</v>
      </c>
      <c r="H3021" s="156">
        <v>950</v>
      </c>
      <c r="I3021" s="156" t="s">
        <v>184</v>
      </c>
      <c r="J3021" s="156" t="s">
        <v>115</v>
      </c>
      <c r="K3021" s="156" t="s">
        <v>185</v>
      </c>
      <c r="L3021" s="156">
        <v>4552</v>
      </c>
      <c r="M3021" s="156" t="s">
        <v>276</v>
      </c>
      <c r="N3021" s="156">
        <v>1324</v>
      </c>
      <c r="O3021" s="156">
        <v>379088.42</v>
      </c>
      <c r="P3021" s="156">
        <v>3699735</v>
      </c>
      <c r="Q3021" t="str">
        <f t="shared" si="47"/>
        <v>3-Small C&amp;I</v>
      </c>
      <c r="R3021" s="158"/>
      <c r="S3021" t="s">
        <v>304</v>
      </c>
      <c r="U3021" s="158"/>
    </row>
    <row r="3022" spans="1:21" x14ac:dyDescent="0.3">
      <c r="A3022" s="156">
        <v>5</v>
      </c>
      <c r="B3022" s="156" t="s">
        <v>181</v>
      </c>
      <c r="C3022" s="156">
        <v>2020</v>
      </c>
      <c r="D3022" s="156">
        <v>7</v>
      </c>
      <c r="E3022" s="156" t="s">
        <v>284</v>
      </c>
      <c r="F3022" s="157">
        <v>75</v>
      </c>
      <c r="G3022" s="156" t="s">
        <v>212</v>
      </c>
      <c r="H3022" s="156">
        <v>950</v>
      </c>
      <c r="I3022" s="156" t="s">
        <v>184</v>
      </c>
      <c r="J3022" s="156" t="s">
        <v>115</v>
      </c>
      <c r="K3022" s="156" t="s">
        <v>185</v>
      </c>
      <c r="L3022" s="156">
        <v>4575</v>
      </c>
      <c r="M3022" s="156" t="s">
        <v>212</v>
      </c>
      <c r="N3022" s="156">
        <v>2</v>
      </c>
      <c r="O3022" s="156">
        <v>1187.3699999999999</v>
      </c>
      <c r="P3022" s="156">
        <v>11780</v>
      </c>
      <c r="Q3022" t="str">
        <f t="shared" si="47"/>
        <v>3-Small C&amp;I</v>
      </c>
      <c r="R3022" s="158"/>
      <c r="S3022" t="s">
        <v>304</v>
      </c>
      <c r="U3022" s="158"/>
    </row>
    <row r="3023" spans="1:21" x14ac:dyDescent="0.3">
      <c r="A3023" s="156">
        <v>5</v>
      </c>
      <c r="B3023" s="156" t="s">
        <v>181</v>
      </c>
      <c r="C3023" s="156">
        <v>2020</v>
      </c>
      <c r="D3023" s="156">
        <v>7</v>
      </c>
      <c r="E3023" s="156" t="s">
        <v>284</v>
      </c>
      <c r="F3023" s="157">
        <v>79</v>
      </c>
      <c r="G3023" s="156" t="s">
        <v>212</v>
      </c>
      <c r="H3023" s="156">
        <v>950</v>
      </c>
      <c r="I3023" s="156" t="s">
        <v>184</v>
      </c>
      <c r="J3023" s="156" t="s">
        <v>115</v>
      </c>
      <c r="K3023" s="156" t="s">
        <v>185</v>
      </c>
      <c r="L3023" s="156">
        <v>4579</v>
      </c>
      <c r="M3023" s="156" t="s">
        <v>221</v>
      </c>
      <c r="N3023" s="156">
        <v>83</v>
      </c>
      <c r="O3023" s="156">
        <v>7411.23</v>
      </c>
      <c r="P3023" s="156">
        <v>66691</v>
      </c>
      <c r="Q3023" t="str">
        <f t="shared" si="47"/>
        <v>3-Small C&amp;I</v>
      </c>
      <c r="R3023" s="158"/>
      <c r="S3023" t="s">
        <v>304</v>
      </c>
      <c r="U3023" s="158"/>
    </row>
    <row r="3024" spans="1:21" x14ac:dyDescent="0.3">
      <c r="A3024" s="156">
        <v>4</v>
      </c>
      <c r="B3024" s="156" t="s">
        <v>187</v>
      </c>
      <c r="C3024" s="156">
        <v>2020</v>
      </c>
      <c r="D3024" s="156">
        <v>7</v>
      </c>
      <c r="E3024" s="156" t="s">
        <v>284</v>
      </c>
      <c r="F3024" s="157">
        <v>3</v>
      </c>
      <c r="G3024" s="156" t="s">
        <v>189</v>
      </c>
      <c r="H3024" s="156">
        <v>952</v>
      </c>
      <c r="I3024" s="156" t="s">
        <v>235</v>
      </c>
      <c r="J3024" s="156" t="s">
        <v>117</v>
      </c>
      <c r="K3024" s="156" t="s">
        <v>236</v>
      </c>
      <c r="L3024" s="156">
        <v>4532</v>
      </c>
      <c r="M3024" s="156" t="s">
        <v>200</v>
      </c>
      <c r="N3024" s="156">
        <v>10</v>
      </c>
      <c r="O3024" s="156">
        <v>583.54999999999995</v>
      </c>
      <c r="P3024" s="156">
        <v>4590</v>
      </c>
      <c r="Q3024" t="str">
        <f t="shared" si="47"/>
        <v>3-Small C&amp;I</v>
      </c>
      <c r="R3024" s="158"/>
      <c r="S3024" t="s">
        <v>304</v>
      </c>
      <c r="U3024" s="158"/>
    </row>
    <row r="3025" spans="1:21" x14ac:dyDescent="0.3">
      <c r="A3025" s="156">
        <v>5</v>
      </c>
      <c r="B3025" s="156" t="s">
        <v>181</v>
      </c>
      <c r="C3025" s="156">
        <v>2020</v>
      </c>
      <c r="D3025" s="156">
        <v>7</v>
      </c>
      <c r="E3025" s="156" t="s">
        <v>284</v>
      </c>
      <c r="F3025" s="157">
        <v>5</v>
      </c>
      <c r="G3025" s="156" t="s">
        <v>195</v>
      </c>
      <c r="H3025" s="156">
        <v>11</v>
      </c>
      <c r="I3025" s="156" t="s">
        <v>283</v>
      </c>
      <c r="J3025" s="156" t="s">
        <v>115</v>
      </c>
      <c r="K3025" s="156" t="s">
        <v>185</v>
      </c>
      <c r="L3025" s="156">
        <v>460</v>
      </c>
      <c r="M3025" s="156" t="s">
        <v>198</v>
      </c>
      <c r="N3025" s="156">
        <v>2</v>
      </c>
      <c r="O3025" s="156">
        <v>140.06</v>
      </c>
      <c r="P3025" s="156">
        <v>658</v>
      </c>
      <c r="Q3025" t="str">
        <f t="shared" si="47"/>
        <v>3-Small C&amp;I</v>
      </c>
      <c r="R3025" s="158"/>
      <c r="S3025" t="s">
        <v>304</v>
      </c>
      <c r="U3025" s="158"/>
    </row>
    <row r="3026" spans="1:21" x14ac:dyDescent="0.3">
      <c r="A3026" s="156">
        <v>5</v>
      </c>
      <c r="B3026" s="156" t="s">
        <v>181</v>
      </c>
      <c r="C3026" s="156">
        <v>2020</v>
      </c>
      <c r="D3026" s="156">
        <v>7</v>
      </c>
      <c r="E3026" s="156" t="s">
        <v>284</v>
      </c>
      <c r="F3026" s="157">
        <v>72</v>
      </c>
      <c r="G3026" s="156" t="s">
        <v>212</v>
      </c>
      <c r="H3026" s="156">
        <v>5</v>
      </c>
      <c r="I3026" s="156" t="s">
        <v>190</v>
      </c>
      <c r="J3026" s="156" t="s">
        <v>115</v>
      </c>
      <c r="K3026" s="156" t="s">
        <v>185</v>
      </c>
      <c r="L3026" s="156">
        <v>1572</v>
      </c>
      <c r="M3026" s="156" t="s">
        <v>231</v>
      </c>
      <c r="N3026" s="156">
        <v>1</v>
      </c>
      <c r="O3026" s="156">
        <v>2063.12</v>
      </c>
      <c r="P3026" s="156">
        <v>11199</v>
      </c>
      <c r="Q3026" t="str">
        <f t="shared" si="47"/>
        <v>3-Small C&amp;I</v>
      </c>
      <c r="R3026" s="158"/>
      <c r="S3026" t="s">
        <v>304</v>
      </c>
      <c r="U3026" s="158"/>
    </row>
    <row r="3027" spans="1:21" x14ac:dyDescent="0.3">
      <c r="A3027" s="156">
        <v>5</v>
      </c>
      <c r="B3027" s="156" t="s">
        <v>181</v>
      </c>
      <c r="C3027" s="156">
        <v>2020</v>
      </c>
      <c r="D3027" s="156">
        <v>7</v>
      </c>
      <c r="E3027" s="156" t="s">
        <v>284</v>
      </c>
      <c r="F3027" s="157">
        <v>10</v>
      </c>
      <c r="G3027" s="156" t="s">
        <v>238</v>
      </c>
      <c r="H3027" s="156">
        <v>616</v>
      </c>
      <c r="I3027" s="156" t="s">
        <v>199</v>
      </c>
      <c r="J3027" s="156" t="s">
        <v>125</v>
      </c>
      <c r="K3027" s="156" t="s">
        <v>197</v>
      </c>
      <c r="L3027" s="156">
        <v>4513</v>
      </c>
      <c r="M3027" s="156" t="s">
        <v>240</v>
      </c>
      <c r="N3027" s="156">
        <v>3</v>
      </c>
      <c r="O3027" s="156">
        <v>83.54</v>
      </c>
      <c r="P3027" s="156">
        <v>272</v>
      </c>
      <c r="Q3027" t="str">
        <f t="shared" si="47"/>
        <v>Street</v>
      </c>
      <c r="R3027" s="158"/>
      <c r="S3027" t="s">
        <v>304</v>
      </c>
      <c r="U3027" s="158"/>
    </row>
    <row r="3028" spans="1:21" x14ac:dyDescent="0.3">
      <c r="A3028" s="156">
        <v>5</v>
      </c>
      <c r="B3028" s="156" t="s">
        <v>181</v>
      </c>
      <c r="C3028" s="156">
        <v>2020</v>
      </c>
      <c r="D3028" s="156">
        <v>7</v>
      </c>
      <c r="E3028" s="156" t="s">
        <v>284</v>
      </c>
      <c r="F3028" s="157">
        <v>79</v>
      </c>
      <c r="G3028" s="156" t="s">
        <v>212</v>
      </c>
      <c r="H3028" s="156">
        <v>153</v>
      </c>
      <c r="I3028" s="156" t="s">
        <v>269</v>
      </c>
      <c r="J3028" s="156" t="s">
        <v>270</v>
      </c>
      <c r="K3028" s="156" t="s">
        <v>270</v>
      </c>
      <c r="L3028" s="156">
        <v>1579</v>
      </c>
      <c r="M3028" s="156" t="s">
        <v>271</v>
      </c>
      <c r="N3028" s="156">
        <v>18</v>
      </c>
      <c r="O3028" s="156">
        <v>0</v>
      </c>
      <c r="P3028" s="156">
        <v>3554287</v>
      </c>
      <c r="Q3028" t="str">
        <f t="shared" si="47"/>
        <v>OTHER</v>
      </c>
      <c r="R3028" s="158"/>
      <c r="S3028" t="s">
        <v>304</v>
      </c>
      <c r="U3028" s="158"/>
    </row>
    <row r="3029" spans="1:21" x14ac:dyDescent="0.3">
      <c r="A3029" s="156">
        <v>4</v>
      </c>
      <c r="B3029" s="156" t="s">
        <v>187</v>
      </c>
      <c r="C3029" s="156">
        <v>2020</v>
      </c>
      <c r="D3029" s="156">
        <v>7</v>
      </c>
      <c r="E3029" s="156" t="s">
        <v>284</v>
      </c>
      <c r="F3029" s="157">
        <v>1</v>
      </c>
      <c r="G3029" s="156" t="s">
        <v>183</v>
      </c>
      <c r="H3029" s="156">
        <v>5</v>
      </c>
      <c r="I3029" s="156" t="s">
        <v>190</v>
      </c>
      <c r="J3029" s="156" t="s">
        <v>115</v>
      </c>
      <c r="K3029" s="156" t="s">
        <v>185</v>
      </c>
      <c r="L3029" s="156">
        <v>200</v>
      </c>
      <c r="M3029" s="156" t="s">
        <v>210</v>
      </c>
      <c r="N3029" s="156">
        <v>13</v>
      </c>
      <c r="O3029" s="156">
        <v>1644.07</v>
      </c>
      <c r="P3029" s="156">
        <v>7996</v>
      </c>
      <c r="Q3029" t="str">
        <f t="shared" si="47"/>
        <v>3-Small C&amp;I</v>
      </c>
      <c r="R3029" s="158"/>
      <c r="S3029" t="s">
        <v>304</v>
      </c>
      <c r="U3029" s="158"/>
    </row>
    <row r="3030" spans="1:21" x14ac:dyDescent="0.3">
      <c r="A3030" s="156">
        <v>5</v>
      </c>
      <c r="B3030" s="156" t="s">
        <v>181</v>
      </c>
      <c r="C3030" s="156">
        <v>2020</v>
      </c>
      <c r="D3030" s="156">
        <v>7</v>
      </c>
      <c r="E3030" s="156" t="s">
        <v>284</v>
      </c>
      <c r="F3030" s="157">
        <v>6</v>
      </c>
      <c r="G3030" s="156" t="s">
        <v>192</v>
      </c>
      <c r="H3030" s="156">
        <v>625</v>
      </c>
      <c r="I3030" s="156" t="s">
        <v>286</v>
      </c>
      <c r="J3030" s="156" t="s">
        <v>132</v>
      </c>
      <c r="K3030" s="156" t="s">
        <v>212</v>
      </c>
      <c r="L3030" s="156">
        <v>700</v>
      </c>
      <c r="M3030" s="156" t="s">
        <v>193</v>
      </c>
      <c r="N3030" s="156">
        <v>1</v>
      </c>
      <c r="O3030" s="156">
        <v>18.12</v>
      </c>
      <c r="P3030" s="156">
        <v>16</v>
      </c>
      <c r="Q3030" t="str">
        <f t="shared" si="47"/>
        <v>Street</v>
      </c>
      <c r="R3030" s="158"/>
      <c r="S3030" t="s">
        <v>304</v>
      </c>
      <c r="U3030" s="158"/>
    </row>
    <row r="3031" spans="1:21" x14ac:dyDescent="0.3">
      <c r="A3031" s="156">
        <v>5</v>
      </c>
      <c r="B3031" s="156" t="s">
        <v>181</v>
      </c>
      <c r="C3031" s="156">
        <v>2020</v>
      </c>
      <c r="D3031" s="156">
        <v>7</v>
      </c>
      <c r="E3031" s="156" t="s">
        <v>284</v>
      </c>
      <c r="F3031" s="157">
        <v>6</v>
      </c>
      <c r="G3031" s="156" t="s">
        <v>192</v>
      </c>
      <c r="H3031" s="156">
        <v>613</v>
      </c>
      <c r="I3031" s="156" t="s">
        <v>258</v>
      </c>
      <c r="J3031" s="156" t="s">
        <v>116</v>
      </c>
      <c r="K3031" s="156" t="s">
        <v>224</v>
      </c>
      <c r="L3031" s="156">
        <v>700</v>
      </c>
      <c r="M3031" s="156" t="s">
        <v>193</v>
      </c>
      <c r="N3031" s="156">
        <v>6</v>
      </c>
      <c r="O3031" s="156">
        <v>95.67</v>
      </c>
      <c r="P3031" s="156">
        <v>278</v>
      </c>
      <c r="Q3031" t="str">
        <f t="shared" si="47"/>
        <v>3-Small C&amp;I</v>
      </c>
      <c r="R3031" s="158"/>
      <c r="S3031" t="s">
        <v>304</v>
      </c>
      <c r="U3031" s="158"/>
    </row>
    <row r="3032" spans="1:21" x14ac:dyDescent="0.3">
      <c r="A3032" s="156">
        <v>5</v>
      </c>
      <c r="B3032" s="156" t="s">
        <v>181</v>
      </c>
      <c r="C3032" s="156">
        <v>2020</v>
      </c>
      <c r="D3032" s="156">
        <v>7</v>
      </c>
      <c r="E3032" s="156" t="s">
        <v>284</v>
      </c>
      <c r="F3032" s="157">
        <v>6</v>
      </c>
      <c r="G3032" s="156" t="s">
        <v>192</v>
      </c>
      <c r="H3032" s="156">
        <v>621</v>
      </c>
      <c r="I3032" s="156" t="s">
        <v>259</v>
      </c>
      <c r="J3032" s="156" t="s">
        <v>116</v>
      </c>
      <c r="K3032" s="156" t="s">
        <v>224</v>
      </c>
      <c r="L3032" s="156">
        <v>4562</v>
      </c>
      <c r="M3032" s="156" t="s">
        <v>211</v>
      </c>
      <c r="N3032" s="156">
        <v>10</v>
      </c>
      <c r="O3032" s="156">
        <v>165.7</v>
      </c>
      <c r="P3032" s="156">
        <v>915</v>
      </c>
      <c r="Q3032" t="str">
        <f t="shared" si="47"/>
        <v>3-Small C&amp;I</v>
      </c>
      <c r="R3032" s="158"/>
      <c r="S3032" t="s">
        <v>304</v>
      </c>
      <c r="U3032" s="158"/>
    </row>
    <row r="3033" spans="1:21" x14ac:dyDescent="0.3">
      <c r="A3033" s="156">
        <v>4</v>
      </c>
      <c r="B3033" s="156" t="s">
        <v>187</v>
      </c>
      <c r="C3033" s="156">
        <v>2020</v>
      </c>
      <c r="D3033" s="156">
        <v>7</v>
      </c>
      <c r="E3033" s="156" t="s">
        <v>284</v>
      </c>
      <c r="F3033" s="157">
        <v>10</v>
      </c>
      <c r="G3033" s="156" t="s">
        <v>238</v>
      </c>
      <c r="H3033" s="156">
        <v>903</v>
      </c>
      <c r="I3033" s="156" t="s">
        <v>239</v>
      </c>
      <c r="J3033" s="156" t="s">
        <v>121</v>
      </c>
      <c r="K3033" s="156" t="s">
        <v>230</v>
      </c>
      <c r="L3033" s="156">
        <v>4513</v>
      </c>
      <c r="M3033" s="156" t="s">
        <v>240</v>
      </c>
      <c r="N3033" s="156">
        <v>138</v>
      </c>
      <c r="O3033" s="156">
        <v>15613.02</v>
      </c>
      <c r="P3033" s="156">
        <v>109024</v>
      </c>
      <c r="Q3033" t="str">
        <f t="shared" si="47"/>
        <v>1-Residential</v>
      </c>
      <c r="R3033" s="158"/>
      <c r="S3033" t="s">
        <v>304</v>
      </c>
      <c r="U3033" s="158"/>
    </row>
    <row r="3034" spans="1:21" x14ac:dyDescent="0.3">
      <c r="A3034" s="156">
        <v>5</v>
      </c>
      <c r="B3034" s="156" t="s">
        <v>181</v>
      </c>
      <c r="C3034" s="156">
        <v>2020</v>
      </c>
      <c r="D3034" s="156">
        <v>7</v>
      </c>
      <c r="E3034" s="156" t="s">
        <v>284</v>
      </c>
      <c r="F3034" s="157">
        <v>6</v>
      </c>
      <c r="G3034" s="156" t="s">
        <v>192</v>
      </c>
      <c r="H3034" s="156">
        <v>615</v>
      </c>
      <c r="I3034" s="156" t="s">
        <v>292</v>
      </c>
      <c r="J3034" s="156" t="s">
        <v>123</v>
      </c>
      <c r="K3034" s="156" t="s">
        <v>261</v>
      </c>
      <c r="L3034" s="156">
        <v>4562</v>
      </c>
      <c r="M3034" s="156" t="s">
        <v>211</v>
      </c>
      <c r="N3034" s="156">
        <v>513</v>
      </c>
      <c r="O3034" s="156">
        <v>617961.03</v>
      </c>
      <c r="P3034" s="156">
        <v>1213547</v>
      </c>
      <c r="Q3034" t="str">
        <f t="shared" si="47"/>
        <v>Street</v>
      </c>
      <c r="R3034" s="158"/>
      <c r="S3034" t="s">
        <v>304</v>
      </c>
      <c r="U3034" s="158"/>
    </row>
    <row r="3035" spans="1:21" x14ac:dyDescent="0.3">
      <c r="A3035" s="156">
        <v>5</v>
      </c>
      <c r="B3035" s="156" t="s">
        <v>181</v>
      </c>
      <c r="C3035" s="156">
        <v>2020</v>
      </c>
      <c r="D3035" s="156">
        <v>7</v>
      </c>
      <c r="E3035" s="156" t="s">
        <v>284</v>
      </c>
      <c r="F3035" s="157">
        <v>6</v>
      </c>
      <c r="G3035" s="156" t="s">
        <v>192</v>
      </c>
      <c r="H3035" s="156">
        <v>606</v>
      </c>
      <c r="I3035" s="156" t="s">
        <v>279</v>
      </c>
      <c r="J3035" s="156" t="s">
        <v>130</v>
      </c>
      <c r="K3035" s="156" t="s">
        <v>280</v>
      </c>
      <c r="L3035" s="156">
        <v>700</v>
      </c>
      <c r="M3035" s="156" t="s">
        <v>193</v>
      </c>
      <c r="N3035" s="156">
        <v>2</v>
      </c>
      <c r="O3035" s="156">
        <v>651.30999999999995</v>
      </c>
      <c r="P3035" s="156">
        <v>997</v>
      </c>
      <c r="Q3035" t="str">
        <f t="shared" si="47"/>
        <v>Street</v>
      </c>
      <c r="R3035" s="158"/>
      <c r="S3035" t="s">
        <v>304</v>
      </c>
      <c r="U3035" s="158"/>
    </row>
    <row r="3036" spans="1:21" x14ac:dyDescent="0.3">
      <c r="A3036" s="156">
        <v>4</v>
      </c>
      <c r="B3036" s="156" t="s">
        <v>187</v>
      </c>
      <c r="C3036" s="156">
        <v>2020</v>
      </c>
      <c r="D3036" s="156">
        <v>7</v>
      </c>
      <c r="E3036" s="156" t="s">
        <v>284</v>
      </c>
      <c r="F3036" s="157">
        <v>1</v>
      </c>
      <c r="G3036" s="156" t="s">
        <v>183</v>
      </c>
      <c r="H3036" s="156">
        <v>2</v>
      </c>
      <c r="I3036" s="156" t="s">
        <v>264</v>
      </c>
      <c r="J3036" s="156" t="s">
        <v>121</v>
      </c>
      <c r="K3036" s="156" t="s">
        <v>230</v>
      </c>
      <c r="L3036" s="156">
        <v>200</v>
      </c>
      <c r="M3036" s="156" t="s">
        <v>210</v>
      </c>
      <c r="N3036" s="156">
        <v>1</v>
      </c>
      <c r="O3036" s="156">
        <v>554.58000000000004</v>
      </c>
      <c r="P3036" s="156">
        <v>2396</v>
      </c>
      <c r="Q3036" t="str">
        <f t="shared" si="47"/>
        <v>1-Residential</v>
      </c>
      <c r="R3036" s="158"/>
      <c r="S3036" t="s">
        <v>304</v>
      </c>
      <c r="U3036" s="158"/>
    </row>
    <row r="3037" spans="1:21" x14ac:dyDescent="0.3">
      <c r="A3037" s="156">
        <v>5</v>
      </c>
      <c r="B3037" s="156" t="s">
        <v>181</v>
      </c>
      <c r="C3037" s="156">
        <v>2020</v>
      </c>
      <c r="D3037" s="156">
        <v>7</v>
      </c>
      <c r="E3037" s="156" t="s">
        <v>284</v>
      </c>
      <c r="F3037" s="157">
        <v>1</v>
      </c>
      <c r="G3037" s="156" t="s">
        <v>183</v>
      </c>
      <c r="H3037" s="156">
        <v>903</v>
      </c>
      <c r="I3037" s="156" t="s">
        <v>239</v>
      </c>
      <c r="J3037" s="156" t="s">
        <v>121</v>
      </c>
      <c r="K3037" s="156" t="s">
        <v>230</v>
      </c>
      <c r="L3037" s="156">
        <v>4512</v>
      </c>
      <c r="M3037" s="156" t="s">
        <v>186</v>
      </c>
      <c r="N3037" s="156">
        <v>449611</v>
      </c>
      <c r="O3037" s="156">
        <v>48309306.619999997</v>
      </c>
      <c r="P3037" s="156">
        <v>353820469</v>
      </c>
      <c r="Q3037" t="str">
        <f t="shared" si="47"/>
        <v>1-Residential</v>
      </c>
      <c r="R3037" s="158"/>
      <c r="S3037" t="s">
        <v>304</v>
      </c>
      <c r="U3037" s="158"/>
    </row>
    <row r="3038" spans="1:21" x14ac:dyDescent="0.3">
      <c r="A3038" s="156">
        <v>5</v>
      </c>
      <c r="B3038" s="156" t="s">
        <v>181</v>
      </c>
      <c r="C3038" s="156">
        <v>2020</v>
      </c>
      <c r="D3038" s="156">
        <v>7</v>
      </c>
      <c r="E3038" s="156" t="s">
        <v>284</v>
      </c>
      <c r="F3038" s="157">
        <v>10</v>
      </c>
      <c r="G3038" s="156" t="s">
        <v>238</v>
      </c>
      <c r="H3038" s="156">
        <v>602</v>
      </c>
      <c r="I3038" s="156" t="s">
        <v>246</v>
      </c>
      <c r="J3038" s="156" t="s">
        <v>125</v>
      </c>
      <c r="K3038" s="156" t="s">
        <v>197</v>
      </c>
      <c r="L3038" s="156">
        <v>207</v>
      </c>
      <c r="M3038" s="156" t="s">
        <v>243</v>
      </c>
      <c r="N3038" s="156">
        <v>2</v>
      </c>
      <c r="O3038" s="156">
        <v>62.1</v>
      </c>
      <c r="P3038" s="156">
        <v>106</v>
      </c>
      <c r="Q3038" t="str">
        <f t="shared" si="47"/>
        <v>Street</v>
      </c>
      <c r="R3038" s="158"/>
      <c r="S3038" t="s">
        <v>304</v>
      </c>
      <c r="U3038" s="158"/>
    </row>
    <row r="3039" spans="1:21" x14ac:dyDescent="0.3">
      <c r="A3039" s="156">
        <v>5</v>
      </c>
      <c r="B3039" s="156" t="s">
        <v>181</v>
      </c>
      <c r="C3039" s="156">
        <v>2020</v>
      </c>
      <c r="D3039" s="156">
        <v>7</v>
      </c>
      <c r="E3039" s="156" t="s">
        <v>284</v>
      </c>
      <c r="F3039" s="157">
        <v>1</v>
      </c>
      <c r="G3039" s="156" t="s">
        <v>183</v>
      </c>
      <c r="H3039" s="156">
        <v>616</v>
      </c>
      <c r="I3039" s="156" t="s">
        <v>199</v>
      </c>
      <c r="J3039" s="156" t="s">
        <v>125</v>
      </c>
      <c r="K3039" s="156" t="s">
        <v>197</v>
      </c>
      <c r="L3039" s="156">
        <v>4512</v>
      </c>
      <c r="M3039" s="156" t="s">
        <v>186</v>
      </c>
      <c r="N3039" s="156">
        <v>612</v>
      </c>
      <c r="O3039" s="156">
        <v>21015.77</v>
      </c>
      <c r="P3039" s="156">
        <v>49905</v>
      </c>
      <c r="Q3039" t="str">
        <f t="shared" si="47"/>
        <v>Street</v>
      </c>
      <c r="R3039" s="158"/>
      <c r="S3039" t="s">
        <v>304</v>
      </c>
      <c r="U3039" s="158"/>
    </row>
    <row r="3040" spans="1:21" x14ac:dyDescent="0.3">
      <c r="A3040" s="156">
        <v>5</v>
      </c>
      <c r="B3040" s="156" t="s">
        <v>181</v>
      </c>
      <c r="C3040" s="156">
        <v>2020</v>
      </c>
      <c r="D3040" s="156">
        <v>7</v>
      </c>
      <c r="E3040" s="156" t="s">
        <v>284</v>
      </c>
      <c r="F3040" s="157">
        <v>1</v>
      </c>
      <c r="G3040" s="156" t="s">
        <v>183</v>
      </c>
      <c r="H3040" s="156">
        <v>18</v>
      </c>
      <c r="I3040" s="156" t="s">
        <v>215</v>
      </c>
      <c r="J3040" s="156" t="s">
        <v>119</v>
      </c>
      <c r="K3040" s="156" t="s">
        <v>216</v>
      </c>
      <c r="L3040" s="156">
        <v>200</v>
      </c>
      <c r="M3040" s="156" t="s">
        <v>210</v>
      </c>
      <c r="N3040" s="156">
        <v>1</v>
      </c>
      <c r="O3040" s="156">
        <v>157</v>
      </c>
      <c r="P3040" s="156">
        <v>560</v>
      </c>
      <c r="Q3040" t="str">
        <f t="shared" si="47"/>
        <v>4-Medium C&amp;I</v>
      </c>
      <c r="R3040" s="158"/>
      <c r="S3040" t="s">
        <v>304</v>
      </c>
      <c r="U3040" s="158"/>
    </row>
    <row r="3041" spans="1:21" x14ac:dyDescent="0.3">
      <c r="A3041" s="156">
        <v>5</v>
      </c>
      <c r="B3041" s="156" t="s">
        <v>181</v>
      </c>
      <c r="C3041" s="156">
        <v>2020</v>
      </c>
      <c r="D3041" s="156">
        <v>7</v>
      </c>
      <c r="E3041" s="156" t="s">
        <v>284</v>
      </c>
      <c r="F3041" s="157">
        <v>5</v>
      </c>
      <c r="G3041" s="156" t="s">
        <v>195</v>
      </c>
      <c r="H3041" s="156">
        <v>954</v>
      </c>
      <c r="I3041" s="156" t="s">
        <v>237</v>
      </c>
      <c r="J3041" s="156" t="s">
        <v>119</v>
      </c>
      <c r="K3041" s="156" t="s">
        <v>216</v>
      </c>
      <c r="L3041" s="156">
        <v>4552</v>
      </c>
      <c r="M3041" s="156" t="s">
        <v>276</v>
      </c>
      <c r="N3041" s="156">
        <v>503</v>
      </c>
      <c r="O3041" s="156">
        <v>1226700.8700000001</v>
      </c>
      <c r="P3041" s="156">
        <v>13168851</v>
      </c>
      <c r="Q3041" t="str">
        <f t="shared" si="47"/>
        <v>4-Medium C&amp;I</v>
      </c>
      <c r="R3041" s="158"/>
      <c r="S3041" t="s">
        <v>304</v>
      </c>
      <c r="U3041" s="158"/>
    </row>
    <row r="3042" spans="1:21" x14ac:dyDescent="0.3">
      <c r="A3042" s="156">
        <v>5</v>
      </c>
      <c r="B3042" s="156" t="s">
        <v>181</v>
      </c>
      <c r="C3042" s="156">
        <v>2020</v>
      </c>
      <c r="D3042" s="156">
        <v>7</v>
      </c>
      <c r="E3042" s="156" t="s">
        <v>284</v>
      </c>
      <c r="F3042" s="157">
        <v>6</v>
      </c>
      <c r="G3042" s="156" t="s">
        <v>192</v>
      </c>
      <c r="H3042" s="156">
        <v>950</v>
      </c>
      <c r="I3042" s="156" t="s">
        <v>184</v>
      </c>
      <c r="J3042" s="156" t="s">
        <v>115</v>
      </c>
      <c r="K3042" s="156" t="s">
        <v>185</v>
      </c>
      <c r="L3042" s="156">
        <v>4562</v>
      </c>
      <c r="M3042" s="156" t="s">
        <v>211</v>
      </c>
      <c r="N3042" s="156">
        <v>30</v>
      </c>
      <c r="O3042" s="156">
        <v>846.64</v>
      </c>
      <c r="P3042" s="156">
        <v>5597</v>
      </c>
      <c r="Q3042" t="str">
        <f t="shared" si="47"/>
        <v>3-Small C&amp;I</v>
      </c>
      <c r="R3042" s="158"/>
      <c r="S3042" t="s">
        <v>304</v>
      </c>
      <c r="U3042" s="158"/>
    </row>
    <row r="3043" spans="1:21" x14ac:dyDescent="0.3">
      <c r="A3043" s="156">
        <v>4</v>
      </c>
      <c r="B3043" s="156" t="s">
        <v>187</v>
      </c>
      <c r="C3043" s="156">
        <v>2020</v>
      </c>
      <c r="D3043" s="156">
        <v>7</v>
      </c>
      <c r="E3043" s="156" t="s">
        <v>284</v>
      </c>
      <c r="F3043" s="157">
        <v>1</v>
      </c>
      <c r="G3043" s="156" t="s">
        <v>183</v>
      </c>
      <c r="H3043" s="156">
        <v>950</v>
      </c>
      <c r="I3043" s="156" t="s">
        <v>184</v>
      </c>
      <c r="J3043" s="156" t="s">
        <v>115</v>
      </c>
      <c r="K3043" s="156" t="s">
        <v>185</v>
      </c>
      <c r="L3043" s="156">
        <v>4512</v>
      </c>
      <c r="M3043" s="156" t="s">
        <v>186</v>
      </c>
      <c r="N3043" s="156">
        <v>27</v>
      </c>
      <c r="O3043" s="156">
        <v>1870.44</v>
      </c>
      <c r="P3043" s="156">
        <v>16696</v>
      </c>
      <c r="Q3043" t="str">
        <f t="shared" si="47"/>
        <v>3-Small C&amp;I</v>
      </c>
      <c r="R3043" s="158"/>
      <c r="S3043" t="s">
        <v>304</v>
      </c>
      <c r="U3043" s="158"/>
    </row>
    <row r="3044" spans="1:21" x14ac:dyDescent="0.3">
      <c r="A3044" s="156">
        <v>4</v>
      </c>
      <c r="B3044" s="156" t="s">
        <v>187</v>
      </c>
      <c r="C3044" s="156">
        <v>2020</v>
      </c>
      <c r="D3044" s="156">
        <v>7</v>
      </c>
      <c r="E3044" s="156" t="s">
        <v>284</v>
      </c>
      <c r="F3044" s="157">
        <v>3</v>
      </c>
      <c r="G3044" s="156" t="s">
        <v>189</v>
      </c>
      <c r="H3044" s="156">
        <v>15</v>
      </c>
      <c r="I3044" s="156" t="s">
        <v>252</v>
      </c>
      <c r="J3044" s="156" t="s">
        <v>118</v>
      </c>
      <c r="K3044" s="156" t="s">
        <v>214</v>
      </c>
      <c r="L3044" s="156">
        <v>300</v>
      </c>
      <c r="M3044" s="156" t="s">
        <v>191</v>
      </c>
      <c r="N3044" s="156">
        <v>1</v>
      </c>
      <c r="O3044" s="156">
        <v>14.92</v>
      </c>
      <c r="P3044" s="156">
        <v>26</v>
      </c>
      <c r="Q3044" t="str">
        <f t="shared" si="47"/>
        <v>3-Small C&amp;I</v>
      </c>
      <c r="R3044" s="158"/>
      <c r="S3044" t="s">
        <v>304</v>
      </c>
      <c r="U3044" s="158"/>
    </row>
    <row r="3045" spans="1:21" x14ac:dyDescent="0.3">
      <c r="A3045" s="156">
        <v>4</v>
      </c>
      <c r="B3045" s="156" t="s">
        <v>187</v>
      </c>
      <c r="C3045" s="156">
        <v>2020</v>
      </c>
      <c r="D3045" s="156">
        <v>7</v>
      </c>
      <c r="E3045" s="156" t="s">
        <v>284</v>
      </c>
      <c r="F3045" s="157">
        <v>1</v>
      </c>
      <c r="G3045" s="156" t="s">
        <v>183</v>
      </c>
      <c r="H3045" s="156">
        <v>953</v>
      </c>
      <c r="I3045" s="156" t="s">
        <v>213</v>
      </c>
      <c r="J3045" s="156" t="s">
        <v>118</v>
      </c>
      <c r="K3045" s="156" t="s">
        <v>214</v>
      </c>
      <c r="L3045" s="156">
        <v>4512</v>
      </c>
      <c r="M3045" s="156" t="s">
        <v>186</v>
      </c>
      <c r="N3045" s="156">
        <v>1</v>
      </c>
      <c r="O3045" s="156">
        <v>32.04</v>
      </c>
      <c r="P3045" s="156">
        <v>209</v>
      </c>
      <c r="Q3045" t="str">
        <f t="shared" si="47"/>
        <v>3-Small C&amp;I</v>
      </c>
      <c r="R3045" s="158"/>
      <c r="S3045" t="s">
        <v>304</v>
      </c>
      <c r="U3045" s="158"/>
    </row>
    <row r="3046" spans="1:21" x14ac:dyDescent="0.3">
      <c r="A3046" s="156">
        <v>5</v>
      </c>
      <c r="B3046" s="156" t="s">
        <v>181</v>
      </c>
      <c r="C3046" s="156">
        <v>2020</v>
      </c>
      <c r="D3046" s="156">
        <v>7</v>
      </c>
      <c r="E3046" s="156" t="s">
        <v>284</v>
      </c>
      <c r="F3046" s="157">
        <v>5</v>
      </c>
      <c r="G3046" s="156" t="s">
        <v>195</v>
      </c>
      <c r="H3046" s="156">
        <v>5</v>
      </c>
      <c r="I3046" s="156" t="s">
        <v>190</v>
      </c>
      <c r="J3046" s="156" t="s">
        <v>115</v>
      </c>
      <c r="K3046" s="156" t="s">
        <v>185</v>
      </c>
      <c r="L3046" s="156">
        <v>460</v>
      </c>
      <c r="M3046" s="156" t="s">
        <v>198</v>
      </c>
      <c r="N3046" s="156">
        <v>981</v>
      </c>
      <c r="O3046" s="156">
        <v>141560.43</v>
      </c>
      <c r="P3046" s="156">
        <v>1686530</v>
      </c>
      <c r="Q3046" t="str">
        <f t="shared" si="47"/>
        <v>3-Small C&amp;I</v>
      </c>
      <c r="R3046" s="158"/>
      <c r="S3046" t="s">
        <v>304</v>
      </c>
      <c r="U3046" s="158"/>
    </row>
    <row r="3047" spans="1:21" x14ac:dyDescent="0.3">
      <c r="A3047" s="156">
        <v>5</v>
      </c>
      <c r="B3047" s="156" t="s">
        <v>181</v>
      </c>
      <c r="C3047" s="156">
        <v>2020</v>
      </c>
      <c r="D3047" s="156">
        <v>7</v>
      </c>
      <c r="E3047" s="156" t="s">
        <v>284</v>
      </c>
      <c r="F3047" s="157">
        <v>10</v>
      </c>
      <c r="G3047" s="156" t="s">
        <v>238</v>
      </c>
      <c r="H3047" s="156">
        <v>5</v>
      </c>
      <c r="I3047" s="156" t="s">
        <v>190</v>
      </c>
      <c r="J3047" s="156" t="s">
        <v>115</v>
      </c>
      <c r="K3047" s="156" t="s">
        <v>185</v>
      </c>
      <c r="L3047" s="156">
        <v>207</v>
      </c>
      <c r="M3047" s="156" t="s">
        <v>243</v>
      </c>
      <c r="N3047" s="156">
        <v>15</v>
      </c>
      <c r="O3047" s="156">
        <v>1382.75</v>
      </c>
      <c r="P3047" s="156">
        <v>6724</v>
      </c>
      <c r="Q3047" t="str">
        <f t="shared" si="47"/>
        <v>3-Small C&amp;I</v>
      </c>
      <c r="R3047" s="158"/>
      <c r="S3047" t="s">
        <v>304</v>
      </c>
      <c r="U3047" s="158"/>
    </row>
    <row r="3048" spans="1:21" x14ac:dyDescent="0.3">
      <c r="A3048" s="156">
        <v>5</v>
      </c>
      <c r="B3048" s="156" t="s">
        <v>181</v>
      </c>
      <c r="C3048" s="156">
        <v>2020</v>
      </c>
      <c r="D3048" s="156">
        <v>7</v>
      </c>
      <c r="E3048" s="156" t="s">
        <v>284</v>
      </c>
      <c r="F3048" s="157">
        <v>6</v>
      </c>
      <c r="G3048" s="156" t="s">
        <v>192</v>
      </c>
      <c r="H3048" s="156">
        <v>626</v>
      </c>
      <c r="I3048" s="156" t="s">
        <v>268</v>
      </c>
      <c r="J3048" s="156" t="s">
        <v>132</v>
      </c>
      <c r="K3048" s="156" t="s">
        <v>212</v>
      </c>
      <c r="L3048" s="156">
        <v>700</v>
      </c>
      <c r="M3048" s="156" t="s">
        <v>193</v>
      </c>
      <c r="N3048" s="156">
        <v>4</v>
      </c>
      <c r="O3048" s="156">
        <v>2129.38</v>
      </c>
      <c r="P3048" s="156">
        <v>464</v>
      </c>
      <c r="Q3048" t="str">
        <f t="shared" si="47"/>
        <v>Street</v>
      </c>
      <c r="R3048" s="158"/>
      <c r="S3048" t="s">
        <v>304</v>
      </c>
      <c r="U3048" s="158"/>
    </row>
    <row r="3049" spans="1:21" x14ac:dyDescent="0.3">
      <c r="A3049" s="156">
        <v>5</v>
      </c>
      <c r="B3049" s="156" t="s">
        <v>181</v>
      </c>
      <c r="C3049" s="156">
        <v>2020</v>
      </c>
      <c r="D3049" s="156">
        <v>7</v>
      </c>
      <c r="E3049" s="156" t="s">
        <v>284</v>
      </c>
      <c r="F3049" s="157">
        <v>5</v>
      </c>
      <c r="G3049" s="156" t="s">
        <v>195</v>
      </c>
      <c r="H3049" s="156">
        <v>710</v>
      </c>
      <c r="I3049" s="156" t="s">
        <v>220</v>
      </c>
      <c r="J3049" s="156" t="s">
        <v>207</v>
      </c>
      <c r="K3049" s="156" t="s">
        <v>208</v>
      </c>
      <c r="L3049" s="156">
        <v>4552</v>
      </c>
      <c r="M3049" s="156" t="s">
        <v>276</v>
      </c>
      <c r="N3049" s="156">
        <v>643</v>
      </c>
      <c r="O3049" s="156">
        <v>11439431.619999999</v>
      </c>
      <c r="P3049" s="156">
        <v>184856033</v>
      </c>
      <c r="Q3049" t="str">
        <f t="shared" si="47"/>
        <v>5-Large C&amp;I</v>
      </c>
      <c r="R3049" s="158"/>
      <c r="S3049" t="s">
        <v>304</v>
      </c>
      <c r="U3049" s="158"/>
    </row>
    <row r="3050" spans="1:21" x14ac:dyDescent="0.3">
      <c r="A3050" s="156">
        <v>5</v>
      </c>
      <c r="B3050" s="156" t="s">
        <v>181</v>
      </c>
      <c r="C3050" s="156">
        <v>2020</v>
      </c>
      <c r="D3050" s="156">
        <v>7</v>
      </c>
      <c r="E3050" s="156" t="s">
        <v>284</v>
      </c>
      <c r="F3050" s="157">
        <v>6</v>
      </c>
      <c r="G3050" s="156" t="s">
        <v>192</v>
      </c>
      <c r="H3050" s="156">
        <v>617</v>
      </c>
      <c r="I3050" s="156" t="s">
        <v>287</v>
      </c>
      <c r="J3050" s="156" t="s">
        <v>288</v>
      </c>
      <c r="K3050" s="156" t="s">
        <v>289</v>
      </c>
      <c r="L3050" s="156">
        <v>4562</v>
      </c>
      <c r="M3050" s="156" t="s">
        <v>211</v>
      </c>
      <c r="N3050" s="156">
        <v>6</v>
      </c>
      <c r="O3050" s="156">
        <v>7959.27</v>
      </c>
      <c r="P3050" s="156">
        <v>27136</v>
      </c>
      <c r="Q3050" t="str">
        <f t="shared" si="47"/>
        <v>Street</v>
      </c>
      <c r="R3050" s="158"/>
      <c r="S3050" t="s">
        <v>304</v>
      </c>
      <c r="U3050" s="158"/>
    </row>
    <row r="3051" spans="1:21" x14ac:dyDescent="0.3">
      <c r="A3051" s="156">
        <v>5</v>
      </c>
      <c r="B3051" s="156" t="s">
        <v>181</v>
      </c>
      <c r="C3051" s="156">
        <v>2020</v>
      </c>
      <c r="D3051" s="156">
        <v>7</v>
      </c>
      <c r="E3051" s="156" t="s">
        <v>284</v>
      </c>
      <c r="F3051" s="157">
        <v>6</v>
      </c>
      <c r="G3051" s="156" t="s">
        <v>192</v>
      </c>
      <c r="H3051" s="156">
        <v>618</v>
      </c>
      <c r="I3051" s="156" t="s">
        <v>294</v>
      </c>
      <c r="J3051" s="156" t="s">
        <v>130</v>
      </c>
      <c r="K3051" s="156" t="s">
        <v>280</v>
      </c>
      <c r="L3051" s="156">
        <v>4562</v>
      </c>
      <c r="M3051" s="156" t="s">
        <v>211</v>
      </c>
      <c r="N3051" s="156">
        <v>6</v>
      </c>
      <c r="O3051" s="156">
        <v>1491.18</v>
      </c>
      <c r="P3051" s="156">
        <v>2792</v>
      </c>
      <c r="Q3051" t="str">
        <f t="shared" si="47"/>
        <v>Street</v>
      </c>
      <c r="R3051" s="158"/>
      <c r="S3051" t="s">
        <v>304</v>
      </c>
      <c r="U3051" s="158"/>
    </row>
    <row r="3052" spans="1:21" x14ac:dyDescent="0.3">
      <c r="A3052" s="156">
        <v>4</v>
      </c>
      <c r="B3052" s="156" t="s">
        <v>187</v>
      </c>
      <c r="C3052" s="156">
        <v>2020</v>
      </c>
      <c r="D3052" s="156">
        <v>7</v>
      </c>
      <c r="E3052" s="156" t="s">
        <v>284</v>
      </c>
      <c r="F3052" s="157">
        <v>6</v>
      </c>
      <c r="G3052" s="156" t="s">
        <v>192</v>
      </c>
      <c r="H3052" s="156">
        <v>624</v>
      </c>
      <c r="I3052" s="156" t="s">
        <v>226</v>
      </c>
      <c r="J3052" s="156" t="s">
        <v>124</v>
      </c>
      <c r="K3052" s="156" t="s">
        <v>227</v>
      </c>
      <c r="L3052" s="156">
        <v>4562</v>
      </c>
      <c r="M3052" s="156" t="s">
        <v>211</v>
      </c>
      <c r="N3052" s="156">
        <v>2</v>
      </c>
      <c r="O3052" s="156">
        <v>1207.79</v>
      </c>
      <c r="P3052" s="156">
        <v>4788</v>
      </c>
      <c r="Q3052" t="str">
        <f t="shared" si="47"/>
        <v>Street</v>
      </c>
      <c r="R3052" s="158"/>
      <c r="S3052" t="s">
        <v>304</v>
      </c>
      <c r="U3052" s="158"/>
    </row>
    <row r="3053" spans="1:21" x14ac:dyDescent="0.3">
      <c r="A3053" s="156">
        <v>5</v>
      </c>
      <c r="B3053" s="156" t="s">
        <v>181</v>
      </c>
      <c r="C3053" s="156">
        <v>2020</v>
      </c>
      <c r="D3053" s="156">
        <v>7</v>
      </c>
      <c r="E3053" s="156" t="s">
        <v>284</v>
      </c>
      <c r="F3053" s="157">
        <v>3</v>
      </c>
      <c r="G3053" s="156" t="s">
        <v>189</v>
      </c>
      <c r="H3053" s="156">
        <v>700</v>
      </c>
      <c r="I3053" s="156" t="s">
        <v>273</v>
      </c>
      <c r="J3053" s="156" t="s">
        <v>207</v>
      </c>
      <c r="K3053" s="156" t="s">
        <v>208</v>
      </c>
      <c r="L3053" s="156">
        <v>300</v>
      </c>
      <c r="M3053" s="156" t="s">
        <v>191</v>
      </c>
      <c r="N3053" s="156">
        <v>4</v>
      </c>
      <c r="O3053" s="156">
        <v>43919.01</v>
      </c>
      <c r="P3053" s="156">
        <v>294160</v>
      </c>
      <c r="Q3053" t="str">
        <f t="shared" si="47"/>
        <v>5-Large C&amp;I</v>
      </c>
      <c r="R3053" s="158"/>
      <c r="S3053" t="s">
        <v>304</v>
      </c>
      <c r="U3053" s="158"/>
    </row>
    <row r="3054" spans="1:21" x14ac:dyDescent="0.3">
      <c r="A3054" s="156">
        <v>5</v>
      </c>
      <c r="B3054" s="156" t="s">
        <v>181</v>
      </c>
      <c r="C3054" s="156">
        <v>2020</v>
      </c>
      <c r="D3054" s="156">
        <v>7</v>
      </c>
      <c r="E3054" s="156" t="s">
        <v>284</v>
      </c>
      <c r="F3054" s="157">
        <v>72</v>
      </c>
      <c r="G3054" s="156" t="s">
        <v>212</v>
      </c>
      <c r="H3054" s="156">
        <v>1</v>
      </c>
      <c r="I3054" s="156" t="s">
        <v>229</v>
      </c>
      <c r="J3054" s="156" t="s">
        <v>121</v>
      </c>
      <c r="K3054" s="156" t="s">
        <v>230</v>
      </c>
      <c r="L3054" s="156">
        <v>1572</v>
      </c>
      <c r="M3054" s="156" t="s">
        <v>231</v>
      </c>
      <c r="N3054" s="156">
        <v>1</v>
      </c>
      <c r="O3054" s="156">
        <v>96.68</v>
      </c>
      <c r="P3054" s="156">
        <v>393</v>
      </c>
      <c r="Q3054" t="str">
        <f t="shared" si="47"/>
        <v>1-Residential</v>
      </c>
      <c r="R3054" s="158"/>
      <c r="S3054" t="s">
        <v>304</v>
      </c>
      <c r="U3054" s="158"/>
    </row>
    <row r="3055" spans="1:21" x14ac:dyDescent="0.3">
      <c r="A3055" s="156">
        <v>5</v>
      </c>
      <c r="B3055" s="156" t="s">
        <v>181</v>
      </c>
      <c r="C3055" s="156">
        <v>2020</v>
      </c>
      <c r="D3055" s="156">
        <v>7</v>
      </c>
      <c r="E3055" s="156" t="s">
        <v>284</v>
      </c>
      <c r="F3055" s="157">
        <v>1</v>
      </c>
      <c r="G3055" s="156" t="s">
        <v>183</v>
      </c>
      <c r="H3055" s="156">
        <v>6</v>
      </c>
      <c r="I3055" s="156" t="s">
        <v>256</v>
      </c>
      <c r="J3055" s="156" t="s">
        <v>122</v>
      </c>
      <c r="K3055" s="156" t="s">
        <v>242</v>
      </c>
      <c r="L3055" s="156">
        <v>200</v>
      </c>
      <c r="M3055" s="156" t="s">
        <v>210</v>
      </c>
      <c r="N3055" s="156">
        <v>57086</v>
      </c>
      <c r="O3055" s="156">
        <v>5920213.9400000004</v>
      </c>
      <c r="P3055" s="156">
        <v>39357036</v>
      </c>
      <c r="Q3055" t="str">
        <f t="shared" si="47"/>
        <v>2-Low Income Residential</v>
      </c>
      <c r="R3055" s="158"/>
      <c r="S3055" t="s">
        <v>304</v>
      </c>
      <c r="U3055" s="158"/>
    </row>
    <row r="3056" spans="1:21" x14ac:dyDescent="0.3">
      <c r="A3056" s="156">
        <v>4</v>
      </c>
      <c r="B3056" s="156" t="s">
        <v>187</v>
      </c>
      <c r="C3056" s="156">
        <v>2020</v>
      </c>
      <c r="D3056" s="156">
        <v>7</v>
      </c>
      <c r="E3056" s="156" t="s">
        <v>284</v>
      </c>
      <c r="F3056" s="157">
        <v>3</v>
      </c>
      <c r="G3056" s="156" t="s">
        <v>189</v>
      </c>
      <c r="H3056" s="156">
        <v>18</v>
      </c>
      <c r="I3056" s="156" t="s">
        <v>215</v>
      </c>
      <c r="J3056" s="156" t="s">
        <v>119</v>
      </c>
      <c r="K3056" s="156" t="s">
        <v>216</v>
      </c>
      <c r="L3056" s="156">
        <v>300</v>
      </c>
      <c r="M3056" s="156" t="s">
        <v>191</v>
      </c>
      <c r="N3056" s="156">
        <v>11</v>
      </c>
      <c r="O3056" s="156">
        <v>21217.62</v>
      </c>
      <c r="P3056" s="156">
        <v>114980</v>
      </c>
      <c r="Q3056" t="str">
        <f t="shared" si="47"/>
        <v>4-Medium C&amp;I</v>
      </c>
      <c r="R3056" s="158"/>
      <c r="S3056" t="s">
        <v>304</v>
      </c>
      <c r="U3056" s="158"/>
    </row>
    <row r="3057" spans="1:21" x14ac:dyDescent="0.3">
      <c r="A3057" s="156">
        <v>5</v>
      </c>
      <c r="B3057" s="156" t="s">
        <v>181</v>
      </c>
      <c r="C3057" s="156">
        <v>2020</v>
      </c>
      <c r="D3057" s="156">
        <v>7</v>
      </c>
      <c r="E3057" s="156" t="s">
        <v>284</v>
      </c>
      <c r="F3057" s="157">
        <v>79</v>
      </c>
      <c r="G3057" s="156" t="s">
        <v>212</v>
      </c>
      <c r="H3057" s="156">
        <v>18</v>
      </c>
      <c r="I3057" s="156" t="s">
        <v>215</v>
      </c>
      <c r="J3057" s="156" t="s">
        <v>119</v>
      </c>
      <c r="K3057" s="156" t="s">
        <v>216</v>
      </c>
      <c r="L3057" s="156">
        <v>1579</v>
      </c>
      <c r="M3057" s="156" t="s">
        <v>271</v>
      </c>
      <c r="N3057" s="156">
        <v>1</v>
      </c>
      <c r="O3057" s="156">
        <v>7705.99</v>
      </c>
      <c r="P3057" s="156">
        <v>51800</v>
      </c>
      <c r="Q3057" t="str">
        <f t="shared" si="47"/>
        <v>4-Medium C&amp;I</v>
      </c>
      <c r="R3057" s="158"/>
      <c r="S3057" t="s">
        <v>304</v>
      </c>
      <c r="U3057" s="158"/>
    </row>
    <row r="3058" spans="1:21" x14ac:dyDescent="0.3">
      <c r="A3058" s="156">
        <v>5</v>
      </c>
      <c r="B3058" s="156" t="s">
        <v>181</v>
      </c>
      <c r="C3058" s="156">
        <v>2020</v>
      </c>
      <c r="D3058" s="156">
        <v>7</v>
      </c>
      <c r="E3058" s="156" t="s">
        <v>284</v>
      </c>
      <c r="F3058" s="157">
        <v>79</v>
      </c>
      <c r="G3058" s="156" t="s">
        <v>212</v>
      </c>
      <c r="H3058" s="156">
        <v>951</v>
      </c>
      <c r="I3058" s="156" t="s">
        <v>250</v>
      </c>
      <c r="J3058" s="156" t="s">
        <v>126</v>
      </c>
      <c r="K3058" s="156" t="s">
        <v>249</v>
      </c>
      <c r="L3058" s="156">
        <v>4579</v>
      </c>
      <c r="M3058" s="156" t="s">
        <v>221</v>
      </c>
      <c r="N3058" s="156">
        <v>7</v>
      </c>
      <c r="O3058" s="156">
        <v>332.26</v>
      </c>
      <c r="P3058" s="156">
        <v>2844</v>
      </c>
      <c r="Q3058" t="str">
        <f t="shared" si="47"/>
        <v>3-Small C&amp;I</v>
      </c>
      <c r="R3058" s="158"/>
      <c r="S3058" t="s">
        <v>304</v>
      </c>
      <c r="U3058" s="158"/>
    </row>
    <row r="3059" spans="1:21" x14ac:dyDescent="0.3">
      <c r="A3059" s="156">
        <v>5</v>
      </c>
      <c r="B3059" s="156" t="s">
        <v>181</v>
      </c>
      <c r="C3059" s="156">
        <v>2020</v>
      </c>
      <c r="D3059" s="156">
        <v>7</v>
      </c>
      <c r="E3059" s="156" t="s">
        <v>284</v>
      </c>
      <c r="F3059" s="157">
        <v>3</v>
      </c>
      <c r="G3059" s="156" t="s">
        <v>189</v>
      </c>
      <c r="H3059" s="156">
        <v>19</v>
      </c>
      <c r="I3059" s="156" t="s">
        <v>262</v>
      </c>
      <c r="J3059" s="156" t="s">
        <v>127</v>
      </c>
      <c r="K3059" s="156" t="s">
        <v>263</v>
      </c>
      <c r="L3059" s="156">
        <v>300</v>
      </c>
      <c r="M3059" s="156" t="s">
        <v>191</v>
      </c>
      <c r="N3059" s="156">
        <v>46</v>
      </c>
      <c r="O3059" s="156">
        <v>114692.19</v>
      </c>
      <c r="P3059" s="156">
        <v>699304</v>
      </c>
      <c r="Q3059" t="str">
        <f t="shared" si="47"/>
        <v>4-Medium C&amp;I</v>
      </c>
      <c r="R3059" s="158"/>
      <c r="S3059" t="s">
        <v>304</v>
      </c>
      <c r="U3059" s="158"/>
    </row>
    <row r="3060" spans="1:21" x14ac:dyDescent="0.3">
      <c r="A3060" s="156">
        <v>5</v>
      </c>
      <c r="B3060" s="156" t="s">
        <v>181</v>
      </c>
      <c r="C3060" s="156">
        <v>2020</v>
      </c>
      <c r="D3060" s="156">
        <v>7</v>
      </c>
      <c r="E3060" s="156" t="s">
        <v>284</v>
      </c>
      <c r="F3060" s="157">
        <v>3</v>
      </c>
      <c r="G3060" s="156" t="s">
        <v>189</v>
      </c>
      <c r="H3060" s="156">
        <v>8</v>
      </c>
      <c r="I3060" s="156" t="s">
        <v>248</v>
      </c>
      <c r="J3060" s="156" t="s">
        <v>126</v>
      </c>
      <c r="K3060" s="156" t="s">
        <v>249</v>
      </c>
      <c r="L3060" s="156">
        <v>300</v>
      </c>
      <c r="M3060" s="156" t="s">
        <v>191</v>
      </c>
      <c r="N3060" s="156">
        <v>376</v>
      </c>
      <c r="O3060" s="156">
        <v>19582.05</v>
      </c>
      <c r="P3060" s="156">
        <v>91869</v>
      </c>
      <c r="Q3060" t="str">
        <f t="shared" si="47"/>
        <v>3-Small C&amp;I</v>
      </c>
      <c r="R3060" s="158"/>
      <c r="S3060" t="s">
        <v>304</v>
      </c>
      <c r="U3060" s="158"/>
    </row>
    <row r="3061" spans="1:21" x14ac:dyDescent="0.3">
      <c r="A3061" s="156">
        <v>5</v>
      </c>
      <c r="B3061" s="156" t="s">
        <v>181</v>
      </c>
      <c r="C3061" s="156">
        <v>2020</v>
      </c>
      <c r="D3061" s="156">
        <v>7</v>
      </c>
      <c r="E3061" s="156" t="s">
        <v>284</v>
      </c>
      <c r="F3061" s="157">
        <v>3</v>
      </c>
      <c r="G3061" s="156" t="s">
        <v>189</v>
      </c>
      <c r="H3061" s="156">
        <v>950</v>
      </c>
      <c r="I3061" s="156" t="s">
        <v>184</v>
      </c>
      <c r="J3061" s="156" t="s">
        <v>115</v>
      </c>
      <c r="K3061" s="156" t="s">
        <v>185</v>
      </c>
      <c r="L3061" s="156">
        <v>4532</v>
      </c>
      <c r="M3061" s="156" t="s">
        <v>200</v>
      </c>
      <c r="N3061" s="156">
        <v>60026</v>
      </c>
      <c r="O3061" s="156">
        <v>5054618.95</v>
      </c>
      <c r="P3061" s="156">
        <v>100135488</v>
      </c>
      <c r="Q3061" t="str">
        <f t="shared" si="47"/>
        <v>3-Small C&amp;I</v>
      </c>
      <c r="R3061" s="158"/>
      <c r="S3061" t="s">
        <v>304</v>
      </c>
      <c r="U3061" s="158"/>
    </row>
    <row r="3062" spans="1:21" x14ac:dyDescent="0.3">
      <c r="A3062" s="156">
        <v>4</v>
      </c>
      <c r="B3062" s="156" t="s">
        <v>187</v>
      </c>
      <c r="C3062" s="156">
        <v>2020</v>
      </c>
      <c r="D3062" s="156">
        <v>7</v>
      </c>
      <c r="E3062" s="156" t="s">
        <v>284</v>
      </c>
      <c r="F3062" s="157">
        <v>5</v>
      </c>
      <c r="G3062" s="156" t="s">
        <v>195</v>
      </c>
      <c r="H3062" s="156">
        <v>950</v>
      </c>
      <c r="I3062" s="156" t="s">
        <v>184</v>
      </c>
      <c r="J3062" s="156" t="s">
        <v>115</v>
      </c>
      <c r="K3062" s="156" t="s">
        <v>185</v>
      </c>
      <c r="L3062" s="156">
        <v>4552</v>
      </c>
      <c r="M3062" s="156" t="s">
        <v>276</v>
      </c>
      <c r="N3062" s="156">
        <v>2</v>
      </c>
      <c r="O3062" s="156">
        <v>45.03</v>
      </c>
      <c r="P3062" s="156">
        <v>241</v>
      </c>
      <c r="Q3062" t="str">
        <f t="shared" si="47"/>
        <v>3-Small C&amp;I</v>
      </c>
      <c r="R3062" s="158"/>
      <c r="S3062" t="s">
        <v>304</v>
      </c>
      <c r="U3062" s="158"/>
    </row>
    <row r="3063" spans="1:21" x14ac:dyDescent="0.3">
      <c r="A3063" s="156">
        <v>5</v>
      </c>
      <c r="B3063" s="156" t="s">
        <v>181</v>
      </c>
      <c r="C3063" s="156">
        <v>2020</v>
      </c>
      <c r="D3063" s="156">
        <v>7</v>
      </c>
      <c r="E3063" s="156" t="s">
        <v>284</v>
      </c>
      <c r="F3063" s="157">
        <v>10</v>
      </c>
      <c r="G3063" s="156" t="s">
        <v>238</v>
      </c>
      <c r="H3063" s="156">
        <v>950</v>
      </c>
      <c r="I3063" s="156" t="s">
        <v>184</v>
      </c>
      <c r="J3063" s="156" t="s">
        <v>115</v>
      </c>
      <c r="K3063" s="156" t="s">
        <v>185</v>
      </c>
      <c r="L3063" s="156">
        <v>4513</v>
      </c>
      <c r="M3063" s="156" t="s">
        <v>240</v>
      </c>
      <c r="N3063" s="156">
        <v>13</v>
      </c>
      <c r="O3063" s="156">
        <v>1454.41</v>
      </c>
      <c r="P3063" s="156">
        <v>13382</v>
      </c>
      <c r="Q3063" t="str">
        <f t="shared" si="47"/>
        <v>3-Small C&amp;I</v>
      </c>
      <c r="R3063" s="158"/>
      <c r="S3063" t="s">
        <v>304</v>
      </c>
      <c r="U3063" s="158"/>
    </row>
    <row r="3064" spans="1:21" x14ac:dyDescent="0.3">
      <c r="A3064" s="156">
        <v>4</v>
      </c>
      <c r="B3064" s="156" t="s">
        <v>187</v>
      </c>
      <c r="C3064" s="156">
        <v>2020</v>
      </c>
      <c r="D3064" s="156">
        <v>7</v>
      </c>
      <c r="E3064" s="156" t="s">
        <v>284</v>
      </c>
      <c r="F3064" s="157">
        <v>1</v>
      </c>
      <c r="G3064" s="156" t="s">
        <v>183</v>
      </c>
      <c r="H3064" s="156">
        <v>10</v>
      </c>
      <c r="I3064" s="156" t="s">
        <v>251</v>
      </c>
      <c r="J3064" s="156" t="s">
        <v>118</v>
      </c>
      <c r="K3064" s="156" t="s">
        <v>214</v>
      </c>
      <c r="L3064" s="156">
        <v>200</v>
      </c>
      <c r="M3064" s="156" t="s">
        <v>210</v>
      </c>
      <c r="N3064" s="156">
        <v>5</v>
      </c>
      <c r="O3064" s="156">
        <v>315.8</v>
      </c>
      <c r="P3064" s="156">
        <v>1403</v>
      </c>
      <c r="Q3064" t="str">
        <f t="shared" si="47"/>
        <v>3-Small C&amp;I</v>
      </c>
      <c r="R3064" s="158"/>
      <c r="S3064" t="s">
        <v>304</v>
      </c>
      <c r="U3064" s="158"/>
    </row>
    <row r="3065" spans="1:21" x14ac:dyDescent="0.3">
      <c r="A3065" s="156">
        <v>4</v>
      </c>
      <c r="B3065" s="156" t="s">
        <v>187</v>
      </c>
      <c r="C3065" s="156">
        <v>2020</v>
      </c>
      <c r="D3065" s="156">
        <v>7</v>
      </c>
      <c r="E3065" s="156" t="s">
        <v>284</v>
      </c>
      <c r="F3065" s="157">
        <v>3</v>
      </c>
      <c r="G3065" s="156" t="s">
        <v>189</v>
      </c>
      <c r="H3065" s="156">
        <v>10</v>
      </c>
      <c r="I3065" s="156" t="s">
        <v>251</v>
      </c>
      <c r="J3065" s="156" t="s">
        <v>118</v>
      </c>
      <c r="K3065" s="156" t="s">
        <v>214</v>
      </c>
      <c r="L3065" s="156">
        <v>300</v>
      </c>
      <c r="M3065" s="156" t="s">
        <v>191</v>
      </c>
      <c r="N3065" s="156">
        <v>32</v>
      </c>
      <c r="O3065" s="156">
        <v>1497.66</v>
      </c>
      <c r="P3065" s="156">
        <v>8437</v>
      </c>
      <c r="Q3065" t="str">
        <f t="shared" si="47"/>
        <v>3-Small C&amp;I</v>
      </c>
      <c r="R3065" s="158"/>
      <c r="S3065" t="s">
        <v>304</v>
      </c>
      <c r="U3065" s="158"/>
    </row>
    <row r="3066" spans="1:21" x14ac:dyDescent="0.3">
      <c r="A3066" s="156">
        <v>5</v>
      </c>
      <c r="B3066" s="156" t="s">
        <v>181</v>
      </c>
      <c r="C3066" s="156">
        <v>2020</v>
      </c>
      <c r="D3066" s="156">
        <v>7</v>
      </c>
      <c r="E3066" s="156" t="s">
        <v>284</v>
      </c>
      <c r="F3066" s="157">
        <v>79</v>
      </c>
      <c r="G3066" s="156" t="s">
        <v>212</v>
      </c>
      <c r="H3066" s="156">
        <v>5</v>
      </c>
      <c r="I3066" s="156" t="s">
        <v>190</v>
      </c>
      <c r="J3066" s="156" t="s">
        <v>115</v>
      </c>
      <c r="K3066" s="156" t="s">
        <v>185</v>
      </c>
      <c r="L3066" s="156">
        <v>1579</v>
      </c>
      <c r="M3066" s="156" t="s">
        <v>271</v>
      </c>
      <c r="N3066" s="156">
        <v>1</v>
      </c>
      <c r="O3066" s="156">
        <v>9.64</v>
      </c>
      <c r="P3066" s="156">
        <v>0</v>
      </c>
      <c r="Q3066" t="str">
        <f t="shared" si="47"/>
        <v>3-Small C&amp;I</v>
      </c>
      <c r="R3066" s="158"/>
      <c r="S3066" t="s">
        <v>304</v>
      </c>
      <c r="U3066" s="158"/>
    </row>
    <row r="3067" spans="1:21" x14ac:dyDescent="0.3">
      <c r="A3067" s="156">
        <v>5</v>
      </c>
      <c r="B3067" s="156" t="s">
        <v>181</v>
      </c>
      <c r="C3067" s="156">
        <v>2020</v>
      </c>
      <c r="D3067" s="156">
        <v>7</v>
      </c>
      <c r="E3067" s="156" t="s">
        <v>284</v>
      </c>
      <c r="F3067" s="157">
        <v>6</v>
      </c>
      <c r="G3067" s="156" t="s">
        <v>192</v>
      </c>
      <c r="H3067" s="156">
        <v>616</v>
      </c>
      <c r="I3067" s="156" t="s">
        <v>199</v>
      </c>
      <c r="J3067" s="156" t="s">
        <v>125</v>
      </c>
      <c r="K3067" s="156" t="s">
        <v>197</v>
      </c>
      <c r="L3067" s="156">
        <v>4562</v>
      </c>
      <c r="M3067" s="156" t="s">
        <v>211</v>
      </c>
      <c r="N3067" s="156">
        <v>916</v>
      </c>
      <c r="O3067" s="156">
        <v>62907.45</v>
      </c>
      <c r="P3067" s="156">
        <v>184354</v>
      </c>
      <c r="Q3067" t="str">
        <f t="shared" si="47"/>
        <v>Street</v>
      </c>
      <c r="R3067" s="158"/>
      <c r="S3067" t="s">
        <v>304</v>
      </c>
      <c r="U3067" s="158"/>
    </row>
    <row r="3068" spans="1:21" x14ac:dyDescent="0.3">
      <c r="A3068" s="156">
        <v>5</v>
      </c>
      <c r="B3068" s="156" t="s">
        <v>181</v>
      </c>
      <c r="C3068" s="156">
        <v>2020</v>
      </c>
      <c r="D3068" s="156">
        <v>7</v>
      </c>
      <c r="E3068" s="156" t="s">
        <v>284</v>
      </c>
      <c r="F3068" s="157">
        <v>5</v>
      </c>
      <c r="G3068" s="156" t="s">
        <v>195</v>
      </c>
      <c r="H3068" s="156">
        <v>701</v>
      </c>
      <c r="I3068" s="156" t="s">
        <v>206</v>
      </c>
      <c r="J3068" s="156" t="s">
        <v>207</v>
      </c>
      <c r="K3068" s="156" t="s">
        <v>208</v>
      </c>
      <c r="L3068" s="156">
        <v>460</v>
      </c>
      <c r="M3068" s="156" t="s">
        <v>198</v>
      </c>
      <c r="N3068" s="156">
        <v>73</v>
      </c>
      <c r="O3068" s="156">
        <v>869925.23</v>
      </c>
      <c r="P3068" s="156">
        <v>5680019</v>
      </c>
      <c r="Q3068" t="str">
        <f t="shared" si="47"/>
        <v>5-Large C&amp;I</v>
      </c>
      <c r="R3068" s="158"/>
      <c r="S3068" t="s">
        <v>304</v>
      </c>
      <c r="U3068" s="158"/>
    </row>
    <row r="3069" spans="1:21" x14ac:dyDescent="0.3">
      <c r="A3069" s="156">
        <v>5</v>
      </c>
      <c r="B3069" s="156" t="s">
        <v>181</v>
      </c>
      <c r="C3069" s="156">
        <v>2020</v>
      </c>
      <c r="D3069" s="156">
        <v>7</v>
      </c>
      <c r="E3069" s="156" t="s">
        <v>284</v>
      </c>
      <c r="F3069" s="157">
        <v>75</v>
      </c>
      <c r="G3069" s="156" t="s">
        <v>212</v>
      </c>
      <c r="H3069" s="156">
        <v>701</v>
      </c>
      <c r="I3069" s="156" t="s">
        <v>206</v>
      </c>
      <c r="J3069" s="156" t="s">
        <v>207</v>
      </c>
      <c r="K3069" s="156" t="s">
        <v>208</v>
      </c>
      <c r="L3069" s="156">
        <v>1575</v>
      </c>
      <c r="M3069" s="156" t="s">
        <v>218</v>
      </c>
      <c r="N3069" s="156">
        <v>1</v>
      </c>
      <c r="O3069" s="156">
        <v>16965.490000000002</v>
      </c>
      <c r="P3069" s="156">
        <v>121100</v>
      </c>
      <c r="Q3069" t="str">
        <f t="shared" si="47"/>
        <v>5-Large C&amp;I</v>
      </c>
      <c r="R3069" s="158"/>
      <c r="S3069" t="s">
        <v>304</v>
      </c>
      <c r="U3069" s="158"/>
    </row>
    <row r="3070" spans="1:21" x14ac:dyDescent="0.3">
      <c r="A3070" s="156">
        <v>5</v>
      </c>
      <c r="B3070" s="156" t="s">
        <v>181</v>
      </c>
      <c r="C3070" s="156">
        <v>2020</v>
      </c>
      <c r="D3070" s="156">
        <v>7</v>
      </c>
      <c r="E3070" s="156" t="s">
        <v>284</v>
      </c>
      <c r="F3070" s="157">
        <v>6</v>
      </c>
      <c r="G3070" s="156" t="s">
        <v>192</v>
      </c>
      <c r="H3070" s="156">
        <v>607</v>
      </c>
      <c r="I3070" s="156" t="s">
        <v>293</v>
      </c>
      <c r="J3070" s="156" t="s">
        <v>130</v>
      </c>
      <c r="K3070" s="156" t="s">
        <v>280</v>
      </c>
      <c r="L3070" s="156">
        <v>700</v>
      </c>
      <c r="M3070" s="156" t="s">
        <v>193</v>
      </c>
      <c r="N3070" s="156">
        <v>2</v>
      </c>
      <c r="O3070" s="156">
        <v>15809.62</v>
      </c>
      <c r="P3070" s="156">
        <v>32273</v>
      </c>
      <c r="Q3070" t="str">
        <f t="shared" si="47"/>
        <v>Street</v>
      </c>
      <c r="R3070" s="158"/>
      <c r="S3070" t="s">
        <v>304</v>
      </c>
      <c r="U3070" s="158"/>
    </row>
    <row r="3071" spans="1:21" x14ac:dyDescent="0.3">
      <c r="A3071" s="156">
        <v>5</v>
      </c>
      <c r="B3071" s="156" t="s">
        <v>181</v>
      </c>
      <c r="C3071" s="156">
        <v>2020</v>
      </c>
      <c r="D3071" s="156">
        <v>7</v>
      </c>
      <c r="E3071" s="156" t="s">
        <v>284</v>
      </c>
      <c r="F3071" s="157">
        <v>6</v>
      </c>
      <c r="G3071" s="156" t="s">
        <v>192</v>
      </c>
      <c r="H3071" s="156">
        <v>624</v>
      </c>
      <c r="I3071" s="156" t="s">
        <v>226</v>
      </c>
      <c r="J3071" s="156" t="s">
        <v>124</v>
      </c>
      <c r="K3071" s="156" t="s">
        <v>227</v>
      </c>
      <c r="L3071" s="156">
        <v>4562</v>
      </c>
      <c r="M3071" s="156" t="s">
        <v>211</v>
      </c>
      <c r="N3071" s="156">
        <v>11</v>
      </c>
      <c r="O3071" s="156">
        <v>1701.04</v>
      </c>
      <c r="P3071" s="156">
        <v>7969</v>
      </c>
      <c r="Q3071" t="str">
        <f t="shared" si="47"/>
        <v>Street</v>
      </c>
      <c r="R3071" s="158"/>
      <c r="S3071" t="s">
        <v>304</v>
      </c>
      <c r="U3071" s="158"/>
    </row>
    <row r="3072" spans="1:21" x14ac:dyDescent="0.3">
      <c r="A3072" s="156">
        <v>4</v>
      </c>
      <c r="B3072" s="156" t="s">
        <v>187</v>
      </c>
      <c r="C3072" s="156">
        <v>2020</v>
      </c>
      <c r="D3072" s="156">
        <v>7</v>
      </c>
      <c r="E3072" s="156" t="s">
        <v>284</v>
      </c>
      <c r="F3072" s="157">
        <v>10</v>
      </c>
      <c r="G3072" s="156" t="s">
        <v>238</v>
      </c>
      <c r="H3072" s="156">
        <v>905</v>
      </c>
      <c r="I3072" s="156" t="s">
        <v>272</v>
      </c>
      <c r="J3072" s="156" t="s">
        <v>122</v>
      </c>
      <c r="K3072" s="156" t="s">
        <v>242</v>
      </c>
      <c r="L3072" s="156">
        <v>4513</v>
      </c>
      <c r="M3072" s="156" t="s">
        <v>240</v>
      </c>
      <c r="N3072" s="156">
        <v>4</v>
      </c>
      <c r="O3072" s="156">
        <v>140.44</v>
      </c>
      <c r="P3072" s="156">
        <v>2906</v>
      </c>
      <c r="Q3072" t="str">
        <f t="shared" si="47"/>
        <v>2-Low Income Residential</v>
      </c>
      <c r="R3072" s="158"/>
      <c r="S3072" t="s">
        <v>304</v>
      </c>
      <c r="U3072" s="158"/>
    </row>
    <row r="3073" spans="1:21" x14ac:dyDescent="0.3">
      <c r="A3073" s="156">
        <v>5</v>
      </c>
      <c r="B3073" s="156" t="s">
        <v>181</v>
      </c>
      <c r="C3073" s="156">
        <v>2020</v>
      </c>
      <c r="D3073" s="156">
        <v>7</v>
      </c>
      <c r="E3073" s="156" t="s">
        <v>284</v>
      </c>
      <c r="F3073" s="157">
        <v>10</v>
      </c>
      <c r="G3073" s="156" t="s">
        <v>238</v>
      </c>
      <c r="H3073" s="156">
        <v>7</v>
      </c>
      <c r="I3073" s="156" t="s">
        <v>241</v>
      </c>
      <c r="J3073" s="156" t="s">
        <v>122</v>
      </c>
      <c r="K3073" s="156" t="s">
        <v>242</v>
      </c>
      <c r="L3073" s="156">
        <v>207</v>
      </c>
      <c r="M3073" s="156" t="s">
        <v>243</v>
      </c>
      <c r="N3073" s="156">
        <v>7</v>
      </c>
      <c r="O3073" s="156">
        <v>839.07</v>
      </c>
      <c r="P3073" s="156">
        <v>5684</v>
      </c>
      <c r="Q3073" t="str">
        <f t="shared" si="47"/>
        <v>2-Low Income Residential</v>
      </c>
      <c r="R3073" s="158"/>
      <c r="S3073" t="s">
        <v>304</v>
      </c>
      <c r="U3073" s="158"/>
    </row>
    <row r="3074" spans="1:21" x14ac:dyDescent="0.3">
      <c r="A3074" s="156">
        <v>5</v>
      </c>
      <c r="B3074" s="156" t="s">
        <v>181</v>
      </c>
      <c r="C3074" s="156">
        <v>2020</v>
      </c>
      <c r="D3074" s="156">
        <v>7</v>
      </c>
      <c r="E3074" s="156" t="s">
        <v>284</v>
      </c>
      <c r="F3074" s="157">
        <v>5</v>
      </c>
      <c r="G3074" s="156" t="s">
        <v>195</v>
      </c>
      <c r="H3074" s="156">
        <v>616</v>
      </c>
      <c r="I3074" s="156" t="s">
        <v>199</v>
      </c>
      <c r="J3074" s="156" t="s">
        <v>125</v>
      </c>
      <c r="K3074" s="156" t="s">
        <v>197</v>
      </c>
      <c r="L3074" s="156">
        <v>4552</v>
      </c>
      <c r="M3074" s="156" t="s">
        <v>276</v>
      </c>
      <c r="N3074" s="156">
        <v>108</v>
      </c>
      <c r="O3074" s="156">
        <v>14493.74</v>
      </c>
      <c r="P3074" s="156">
        <v>45332</v>
      </c>
      <c r="Q3074" t="str">
        <f t="shared" ref="Q3074:Q3137" si="48">VLOOKUP(J3074,S:T,2,FALSE)</f>
        <v>Street</v>
      </c>
      <c r="R3074" s="158"/>
      <c r="S3074" t="s">
        <v>304</v>
      </c>
      <c r="U3074" s="158"/>
    </row>
    <row r="3075" spans="1:21" x14ac:dyDescent="0.3">
      <c r="A3075" s="156">
        <v>5</v>
      </c>
      <c r="B3075" s="156" t="s">
        <v>181</v>
      </c>
      <c r="C3075" s="156">
        <v>2020</v>
      </c>
      <c r="D3075" s="156">
        <v>7</v>
      </c>
      <c r="E3075" s="156" t="s">
        <v>284</v>
      </c>
      <c r="F3075" s="157">
        <v>1</v>
      </c>
      <c r="G3075" s="156" t="s">
        <v>183</v>
      </c>
      <c r="H3075" s="156">
        <v>1</v>
      </c>
      <c r="I3075" s="156" t="s">
        <v>229</v>
      </c>
      <c r="J3075" s="156" t="s">
        <v>121</v>
      </c>
      <c r="K3075" s="156" t="s">
        <v>230</v>
      </c>
      <c r="L3075" s="156">
        <v>200</v>
      </c>
      <c r="M3075" s="156" t="s">
        <v>210</v>
      </c>
      <c r="N3075" s="156">
        <v>509395</v>
      </c>
      <c r="O3075" s="156">
        <v>88334136.439999998</v>
      </c>
      <c r="P3075" s="156">
        <v>374389199</v>
      </c>
      <c r="Q3075" t="str">
        <f t="shared" si="48"/>
        <v>1-Residential</v>
      </c>
      <c r="R3075" s="158"/>
      <c r="S3075" t="s">
        <v>304</v>
      </c>
      <c r="U3075" s="158"/>
    </row>
    <row r="3076" spans="1:21" x14ac:dyDescent="0.3">
      <c r="A3076" s="156">
        <v>4</v>
      </c>
      <c r="B3076" s="156" t="s">
        <v>187</v>
      </c>
      <c r="C3076" s="156">
        <v>2020</v>
      </c>
      <c r="D3076" s="156">
        <v>7</v>
      </c>
      <c r="E3076" s="156" t="s">
        <v>284</v>
      </c>
      <c r="F3076" s="157">
        <v>1</v>
      </c>
      <c r="G3076" s="156" t="s">
        <v>183</v>
      </c>
      <c r="H3076" s="156">
        <v>6</v>
      </c>
      <c r="I3076" s="156" t="s">
        <v>256</v>
      </c>
      <c r="J3076" s="156" t="s">
        <v>122</v>
      </c>
      <c r="K3076" s="156" t="s">
        <v>242</v>
      </c>
      <c r="L3076" s="156">
        <v>200</v>
      </c>
      <c r="M3076" s="156" t="s">
        <v>210</v>
      </c>
      <c r="N3076" s="156">
        <v>41</v>
      </c>
      <c r="O3076" s="156">
        <v>3505.24</v>
      </c>
      <c r="P3076" s="156">
        <v>22820</v>
      </c>
      <c r="Q3076" t="str">
        <f t="shared" si="48"/>
        <v>2-Low Income Residential</v>
      </c>
      <c r="R3076" s="158"/>
      <c r="S3076" t="s">
        <v>304</v>
      </c>
      <c r="U3076" s="158"/>
    </row>
    <row r="3077" spans="1:21" x14ac:dyDescent="0.3">
      <c r="A3077" s="156">
        <v>5</v>
      </c>
      <c r="B3077" s="156" t="s">
        <v>181</v>
      </c>
      <c r="C3077" s="156">
        <v>2020</v>
      </c>
      <c r="D3077" s="156">
        <v>7</v>
      </c>
      <c r="E3077" s="156" t="s">
        <v>284</v>
      </c>
      <c r="F3077" s="157">
        <v>75</v>
      </c>
      <c r="G3077" s="156" t="s">
        <v>212</v>
      </c>
      <c r="H3077" s="156">
        <v>13</v>
      </c>
      <c r="I3077" s="156" t="s">
        <v>296</v>
      </c>
      <c r="J3077" s="156" t="s">
        <v>119</v>
      </c>
      <c r="K3077" s="156" t="s">
        <v>216</v>
      </c>
      <c r="L3077" s="156">
        <v>1575</v>
      </c>
      <c r="M3077" s="156" t="s">
        <v>218</v>
      </c>
      <c r="N3077" s="156">
        <v>1</v>
      </c>
      <c r="O3077" s="156">
        <v>598.12</v>
      </c>
      <c r="P3077" s="156">
        <v>3150</v>
      </c>
      <c r="Q3077" t="str">
        <f t="shared" si="48"/>
        <v>4-Medium C&amp;I</v>
      </c>
      <c r="R3077" s="158"/>
      <c r="S3077" t="s">
        <v>304</v>
      </c>
      <c r="U3077" s="158"/>
    </row>
    <row r="3078" spans="1:21" x14ac:dyDescent="0.3">
      <c r="A3078" s="156">
        <v>5</v>
      </c>
      <c r="B3078" s="156" t="s">
        <v>181</v>
      </c>
      <c r="C3078" s="156">
        <v>2020</v>
      </c>
      <c r="D3078" s="156">
        <v>7</v>
      </c>
      <c r="E3078" s="156" t="s">
        <v>284</v>
      </c>
      <c r="F3078" s="157">
        <v>3</v>
      </c>
      <c r="G3078" s="156" t="s">
        <v>189</v>
      </c>
      <c r="H3078" s="156">
        <v>954</v>
      </c>
      <c r="I3078" s="156" t="s">
        <v>237</v>
      </c>
      <c r="J3078" s="156" t="s">
        <v>119</v>
      </c>
      <c r="K3078" s="156" t="s">
        <v>216</v>
      </c>
      <c r="L3078" s="156">
        <v>4532</v>
      </c>
      <c r="M3078" s="156" t="s">
        <v>200</v>
      </c>
      <c r="N3078" s="156">
        <v>7824</v>
      </c>
      <c r="O3078" s="156">
        <v>13698143.09</v>
      </c>
      <c r="P3078" s="156">
        <v>160324475</v>
      </c>
      <c r="Q3078" t="str">
        <f t="shared" si="48"/>
        <v>4-Medium C&amp;I</v>
      </c>
      <c r="R3078" s="158"/>
      <c r="S3078" t="s">
        <v>304</v>
      </c>
      <c r="U3078" s="158"/>
    </row>
    <row r="3079" spans="1:21" x14ac:dyDescent="0.3">
      <c r="A3079" s="156">
        <v>5</v>
      </c>
      <c r="B3079" s="156" t="s">
        <v>181</v>
      </c>
      <c r="C3079" s="156">
        <v>2020</v>
      </c>
      <c r="D3079" s="156">
        <v>7</v>
      </c>
      <c r="E3079" s="156" t="s">
        <v>284</v>
      </c>
      <c r="F3079" s="157">
        <v>3</v>
      </c>
      <c r="G3079" s="156" t="s">
        <v>189</v>
      </c>
      <c r="H3079" s="156">
        <v>10</v>
      </c>
      <c r="I3079" s="156" t="s">
        <v>251</v>
      </c>
      <c r="J3079" s="156" t="s">
        <v>117</v>
      </c>
      <c r="K3079" s="156" t="s">
        <v>236</v>
      </c>
      <c r="L3079" s="156">
        <v>300</v>
      </c>
      <c r="M3079" s="156" t="s">
        <v>191</v>
      </c>
      <c r="N3079" s="156">
        <v>20495</v>
      </c>
      <c r="O3079" s="156">
        <v>933323.6</v>
      </c>
      <c r="P3079" s="156">
        <v>6124311</v>
      </c>
      <c r="Q3079" t="str">
        <f t="shared" si="48"/>
        <v>3-Small C&amp;I</v>
      </c>
      <c r="R3079" s="158"/>
      <c r="S3079" t="s">
        <v>304</v>
      </c>
      <c r="U3079" s="158"/>
    </row>
    <row r="3080" spans="1:21" x14ac:dyDescent="0.3">
      <c r="A3080" s="156">
        <v>5</v>
      </c>
      <c r="B3080" s="156" t="s">
        <v>181</v>
      </c>
      <c r="C3080" s="156">
        <v>2020</v>
      </c>
      <c r="D3080" s="156">
        <v>7</v>
      </c>
      <c r="E3080" s="156" t="s">
        <v>284</v>
      </c>
      <c r="F3080" s="157">
        <v>3</v>
      </c>
      <c r="G3080" s="156" t="s">
        <v>189</v>
      </c>
      <c r="H3080" s="156">
        <v>952</v>
      </c>
      <c r="I3080" s="156" t="s">
        <v>235</v>
      </c>
      <c r="J3080" s="156" t="s">
        <v>117</v>
      </c>
      <c r="K3080" s="156" t="s">
        <v>236</v>
      </c>
      <c r="L3080" s="156">
        <v>4532</v>
      </c>
      <c r="M3080" s="156" t="s">
        <v>200</v>
      </c>
      <c r="N3080" s="156">
        <v>449</v>
      </c>
      <c r="O3080" s="156">
        <v>17759</v>
      </c>
      <c r="P3080" s="156">
        <v>1183368</v>
      </c>
      <c r="Q3080" t="str">
        <f t="shared" si="48"/>
        <v>3-Small C&amp;I</v>
      </c>
      <c r="R3080" s="158"/>
      <c r="S3080" t="s">
        <v>304</v>
      </c>
      <c r="U3080" s="158"/>
    </row>
    <row r="3081" spans="1:21" x14ac:dyDescent="0.3">
      <c r="A3081" s="156">
        <v>5</v>
      </c>
      <c r="B3081" s="156" t="s">
        <v>181</v>
      </c>
      <c r="C3081" s="156">
        <v>2020</v>
      </c>
      <c r="D3081" s="156">
        <v>7</v>
      </c>
      <c r="E3081" s="156" t="s">
        <v>284</v>
      </c>
      <c r="F3081" s="157">
        <v>1</v>
      </c>
      <c r="G3081" s="156" t="s">
        <v>183</v>
      </c>
      <c r="H3081" s="156">
        <v>953</v>
      </c>
      <c r="I3081" s="156" t="s">
        <v>213</v>
      </c>
      <c r="J3081" s="156" t="s">
        <v>118</v>
      </c>
      <c r="K3081" s="156" t="s">
        <v>214</v>
      </c>
      <c r="L3081" s="156">
        <v>4512</v>
      </c>
      <c r="M3081" s="156" t="s">
        <v>186</v>
      </c>
      <c r="N3081" s="156">
        <v>788</v>
      </c>
      <c r="O3081" s="156">
        <v>36619.800000000003</v>
      </c>
      <c r="P3081" s="156">
        <v>294756</v>
      </c>
      <c r="Q3081" t="str">
        <f t="shared" si="48"/>
        <v>3-Small C&amp;I</v>
      </c>
      <c r="R3081" s="158"/>
      <c r="S3081" t="s">
        <v>304</v>
      </c>
      <c r="U3081" s="158"/>
    </row>
    <row r="3082" spans="1:21" x14ac:dyDescent="0.3">
      <c r="A3082" s="156">
        <v>5</v>
      </c>
      <c r="B3082" s="156" t="s">
        <v>181</v>
      </c>
      <c r="C3082" s="156">
        <v>2020</v>
      </c>
      <c r="D3082" s="156">
        <v>7</v>
      </c>
      <c r="E3082" s="156" t="s">
        <v>284</v>
      </c>
      <c r="F3082" s="157">
        <v>75</v>
      </c>
      <c r="G3082" s="156" t="s">
        <v>212</v>
      </c>
      <c r="H3082" s="156">
        <v>5</v>
      </c>
      <c r="I3082" s="156" t="s">
        <v>190</v>
      </c>
      <c r="J3082" s="156" t="s">
        <v>115</v>
      </c>
      <c r="K3082" s="156" t="s">
        <v>185</v>
      </c>
      <c r="L3082" s="156">
        <v>1575</v>
      </c>
      <c r="M3082" s="156" t="s">
        <v>218</v>
      </c>
      <c r="N3082" s="156">
        <v>5</v>
      </c>
      <c r="O3082" s="156">
        <v>2425.0700000000002</v>
      </c>
      <c r="P3082" s="156">
        <v>12950</v>
      </c>
      <c r="Q3082" t="str">
        <f t="shared" si="48"/>
        <v>3-Small C&amp;I</v>
      </c>
      <c r="R3082" s="158"/>
      <c r="S3082" t="s">
        <v>304</v>
      </c>
      <c r="U3082" s="158"/>
    </row>
    <row r="3083" spans="1:21" x14ac:dyDescent="0.3">
      <c r="A3083" s="156">
        <v>5</v>
      </c>
      <c r="B3083" s="156" t="s">
        <v>181</v>
      </c>
      <c r="C3083" s="156">
        <v>2020</v>
      </c>
      <c r="D3083" s="156">
        <v>7</v>
      </c>
      <c r="E3083" s="156" t="s">
        <v>284</v>
      </c>
      <c r="F3083" s="157">
        <v>77</v>
      </c>
      <c r="G3083" s="156" t="s">
        <v>212</v>
      </c>
      <c r="H3083" s="156">
        <v>5</v>
      </c>
      <c r="I3083" s="156" t="s">
        <v>190</v>
      </c>
      <c r="J3083" s="156" t="s">
        <v>115</v>
      </c>
      <c r="K3083" s="156" t="s">
        <v>185</v>
      </c>
      <c r="L3083" s="156">
        <v>1577</v>
      </c>
      <c r="M3083" s="156" t="s">
        <v>233</v>
      </c>
      <c r="N3083" s="156">
        <v>2</v>
      </c>
      <c r="O3083" s="156">
        <v>1352.07</v>
      </c>
      <c r="P3083" s="156">
        <v>7266</v>
      </c>
      <c r="Q3083" t="str">
        <f t="shared" si="48"/>
        <v>3-Small C&amp;I</v>
      </c>
      <c r="R3083" s="158"/>
      <c r="S3083" t="s">
        <v>304</v>
      </c>
      <c r="U3083" s="158"/>
    </row>
    <row r="3084" spans="1:21" x14ac:dyDescent="0.3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8"/>
      <c r="S3084" t="s">
        <v>304</v>
      </c>
      <c r="U3084" s="158"/>
    </row>
    <row r="3085" spans="1:21" x14ac:dyDescent="0.3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8"/>
      <c r="S3085" t="s">
        <v>304</v>
      </c>
      <c r="U3085" s="158"/>
    </row>
    <row r="3086" spans="1:21" x14ac:dyDescent="0.3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8"/>
      <c r="S3086" t="s">
        <v>304</v>
      </c>
      <c r="U3086" s="158"/>
    </row>
    <row r="3087" spans="1:21" x14ac:dyDescent="0.3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8"/>
      <c r="S3087" t="s">
        <v>304</v>
      </c>
      <c r="U3087" s="158"/>
    </row>
    <row r="3088" spans="1:21" x14ac:dyDescent="0.3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8"/>
      <c r="S3088" t="s">
        <v>304</v>
      </c>
      <c r="U3088" s="158"/>
    </row>
    <row r="3089" spans="1:21" x14ac:dyDescent="0.3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8"/>
      <c r="S3089" t="s">
        <v>304</v>
      </c>
      <c r="U3089" s="158"/>
    </row>
    <row r="3090" spans="1:21" x14ac:dyDescent="0.3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8"/>
      <c r="S3090" t="s">
        <v>304</v>
      </c>
      <c r="U3090" s="158"/>
    </row>
    <row r="3091" spans="1:21" x14ac:dyDescent="0.3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8"/>
      <c r="S3091" t="s">
        <v>304</v>
      </c>
      <c r="U3091" s="158"/>
    </row>
    <row r="3092" spans="1:21" x14ac:dyDescent="0.3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8"/>
      <c r="S3092" t="s">
        <v>304</v>
      </c>
      <c r="U3092" s="158"/>
    </row>
    <row r="3093" spans="1:21" x14ac:dyDescent="0.3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8"/>
      <c r="S3093" t="s">
        <v>304</v>
      </c>
      <c r="U3093" s="158"/>
    </row>
    <row r="3094" spans="1:21" x14ac:dyDescent="0.3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8"/>
      <c r="S3094" t="s">
        <v>304</v>
      </c>
      <c r="U3094" s="158"/>
    </row>
    <row r="3095" spans="1:21" x14ac:dyDescent="0.3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8"/>
      <c r="S3095" t="s">
        <v>304</v>
      </c>
      <c r="U3095" s="158"/>
    </row>
    <row r="3096" spans="1:21" x14ac:dyDescent="0.3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8"/>
      <c r="S3096" t="s">
        <v>304</v>
      </c>
      <c r="U3096" s="158"/>
    </row>
    <row r="3097" spans="1:21" x14ac:dyDescent="0.3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8"/>
      <c r="S3097" t="s">
        <v>304</v>
      </c>
      <c r="U3097" s="158"/>
    </row>
    <row r="3098" spans="1:21" x14ac:dyDescent="0.3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8"/>
      <c r="S3098" t="s">
        <v>304</v>
      </c>
      <c r="U3098" s="158"/>
    </row>
    <row r="3099" spans="1:21" x14ac:dyDescent="0.3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8"/>
      <c r="S3099" t="s">
        <v>304</v>
      </c>
      <c r="U3099" s="158"/>
    </row>
    <row r="3100" spans="1:21" x14ac:dyDescent="0.3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8"/>
      <c r="S3100" t="s">
        <v>304</v>
      </c>
      <c r="U3100" s="158"/>
    </row>
    <row r="3101" spans="1:21" x14ac:dyDescent="0.3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8"/>
      <c r="S3101" t="s">
        <v>304</v>
      </c>
      <c r="U3101" s="158"/>
    </row>
    <row r="3102" spans="1:21" x14ac:dyDescent="0.3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8"/>
      <c r="S3102" t="s">
        <v>304</v>
      </c>
      <c r="U3102" s="158"/>
    </row>
    <row r="3103" spans="1:21" x14ac:dyDescent="0.3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8"/>
      <c r="S3103" t="s">
        <v>304</v>
      </c>
      <c r="U3103" s="158"/>
    </row>
    <row r="3104" spans="1:21" x14ac:dyDescent="0.3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8"/>
      <c r="S3104" t="s">
        <v>304</v>
      </c>
      <c r="U3104" s="158"/>
    </row>
    <row r="3105" spans="1:21" x14ac:dyDescent="0.3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8"/>
      <c r="S3105" t="s">
        <v>304</v>
      </c>
      <c r="U3105" s="158"/>
    </row>
    <row r="3106" spans="1:21" x14ac:dyDescent="0.3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8"/>
      <c r="S3106" t="s">
        <v>304</v>
      </c>
      <c r="U3106" s="158"/>
    </row>
    <row r="3107" spans="1:21" x14ac:dyDescent="0.3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8"/>
      <c r="S3107" t="s">
        <v>304</v>
      </c>
      <c r="U3107" s="158"/>
    </row>
    <row r="3108" spans="1:21" x14ac:dyDescent="0.3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8"/>
      <c r="S3108" t="s">
        <v>304</v>
      </c>
      <c r="U3108" s="158"/>
    </row>
    <row r="3109" spans="1:21" x14ac:dyDescent="0.3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8"/>
      <c r="S3109" t="s">
        <v>304</v>
      </c>
      <c r="U3109" s="158"/>
    </row>
    <row r="3110" spans="1:21" x14ac:dyDescent="0.3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8"/>
      <c r="S3110" t="s">
        <v>304</v>
      </c>
      <c r="U3110" s="158"/>
    </row>
    <row r="3111" spans="1:21" x14ac:dyDescent="0.3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8"/>
      <c r="S3111" t="s">
        <v>304</v>
      </c>
      <c r="U3111" s="158"/>
    </row>
    <row r="3112" spans="1:21" x14ac:dyDescent="0.3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8"/>
      <c r="S3112" t="s">
        <v>304</v>
      </c>
      <c r="U3112" s="158"/>
    </row>
    <row r="3113" spans="1:21" x14ac:dyDescent="0.3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8"/>
      <c r="S3113" t="s">
        <v>304</v>
      </c>
      <c r="U3113" s="158"/>
    </row>
    <row r="3114" spans="1:21" x14ac:dyDescent="0.3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8"/>
      <c r="S3114" t="s">
        <v>304</v>
      </c>
      <c r="U3114" s="158"/>
    </row>
    <row r="3115" spans="1:21" x14ac:dyDescent="0.3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8"/>
      <c r="S3115" t="s">
        <v>304</v>
      </c>
      <c r="U3115" s="158"/>
    </row>
    <row r="3116" spans="1:21" x14ac:dyDescent="0.3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8"/>
      <c r="S3116" t="s">
        <v>304</v>
      </c>
      <c r="U3116" s="158"/>
    </row>
    <row r="3117" spans="1:21" x14ac:dyDescent="0.3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8"/>
      <c r="S3117" t="s">
        <v>304</v>
      </c>
      <c r="U3117" s="158"/>
    </row>
    <row r="3118" spans="1:21" x14ac:dyDescent="0.3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8"/>
      <c r="S3118" t="s">
        <v>304</v>
      </c>
      <c r="U3118" s="158"/>
    </row>
    <row r="3119" spans="1:21" x14ac:dyDescent="0.3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8"/>
      <c r="S3119" t="s">
        <v>304</v>
      </c>
      <c r="U3119" s="158"/>
    </row>
    <row r="3120" spans="1:21" x14ac:dyDescent="0.3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8"/>
      <c r="S3120" t="s">
        <v>304</v>
      </c>
      <c r="U3120" s="158"/>
    </row>
    <row r="3121" spans="1:21" x14ac:dyDescent="0.3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8"/>
      <c r="S3121" t="s">
        <v>304</v>
      </c>
      <c r="U3121" s="158"/>
    </row>
    <row r="3122" spans="1:21" x14ac:dyDescent="0.3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8"/>
      <c r="S3122" t="s">
        <v>304</v>
      </c>
      <c r="U3122" s="158"/>
    </row>
    <row r="3123" spans="1:21" x14ac:dyDescent="0.3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8"/>
      <c r="S3123" t="s">
        <v>304</v>
      </c>
      <c r="U3123" s="158"/>
    </row>
    <row r="3124" spans="1:21" x14ac:dyDescent="0.3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8"/>
      <c r="S3124" t="s">
        <v>304</v>
      </c>
      <c r="U3124" s="158"/>
    </row>
    <row r="3125" spans="1:21" x14ac:dyDescent="0.3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8"/>
      <c r="S3125" t="s">
        <v>304</v>
      </c>
      <c r="U3125" s="158"/>
    </row>
    <row r="3126" spans="1:21" x14ac:dyDescent="0.3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8"/>
      <c r="S3126" t="s">
        <v>304</v>
      </c>
      <c r="U3126" s="158"/>
    </row>
    <row r="3127" spans="1:21" x14ac:dyDescent="0.3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8"/>
      <c r="S3127" t="s">
        <v>304</v>
      </c>
      <c r="U3127" s="158"/>
    </row>
    <row r="3128" spans="1:21" x14ac:dyDescent="0.3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8"/>
      <c r="S3128" t="s">
        <v>304</v>
      </c>
      <c r="U3128" s="158"/>
    </row>
    <row r="3129" spans="1:21" x14ac:dyDescent="0.3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8"/>
      <c r="S3129" t="s">
        <v>304</v>
      </c>
      <c r="U3129" s="158"/>
    </row>
    <row r="3130" spans="1:21" x14ac:dyDescent="0.3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8"/>
      <c r="S3130" t="s">
        <v>304</v>
      </c>
      <c r="U3130" s="158"/>
    </row>
    <row r="3131" spans="1:21" x14ac:dyDescent="0.3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8"/>
      <c r="S3131" t="s">
        <v>304</v>
      </c>
      <c r="U3131" s="158"/>
    </row>
    <row r="3132" spans="1:21" x14ac:dyDescent="0.3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8"/>
      <c r="S3132" t="s">
        <v>304</v>
      </c>
      <c r="U3132" s="158"/>
    </row>
    <row r="3133" spans="1:21" x14ac:dyDescent="0.3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8"/>
      <c r="S3133" t="s">
        <v>304</v>
      </c>
      <c r="U3133" s="158"/>
    </row>
    <row r="3134" spans="1:21" x14ac:dyDescent="0.3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8"/>
      <c r="S3134" t="s">
        <v>304</v>
      </c>
      <c r="U3134" s="158"/>
    </row>
    <row r="3135" spans="1:21" x14ac:dyDescent="0.3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8"/>
      <c r="S3135" t="s">
        <v>304</v>
      </c>
      <c r="U3135" s="158"/>
    </row>
    <row r="3136" spans="1:21" x14ac:dyDescent="0.3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8"/>
      <c r="S3136" t="s">
        <v>304</v>
      </c>
      <c r="U3136" s="158"/>
    </row>
    <row r="3137" spans="1:21" x14ac:dyDescent="0.3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8"/>
      <c r="S3137" t="s">
        <v>304</v>
      </c>
      <c r="U3137" s="158"/>
    </row>
    <row r="3138" spans="1:21" x14ac:dyDescent="0.3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8"/>
      <c r="S3138" t="s">
        <v>304</v>
      </c>
      <c r="U3138" s="158"/>
    </row>
    <row r="3139" spans="1:21" x14ac:dyDescent="0.3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8"/>
      <c r="S3139" t="s">
        <v>304</v>
      </c>
      <c r="U3139" s="158"/>
    </row>
    <row r="3140" spans="1:21" x14ac:dyDescent="0.3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8"/>
      <c r="S3140" t="s">
        <v>304</v>
      </c>
      <c r="U3140" s="158"/>
    </row>
    <row r="3141" spans="1:21" x14ac:dyDescent="0.3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8"/>
      <c r="S3141" t="s">
        <v>304</v>
      </c>
      <c r="U3141" s="158"/>
    </row>
    <row r="3142" spans="1:21" x14ac:dyDescent="0.3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8"/>
      <c r="S3142" t="s">
        <v>304</v>
      </c>
      <c r="U3142" s="158"/>
    </row>
    <row r="3143" spans="1:21" x14ac:dyDescent="0.3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8"/>
      <c r="S3143" t="s">
        <v>304</v>
      </c>
      <c r="U3143" s="158"/>
    </row>
    <row r="3144" spans="1:21" x14ac:dyDescent="0.3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8"/>
      <c r="S3144" t="s">
        <v>304</v>
      </c>
      <c r="U3144" s="158"/>
    </row>
    <row r="3145" spans="1:21" x14ac:dyDescent="0.3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8"/>
      <c r="S3145" t="s">
        <v>304</v>
      </c>
      <c r="U3145" s="158"/>
    </row>
    <row r="3146" spans="1:21" x14ac:dyDescent="0.3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8"/>
      <c r="S3146" t="s">
        <v>304</v>
      </c>
      <c r="U3146" s="158"/>
    </row>
    <row r="3147" spans="1:21" x14ac:dyDescent="0.3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8"/>
      <c r="S3147" t="s">
        <v>304</v>
      </c>
      <c r="U3147" s="158"/>
    </row>
    <row r="3148" spans="1:21" x14ac:dyDescent="0.3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8"/>
      <c r="S3148" t="s">
        <v>304</v>
      </c>
      <c r="U3148" s="158"/>
    </row>
    <row r="3149" spans="1:21" x14ac:dyDescent="0.3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8"/>
      <c r="S3149" t="s">
        <v>304</v>
      </c>
      <c r="U3149" s="158"/>
    </row>
    <row r="3150" spans="1:21" x14ac:dyDescent="0.3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8"/>
      <c r="S3150" t="s">
        <v>304</v>
      </c>
      <c r="U3150" s="158"/>
    </row>
    <row r="3151" spans="1:21" x14ac:dyDescent="0.3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8"/>
      <c r="S3151" t="s">
        <v>304</v>
      </c>
      <c r="U3151" s="158"/>
    </row>
    <row r="3152" spans="1:21" x14ac:dyDescent="0.3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8"/>
      <c r="S3152" t="s">
        <v>304</v>
      </c>
      <c r="U3152" s="158"/>
    </row>
    <row r="3153" spans="1:21" x14ac:dyDescent="0.3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8"/>
      <c r="S3153" t="s">
        <v>304</v>
      </c>
      <c r="U3153" s="158"/>
    </row>
    <row r="3154" spans="1:21" x14ac:dyDescent="0.3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8"/>
      <c r="S3154" t="s">
        <v>304</v>
      </c>
      <c r="U3154" s="158"/>
    </row>
    <row r="3155" spans="1:21" x14ac:dyDescent="0.3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8"/>
      <c r="S3155" t="s">
        <v>304</v>
      </c>
      <c r="U3155" s="158"/>
    </row>
    <row r="3156" spans="1:21" x14ac:dyDescent="0.3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8"/>
      <c r="S3156" t="s">
        <v>304</v>
      </c>
      <c r="U3156" s="158"/>
    </row>
    <row r="3157" spans="1:21" x14ac:dyDescent="0.3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8"/>
      <c r="S3157" t="s">
        <v>304</v>
      </c>
      <c r="U3157" s="158"/>
    </row>
    <row r="3158" spans="1:21" x14ac:dyDescent="0.3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8"/>
      <c r="S3158" t="s">
        <v>304</v>
      </c>
      <c r="U3158" s="158"/>
    </row>
    <row r="3159" spans="1:21" x14ac:dyDescent="0.3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8"/>
      <c r="S3159" t="s">
        <v>304</v>
      </c>
      <c r="U3159" s="158"/>
    </row>
    <row r="3160" spans="1:21" x14ac:dyDescent="0.3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8"/>
      <c r="S3160" t="s">
        <v>304</v>
      </c>
      <c r="U3160" s="158"/>
    </row>
    <row r="3161" spans="1:21" x14ac:dyDescent="0.3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8"/>
      <c r="S3161" t="s">
        <v>304</v>
      </c>
      <c r="U3161" s="158"/>
    </row>
    <row r="3162" spans="1:21" x14ac:dyDescent="0.3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8"/>
      <c r="S3162" t="s">
        <v>304</v>
      </c>
      <c r="U3162" s="158"/>
    </row>
    <row r="3163" spans="1:21" x14ac:dyDescent="0.3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8"/>
      <c r="S3163" t="s">
        <v>304</v>
      </c>
      <c r="U3163" s="158"/>
    </row>
    <row r="3164" spans="1:21" x14ac:dyDescent="0.3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8"/>
      <c r="S3164" t="s">
        <v>304</v>
      </c>
      <c r="U3164" s="158"/>
    </row>
    <row r="3165" spans="1:21" x14ac:dyDescent="0.3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8"/>
      <c r="S3165" t="s">
        <v>304</v>
      </c>
      <c r="U3165" s="158"/>
    </row>
    <row r="3166" spans="1:21" x14ac:dyDescent="0.3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8"/>
      <c r="S3166" t="s">
        <v>304</v>
      </c>
      <c r="U3166" s="158"/>
    </row>
    <row r="3167" spans="1:21" x14ac:dyDescent="0.3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8"/>
      <c r="S3167" t="s">
        <v>304</v>
      </c>
      <c r="U3167" s="158"/>
    </row>
    <row r="3168" spans="1:21" x14ac:dyDescent="0.3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8"/>
      <c r="S3168" t="s">
        <v>304</v>
      </c>
      <c r="U3168" s="158"/>
    </row>
    <row r="3169" spans="1:21" x14ac:dyDescent="0.3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8"/>
      <c r="S3169" t="s">
        <v>304</v>
      </c>
      <c r="U3169" s="158"/>
    </row>
    <row r="3170" spans="1:21" x14ac:dyDescent="0.3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8"/>
      <c r="S3170" t="s">
        <v>304</v>
      </c>
      <c r="U3170" s="158"/>
    </row>
    <row r="3171" spans="1:21" x14ac:dyDescent="0.3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8"/>
      <c r="S3171" t="s">
        <v>304</v>
      </c>
      <c r="U3171" s="158"/>
    </row>
    <row r="3172" spans="1:21" x14ac:dyDescent="0.3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8"/>
      <c r="S3172" t="s">
        <v>304</v>
      </c>
      <c r="U3172" s="158"/>
    </row>
    <row r="3173" spans="1:21" x14ac:dyDescent="0.3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8"/>
      <c r="S3173" t="s">
        <v>304</v>
      </c>
      <c r="U3173" s="158"/>
    </row>
    <row r="3174" spans="1:21" x14ac:dyDescent="0.3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8"/>
      <c r="S3174" t="s">
        <v>304</v>
      </c>
      <c r="U3174" s="158"/>
    </row>
    <row r="3175" spans="1:21" x14ac:dyDescent="0.3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8"/>
      <c r="S3175" t="s">
        <v>304</v>
      </c>
      <c r="U3175" s="158"/>
    </row>
    <row r="3176" spans="1:21" x14ac:dyDescent="0.3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8"/>
      <c r="S3176" t="s">
        <v>304</v>
      </c>
      <c r="U3176" s="158"/>
    </row>
    <row r="3177" spans="1:21" x14ac:dyDescent="0.3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8"/>
      <c r="S3177" t="s">
        <v>304</v>
      </c>
      <c r="U3177" s="158"/>
    </row>
    <row r="3178" spans="1:21" x14ac:dyDescent="0.3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8"/>
      <c r="S3178" t="s">
        <v>304</v>
      </c>
      <c r="U3178" s="158"/>
    </row>
    <row r="3179" spans="1:21" x14ac:dyDescent="0.3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8"/>
      <c r="S3179" t="s">
        <v>304</v>
      </c>
      <c r="U3179" s="158"/>
    </row>
    <row r="3180" spans="1:21" x14ac:dyDescent="0.3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8"/>
      <c r="S3180" t="s">
        <v>304</v>
      </c>
      <c r="U3180" s="158"/>
    </row>
    <row r="3181" spans="1:21" x14ac:dyDescent="0.3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8"/>
      <c r="S3181" t="s">
        <v>304</v>
      </c>
      <c r="U3181" s="158"/>
    </row>
    <row r="3182" spans="1:21" x14ac:dyDescent="0.3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8"/>
      <c r="S3182" t="s">
        <v>304</v>
      </c>
      <c r="U3182" s="158"/>
    </row>
    <row r="3183" spans="1:21" x14ac:dyDescent="0.3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8"/>
      <c r="S3183" t="s">
        <v>304</v>
      </c>
      <c r="U3183" s="158"/>
    </row>
    <row r="3184" spans="1:21" x14ac:dyDescent="0.3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8"/>
      <c r="S3184" t="s">
        <v>304</v>
      </c>
      <c r="U3184" s="158"/>
    </row>
    <row r="3185" spans="1:21" x14ac:dyDescent="0.3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8"/>
      <c r="S3185" t="s">
        <v>304</v>
      </c>
      <c r="U3185" s="158"/>
    </row>
    <row r="3186" spans="1:21" x14ac:dyDescent="0.3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8"/>
      <c r="S3186" t="s">
        <v>304</v>
      </c>
      <c r="U3186" s="158"/>
    </row>
    <row r="3187" spans="1:21" x14ac:dyDescent="0.3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8"/>
      <c r="S3187" t="s">
        <v>304</v>
      </c>
      <c r="U3187" s="158"/>
    </row>
    <row r="3188" spans="1:21" x14ac:dyDescent="0.3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8"/>
      <c r="S3188" t="s">
        <v>304</v>
      </c>
      <c r="U3188" s="158"/>
    </row>
    <row r="3189" spans="1:21" x14ac:dyDescent="0.3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8"/>
      <c r="S3189" t="s">
        <v>304</v>
      </c>
      <c r="U3189" s="158"/>
    </row>
    <row r="3190" spans="1:21" x14ac:dyDescent="0.3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8"/>
      <c r="S3190" t="s">
        <v>304</v>
      </c>
      <c r="U3190" s="158"/>
    </row>
    <row r="3191" spans="1:21" x14ac:dyDescent="0.3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8"/>
      <c r="S3191" t="s">
        <v>304</v>
      </c>
      <c r="U3191" s="158"/>
    </row>
    <row r="3192" spans="1:21" x14ac:dyDescent="0.3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8"/>
      <c r="S3192" t="s">
        <v>304</v>
      </c>
      <c r="U3192" s="158"/>
    </row>
    <row r="3193" spans="1:21" x14ac:dyDescent="0.3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8"/>
      <c r="S3193" t="s">
        <v>304</v>
      </c>
      <c r="U3193" s="158"/>
    </row>
    <row r="3194" spans="1:21" x14ac:dyDescent="0.3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8"/>
      <c r="S3194" t="s">
        <v>304</v>
      </c>
      <c r="U3194" s="158"/>
    </row>
    <row r="3195" spans="1:21" x14ac:dyDescent="0.3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8"/>
      <c r="S3195" t="s">
        <v>304</v>
      </c>
      <c r="U3195" s="158"/>
    </row>
    <row r="3196" spans="1:21" x14ac:dyDescent="0.3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8"/>
      <c r="S3196" t="s">
        <v>304</v>
      </c>
      <c r="U3196" s="158"/>
    </row>
    <row r="3197" spans="1:21" x14ac:dyDescent="0.3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8"/>
      <c r="S3197" t="s">
        <v>304</v>
      </c>
      <c r="U3197" s="158"/>
    </row>
    <row r="3198" spans="1:21" x14ac:dyDescent="0.3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8"/>
      <c r="S3198" t="s">
        <v>304</v>
      </c>
      <c r="U3198" s="158"/>
    </row>
    <row r="3199" spans="1:21" x14ac:dyDescent="0.3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8"/>
      <c r="S3199" t="s">
        <v>304</v>
      </c>
      <c r="U3199" s="158"/>
    </row>
    <row r="3200" spans="1:21" x14ac:dyDescent="0.3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8"/>
      <c r="S3200" t="s">
        <v>304</v>
      </c>
      <c r="U3200" s="158"/>
    </row>
    <row r="3201" spans="1:21" x14ac:dyDescent="0.3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8"/>
      <c r="S3201" t="s">
        <v>304</v>
      </c>
      <c r="U3201" s="158"/>
    </row>
    <row r="3202" spans="1:21" x14ac:dyDescent="0.3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8"/>
      <c r="S3202" t="s">
        <v>304</v>
      </c>
      <c r="U3202" s="158"/>
    </row>
    <row r="3203" spans="1:21" x14ac:dyDescent="0.3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8"/>
      <c r="S3203" t="s">
        <v>304</v>
      </c>
      <c r="U3203" s="158"/>
    </row>
    <row r="3204" spans="1:21" x14ac:dyDescent="0.3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8"/>
      <c r="S3204" t="s">
        <v>304</v>
      </c>
      <c r="U3204" s="158"/>
    </row>
    <row r="3205" spans="1:21" x14ac:dyDescent="0.3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8"/>
      <c r="S3205" t="s">
        <v>304</v>
      </c>
      <c r="U3205" s="158"/>
    </row>
    <row r="3206" spans="1:21" x14ac:dyDescent="0.3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8"/>
      <c r="S3206" t="s">
        <v>304</v>
      </c>
      <c r="U3206" s="158"/>
    </row>
    <row r="3207" spans="1:21" x14ac:dyDescent="0.3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8"/>
      <c r="S3207" t="s">
        <v>304</v>
      </c>
      <c r="U3207" s="158"/>
    </row>
    <row r="3208" spans="1:21" x14ac:dyDescent="0.3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8"/>
      <c r="S3208" t="s">
        <v>304</v>
      </c>
      <c r="U3208" s="158"/>
    </row>
    <row r="3209" spans="1:21" x14ac:dyDescent="0.3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8"/>
      <c r="S3209" t="s">
        <v>304</v>
      </c>
      <c r="U3209" s="158"/>
    </row>
    <row r="3210" spans="1:21" x14ac:dyDescent="0.3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8"/>
      <c r="S3210" t="s">
        <v>304</v>
      </c>
      <c r="U3210" s="158"/>
    </row>
    <row r="3211" spans="1:21" x14ac:dyDescent="0.3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8"/>
      <c r="S3211" t="s">
        <v>304</v>
      </c>
      <c r="U3211" s="158"/>
    </row>
    <row r="3212" spans="1:21" x14ac:dyDescent="0.3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8"/>
      <c r="S3212" t="s">
        <v>304</v>
      </c>
      <c r="U3212" s="158"/>
    </row>
    <row r="3213" spans="1:21" x14ac:dyDescent="0.3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8"/>
      <c r="S3213" t="s">
        <v>304</v>
      </c>
      <c r="U3213" s="158"/>
    </row>
    <row r="3214" spans="1:21" x14ac:dyDescent="0.3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8"/>
      <c r="S3214" t="s">
        <v>304</v>
      </c>
      <c r="U3214" s="158"/>
    </row>
    <row r="3215" spans="1:21" x14ac:dyDescent="0.3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8"/>
      <c r="S3215" t="s">
        <v>304</v>
      </c>
      <c r="U3215" s="158"/>
    </row>
    <row r="3216" spans="1:21" x14ac:dyDescent="0.3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8"/>
      <c r="S3216" t="s">
        <v>304</v>
      </c>
      <c r="U3216" s="158"/>
    </row>
    <row r="3217" spans="1:21" x14ac:dyDescent="0.3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8"/>
      <c r="S3217" t="s">
        <v>304</v>
      </c>
      <c r="U3217" s="158"/>
    </row>
    <row r="3218" spans="1:21" x14ac:dyDescent="0.3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8"/>
      <c r="S3218" t="s">
        <v>304</v>
      </c>
      <c r="U3218" s="158"/>
    </row>
    <row r="3219" spans="1:21" x14ac:dyDescent="0.3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8"/>
      <c r="S3219" t="s">
        <v>304</v>
      </c>
      <c r="U3219" s="158"/>
    </row>
    <row r="3220" spans="1:21" x14ac:dyDescent="0.3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8"/>
      <c r="S3220" t="s">
        <v>304</v>
      </c>
      <c r="U3220" s="158"/>
    </row>
    <row r="3221" spans="1:21" x14ac:dyDescent="0.3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8"/>
      <c r="S3221" t="s">
        <v>304</v>
      </c>
      <c r="U3221" s="158"/>
    </row>
    <row r="3222" spans="1:21" x14ac:dyDescent="0.3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8"/>
      <c r="S3222" t="s">
        <v>304</v>
      </c>
      <c r="U3222" s="158"/>
    </row>
    <row r="3223" spans="1:21" x14ac:dyDescent="0.3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8"/>
      <c r="S3223" t="s">
        <v>304</v>
      </c>
      <c r="U3223" s="158"/>
    </row>
    <row r="3224" spans="1:21" x14ac:dyDescent="0.3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8"/>
      <c r="S3224" t="s">
        <v>304</v>
      </c>
      <c r="U3224" s="158"/>
    </row>
    <row r="3225" spans="1:21" x14ac:dyDescent="0.3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8"/>
      <c r="S3225" t="s">
        <v>304</v>
      </c>
      <c r="U3225" s="158"/>
    </row>
    <row r="3226" spans="1:21" x14ac:dyDescent="0.3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8"/>
      <c r="S3226" t="s">
        <v>304</v>
      </c>
      <c r="U3226" s="158"/>
    </row>
    <row r="3227" spans="1:21" x14ac:dyDescent="0.3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8"/>
      <c r="S3227" t="s">
        <v>304</v>
      </c>
      <c r="U3227" s="158"/>
    </row>
    <row r="3228" spans="1:21" x14ac:dyDescent="0.3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8"/>
      <c r="S3228" t="s">
        <v>304</v>
      </c>
      <c r="U3228" s="158"/>
    </row>
    <row r="3229" spans="1:21" x14ac:dyDescent="0.3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8"/>
      <c r="S3229" t="s">
        <v>304</v>
      </c>
      <c r="U3229" s="158"/>
    </row>
    <row r="3230" spans="1:21" x14ac:dyDescent="0.3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8"/>
      <c r="S3230" t="s">
        <v>304</v>
      </c>
      <c r="U3230" s="158"/>
    </row>
    <row r="3231" spans="1:21" x14ac:dyDescent="0.3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8"/>
      <c r="S3231" t="s">
        <v>304</v>
      </c>
      <c r="U3231" s="158"/>
    </row>
    <row r="3232" spans="1:21" x14ac:dyDescent="0.3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8"/>
      <c r="S3232" t="s">
        <v>304</v>
      </c>
      <c r="U3232" s="158"/>
    </row>
    <row r="3233" spans="1:21" x14ac:dyDescent="0.3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8"/>
      <c r="S3233" t="s">
        <v>304</v>
      </c>
      <c r="U3233" s="158"/>
    </row>
    <row r="3234" spans="1:21" x14ac:dyDescent="0.3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8"/>
      <c r="S3234" t="s">
        <v>304</v>
      </c>
      <c r="U3234" s="158"/>
    </row>
    <row r="3235" spans="1:21" x14ac:dyDescent="0.3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8"/>
      <c r="S3235" t="s">
        <v>304</v>
      </c>
      <c r="U3235" s="158"/>
    </row>
    <row r="3236" spans="1:21" x14ac:dyDescent="0.3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8"/>
      <c r="S3236" t="s">
        <v>304</v>
      </c>
      <c r="U3236" s="158"/>
    </row>
    <row r="3237" spans="1:21" x14ac:dyDescent="0.3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8"/>
      <c r="S3237" t="s">
        <v>304</v>
      </c>
      <c r="U3237" s="158"/>
    </row>
    <row r="3238" spans="1:21" x14ac:dyDescent="0.3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8"/>
      <c r="S3238" t="s">
        <v>304</v>
      </c>
      <c r="U3238" s="158"/>
    </row>
    <row r="3239" spans="1:21" x14ac:dyDescent="0.3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8"/>
      <c r="S3239" t="s">
        <v>304</v>
      </c>
      <c r="U3239" s="158"/>
    </row>
    <row r="3240" spans="1:21" x14ac:dyDescent="0.3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8"/>
      <c r="S3240" t="s">
        <v>304</v>
      </c>
      <c r="U3240" s="158"/>
    </row>
    <row r="3241" spans="1:21" x14ac:dyDescent="0.3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8"/>
      <c r="S3241" t="s">
        <v>304</v>
      </c>
      <c r="U3241" s="158"/>
    </row>
    <row r="3242" spans="1:21" x14ac:dyDescent="0.3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8"/>
      <c r="S3242" t="s">
        <v>304</v>
      </c>
      <c r="U3242" s="158"/>
    </row>
    <row r="3243" spans="1:21" x14ac:dyDescent="0.3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8"/>
      <c r="S3243" t="s">
        <v>304</v>
      </c>
      <c r="U3243" s="158"/>
    </row>
    <row r="3244" spans="1:21" x14ac:dyDescent="0.3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8"/>
      <c r="S3244" t="s">
        <v>304</v>
      </c>
      <c r="U3244" s="158"/>
    </row>
    <row r="3245" spans="1:21" x14ac:dyDescent="0.3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8"/>
      <c r="S3245" t="s">
        <v>304</v>
      </c>
      <c r="U3245" s="158"/>
    </row>
    <row r="3246" spans="1:21" x14ac:dyDescent="0.3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8"/>
      <c r="S3246" t="s">
        <v>304</v>
      </c>
      <c r="U3246" s="158"/>
    </row>
    <row r="3247" spans="1:21" x14ac:dyDescent="0.3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8"/>
      <c r="S3247" t="s">
        <v>304</v>
      </c>
      <c r="U3247" s="158"/>
    </row>
    <row r="3248" spans="1:21" x14ac:dyDescent="0.3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8"/>
      <c r="S3248" t="s">
        <v>304</v>
      </c>
      <c r="U3248" s="158"/>
    </row>
    <row r="3249" spans="1:21" x14ac:dyDescent="0.3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8"/>
      <c r="S3249" t="s">
        <v>304</v>
      </c>
      <c r="U3249" s="158"/>
    </row>
    <row r="3250" spans="1:21" x14ac:dyDescent="0.3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8"/>
      <c r="S3250" t="s">
        <v>304</v>
      </c>
      <c r="U3250" s="158"/>
    </row>
    <row r="3251" spans="1:21" x14ac:dyDescent="0.3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8"/>
      <c r="S3251" t="s">
        <v>304</v>
      </c>
      <c r="U3251" s="158"/>
    </row>
    <row r="3252" spans="1:21" x14ac:dyDescent="0.3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8"/>
      <c r="S3252" t="s">
        <v>304</v>
      </c>
      <c r="U3252" s="158"/>
    </row>
    <row r="3253" spans="1:21" x14ac:dyDescent="0.3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8"/>
      <c r="S3253" t="s">
        <v>304</v>
      </c>
      <c r="U3253" s="158"/>
    </row>
    <row r="3254" spans="1:21" x14ac:dyDescent="0.3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8"/>
      <c r="S3254" t="s">
        <v>304</v>
      </c>
      <c r="U3254" s="158"/>
    </row>
    <row r="3255" spans="1:21" x14ac:dyDescent="0.3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8"/>
      <c r="S3255" t="s">
        <v>304</v>
      </c>
      <c r="U3255" s="158"/>
    </row>
    <row r="3256" spans="1:21" x14ac:dyDescent="0.3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8"/>
      <c r="S3256" t="s">
        <v>304</v>
      </c>
      <c r="U3256" s="158"/>
    </row>
    <row r="3257" spans="1:21" x14ac:dyDescent="0.3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8"/>
      <c r="S3257" t="s">
        <v>304</v>
      </c>
      <c r="U3257" s="158"/>
    </row>
    <row r="3258" spans="1:21" x14ac:dyDescent="0.3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8"/>
      <c r="S3258" t="s">
        <v>304</v>
      </c>
      <c r="U3258" s="158"/>
    </row>
    <row r="3259" spans="1:21" x14ac:dyDescent="0.3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8"/>
      <c r="S3259" t="s">
        <v>304</v>
      </c>
      <c r="U3259" s="158"/>
    </row>
    <row r="3260" spans="1:21" x14ac:dyDescent="0.3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8"/>
      <c r="S3260" t="s">
        <v>304</v>
      </c>
      <c r="U3260" s="158"/>
    </row>
    <row r="3261" spans="1:21" x14ac:dyDescent="0.3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8"/>
      <c r="S3261" t="s">
        <v>304</v>
      </c>
      <c r="U3261" s="158"/>
    </row>
    <row r="3262" spans="1:21" x14ac:dyDescent="0.3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8"/>
      <c r="S3262" t="s">
        <v>304</v>
      </c>
      <c r="U3262" s="158"/>
    </row>
    <row r="3263" spans="1:21" x14ac:dyDescent="0.3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8"/>
      <c r="S3263" t="s">
        <v>304</v>
      </c>
      <c r="U3263" s="158"/>
    </row>
    <row r="3264" spans="1:21" x14ac:dyDescent="0.3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8"/>
      <c r="S3264" t="s">
        <v>304</v>
      </c>
      <c r="U3264" s="158"/>
    </row>
    <row r="3265" spans="1:21" x14ac:dyDescent="0.3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8"/>
      <c r="S3265" t="s">
        <v>304</v>
      </c>
      <c r="U3265" s="158"/>
    </row>
    <row r="3266" spans="1:21" x14ac:dyDescent="0.3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8"/>
      <c r="S3266" t="s">
        <v>304</v>
      </c>
      <c r="U3266" s="158"/>
    </row>
    <row r="3267" spans="1:21" x14ac:dyDescent="0.3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8"/>
      <c r="S3267" t="s">
        <v>304</v>
      </c>
      <c r="U3267" s="158"/>
    </row>
    <row r="3268" spans="1:21" x14ac:dyDescent="0.3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8"/>
      <c r="S3268" t="s">
        <v>304</v>
      </c>
      <c r="U3268" s="158"/>
    </row>
    <row r="3269" spans="1:21" x14ac:dyDescent="0.3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8"/>
      <c r="S3269" t="s">
        <v>304</v>
      </c>
      <c r="U3269" s="158"/>
    </row>
    <row r="3270" spans="1:21" x14ac:dyDescent="0.3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8"/>
      <c r="S3270" t="s">
        <v>304</v>
      </c>
      <c r="U3270" s="158"/>
    </row>
    <row r="3271" spans="1:21" x14ac:dyDescent="0.3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8"/>
      <c r="S3271" t="s">
        <v>304</v>
      </c>
      <c r="U3271" s="158"/>
    </row>
    <row r="3272" spans="1:21" x14ac:dyDescent="0.3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8"/>
      <c r="S3272" t="s">
        <v>304</v>
      </c>
      <c r="U3272" s="158"/>
    </row>
    <row r="3273" spans="1:21" x14ac:dyDescent="0.3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8"/>
      <c r="S3273" t="s">
        <v>304</v>
      </c>
      <c r="U3273" s="158"/>
    </row>
    <row r="3274" spans="1:21" x14ac:dyDescent="0.3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8"/>
      <c r="S3274" t="s">
        <v>304</v>
      </c>
      <c r="U3274" s="158"/>
    </row>
    <row r="3275" spans="1:21" x14ac:dyDescent="0.3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8"/>
      <c r="S3275" t="s">
        <v>304</v>
      </c>
      <c r="U3275" s="158"/>
    </row>
    <row r="3276" spans="1:21" x14ac:dyDescent="0.3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8"/>
      <c r="S3276" t="s">
        <v>304</v>
      </c>
      <c r="U3276" s="158"/>
    </row>
    <row r="3277" spans="1:21" x14ac:dyDescent="0.3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8"/>
      <c r="S3277" t="s">
        <v>304</v>
      </c>
      <c r="U3277" s="158"/>
    </row>
    <row r="3278" spans="1:21" x14ac:dyDescent="0.3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8"/>
      <c r="S3278" t="s">
        <v>304</v>
      </c>
      <c r="U3278" s="158"/>
    </row>
    <row r="3279" spans="1:21" x14ac:dyDescent="0.3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8"/>
      <c r="S3279" t="s">
        <v>304</v>
      </c>
      <c r="U3279" s="158"/>
    </row>
    <row r="3280" spans="1:21" x14ac:dyDescent="0.3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8"/>
      <c r="S3280" t="s">
        <v>304</v>
      </c>
      <c r="U3280" s="158"/>
    </row>
    <row r="3281" spans="1:21" x14ac:dyDescent="0.3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8"/>
      <c r="S3281" t="s">
        <v>304</v>
      </c>
      <c r="U3281" s="158"/>
    </row>
    <row r="3282" spans="1:21" x14ac:dyDescent="0.3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8"/>
      <c r="S3282" t="s">
        <v>304</v>
      </c>
      <c r="U3282" s="158"/>
    </row>
    <row r="3283" spans="1:21" x14ac:dyDescent="0.3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8"/>
      <c r="S3283" t="s">
        <v>304</v>
      </c>
      <c r="U3283" s="158"/>
    </row>
    <row r="3284" spans="1:21" x14ac:dyDescent="0.3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8"/>
      <c r="S3284" t="s">
        <v>304</v>
      </c>
      <c r="U3284" s="158"/>
    </row>
    <row r="3285" spans="1:21" x14ac:dyDescent="0.3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8"/>
      <c r="S3285" t="s">
        <v>304</v>
      </c>
      <c r="U3285" s="158"/>
    </row>
    <row r="3286" spans="1:21" x14ac:dyDescent="0.3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8"/>
      <c r="S3286" t="s">
        <v>304</v>
      </c>
      <c r="U3286" s="158"/>
    </row>
    <row r="3287" spans="1:21" x14ac:dyDescent="0.3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8"/>
      <c r="S3287" t="s">
        <v>304</v>
      </c>
      <c r="U3287" s="158"/>
    </row>
    <row r="3288" spans="1:21" x14ac:dyDescent="0.3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8"/>
      <c r="S3288" t="s">
        <v>304</v>
      </c>
      <c r="U3288" s="158"/>
    </row>
    <row r="3289" spans="1:21" x14ac:dyDescent="0.3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8"/>
      <c r="S3289" t="s">
        <v>304</v>
      </c>
      <c r="U3289" s="158"/>
    </row>
    <row r="3290" spans="1:21" x14ac:dyDescent="0.3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8"/>
      <c r="U3290" s="158"/>
    </row>
    <row r="3291" spans="1:21" x14ac:dyDescent="0.3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8"/>
      <c r="U3291" s="158"/>
    </row>
    <row r="3292" spans="1:21" x14ac:dyDescent="0.3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187</v>
      </c>
      <c r="C3847">
        <v>2021</v>
      </c>
      <c r="D3847">
        <v>1</v>
      </c>
      <c r="E3847" t="s">
        <v>395</v>
      </c>
      <c r="F3847">
        <v>1</v>
      </c>
      <c r="G3847" t="s">
        <v>396</v>
      </c>
      <c r="H3847" t="s">
        <v>397</v>
      </c>
      <c r="I3847" t="s">
        <v>398</v>
      </c>
      <c r="J3847" t="s">
        <v>121</v>
      </c>
      <c r="K3847" t="s">
        <v>399</v>
      </c>
      <c r="L3847">
        <v>200</v>
      </c>
      <c r="M3847" t="s">
        <v>400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187</v>
      </c>
      <c r="C3848">
        <v>2021</v>
      </c>
      <c r="D3848">
        <v>1</v>
      </c>
      <c r="E3848" t="s">
        <v>395</v>
      </c>
      <c r="F3848">
        <v>1</v>
      </c>
      <c r="G3848" t="s">
        <v>396</v>
      </c>
      <c r="H3848" t="s">
        <v>401</v>
      </c>
      <c r="I3848" t="s">
        <v>402</v>
      </c>
      <c r="J3848" t="s">
        <v>121</v>
      </c>
      <c r="K3848" t="s">
        <v>399</v>
      </c>
      <c r="L3848">
        <v>200</v>
      </c>
      <c r="M3848" t="s">
        <v>400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187</v>
      </c>
      <c r="C3849">
        <v>2021</v>
      </c>
      <c r="D3849">
        <v>1</v>
      </c>
      <c r="E3849" t="s">
        <v>395</v>
      </c>
      <c r="F3849">
        <v>1</v>
      </c>
      <c r="G3849" t="s">
        <v>396</v>
      </c>
      <c r="H3849" t="s">
        <v>403</v>
      </c>
      <c r="I3849" t="s">
        <v>404</v>
      </c>
      <c r="J3849" t="s">
        <v>115</v>
      </c>
      <c r="K3849" t="s">
        <v>405</v>
      </c>
      <c r="L3849">
        <v>200</v>
      </c>
      <c r="M3849" t="s">
        <v>400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187</v>
      </c>
      <c r="C3850">
        <v>2021</v>
      </c>
      <c r="D3850">
        <v>1</v>
      </c>
      <c r="E3850" t="s">
        <v>395</v>
      </c>
      <c r="F3850">
        <v>1</v>
      </c>
      <c r="G3850" t="s">
        <v>396</v>
      </c>
      <c r="H3850" t="s">
        <v>406</v>
      </c>
      <c r="I3850" t="s">
        <v>407</v>
      </c>
      <c r="J3850" t="s">
        <v>122</v>
      </c>
      <c r="K3850" t="s">
        <v>408</v>
      </c>
      <c r="L3850">
        <v>200</v>
      </c>
      <c r="M3850" t="s">
        <v>400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187</v>
      </c>
      <c r="C3851">
        <v>2021</v>
      </c>
      <c r="D3851">
        <v>1</v>
      </c>
      <c r="E3851" t="s">
        <v>395</v>
      </c>
      <c r="F3851">
        <v>1</v>
      </c>
      <c r="G3851" t="s">
        <v>396</v>
      </c>
      <c r="H3851" t="s">
        <v>409</v>
      </c>
      <c r="I3851" t="s">
        <v>410</v>
      </c>
      <c r="J3851" t="s">
        <v>118</v>
      </c>
      <c r="K3851" t="s">
        <v>411</v>
      </c>
      <c r="L3851">
        <v>200</v>
      </c>
      <c r="M3851" t="s">
        <v>400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187</v>
      </c>
      <c r="C3852">
        <v>2021</v>
      </c>
      <c r="D3852">
        <v>1</v>
      </c>
      <c r="E3852" t="s">
        <v>395</v>
      </c>
      <c r="F3852">
        <v>1</v>
      </c>
      <c r="G3852" t="s">
        <v>396</v>
      </c>
      <c r="H3852" t="s">
        <v>412</v>
      </c>
      <c r="I3852" t="s">
        <v>413</v>
      </c>
      <c r="J3852" t="s">
        <v>121</v>
      </c>
      <c r="K3852" t="s">
        <v>399</v>
      </c>
      <c r="L3852">
        <v>4512</v>
      </c>
      <c r="M3852" t="s">
        <v>414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187</v>
      </c>
      <c r="C3853">
        <v>2021</v>
      </c>
      <c r="D3853">
        <v>1</v>
      </c>
      <c r="E3853" t="s">
        <v>395</v>
      </c>
      <c r="F3853">
        <v>1</v>
      </c>
      <c r="G3853" t="s">
        <v>396</v>
      </c>
      <c r="H3853" t="s">
        <v>415</v>
      </c>
      <c r="I3853" t="s">
        <v>416</v>
      </c>
      <c r="J3853" t="s">
        <v>122</v>
      </c>
      <c r="K3853" t="s">
        <v>408</v>
      </c>
      <c r="L3853">
        <v>4512</v>
      </c>
      <c r="M3853" t="s">
        <v>414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187</v>
      </c>
      <c r="C3854">
        <v>2021</v>
      </c>
      <c r="D3854">
        <v>1</v>
      </c>
      <c r="E3854" t="s">
        <v>395</v>
      </c>
      <c r="F3854">
        <v>1</v>
      </c>
      <c r="G3854" t="s">
        <v>396</v>
      </c>
      <c r="H3854" t="s">
        <v>417</v>
      </c>
      <c r="I3854" t="s">
        <v>418</v>
      </c>
      <c r="J3854" t="s">
        <v>115</v>
      </c>
      <c r="K3854" t="s">
        <v>405</v>
      </c>
      <c r="L3854">
        <v>4512</v>
      </c>
      <c r="M3854" t="s">
        <v>414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187</v>
      </c>
      <c r="C3855">
        <v>2021</v>
      </c>
      <c r="D3855">
        <v>1</v>
      </c>
      <c r="E3855" t="s">
        <v>395</v>
      </c>
      <c r="F3855">
        <v>1</v>
      </c>
      <c r="G3855" t="s">
        <v>396</v>
      </c>
      <c r="H3855" t="s">
        <v>419</v>
      </c>
      <c r="I3855" t="s">
        <v>420</v>
      </c>
      <c r="J3855" t="s">
        <v>118</v>
      </c>
      <c r="K3855" t="s">
        <v>411</v>
      </c>
      <c r="L3855">
        <v>4512</v>
      </c>
      <c r="M3855" t="s">
        <v>414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187</v>
      </c>
      <c r="C3856">
        <v>2021</v>
      </c>
      <c r="D3856">
        <v>1</v>
      </c>
      <c r="E3856" t="s">
        <v>395</v>
      </c>
      <c r="F3856">
        <v>3</v>
      </c>
      <c r="G3856" t="s">
        <v>421</v>
      </c>
      <c r="H3856" t="s">
        <v>397</v>
      </c>
      <c r="I3856" t="s">
        <v>398</v>
      </c>
      <c r="J3856" t="s">
        <v>121</v>
      </c>
      <c r="K3856" t="s">
        <v>399</v>
      </c>
      <c r="L3856">
        <v>300</v>
      </c>
      <c r="M3856" t="s">
        <v>422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187</v>
      </c>
      <c r="C3857">
        <v>2021</v>
      </c>
      <c r="D3857">
        <v>1</v>
      </c>
      <c r="E3857" t="s">
        <v>395</v>
      </c>
      <c r="F3857">
        <v>3</v>
      </c>
      <c r="G3857" t="s">
        <v>421</v>
      </c>
      <c r="H3857" t="s">
        <v>403</v>
      </c>
      <c r="I3857" t="s">
        <v>404</v>
      </c>
      <c r="J3857" t="s">
        <v>115</v>
      </c>
      <c r="K3857" t="s">
        <v>405</v>
      </c>
      <c r="L3857">
        <v>300</v>
      </c>
      <c r="M3857" t="s">
        <v>422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187</v>
      </c>
      <c r="C3858">
        <v>2021</v>
      </c>
      <c r="D3858">
        <v>1</v>
      </c>
      <c r="E3858" t="s">
        <v>395</v>
      </c>
      <c r="F3858">
        <v>3</v>
      </c>
      <c r="G3858" t="s">
        <v>421</v>
      </c>
      <c r="H3858" t="s">
        <v>423</v>
      </c>
      <c r="I3858" t="s">
        <v>424</v>
      </c>
      <c r="J3858" t="s">
        <v>126</v>
      </c>
      <c r="K3858" t="s">
        <v>425</v>
      </c>
      <c r="L3858">
        <v>300</v>
      </c>
      <c r="M3858" t="s">
        <v>422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187</v>
      </c>
      <c r="C3859">
        <v>2021</v>
      </c>
      <c r="D3859">
        <v>1</v>
      </c>
      <c r="E3859" t="s">
        <v>395</v>
      </c>
      <c r="F3859">
        <v>3</v>
      </c>
      <c r="G3859" t="s">
        <v>421</v>
      </c>
      <c r="H3859" t="s">
        <v>426</v>
      </c>
      <c r="I3859" t="s">
        <v>427</v>
      </c>
      <c r="J3859" t="s">
        <v>117</v>
      </c>
      <c r="K3859" t="s">
        <v>428</v>
      </c>
      <c r="L3859">
        <v>300</v>
      </c>
      <c r="M3859" t="s">
        <v>422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187</v>
      </c>
      <c r="C3860">
        <v>2021</v>
      </c>
      <c r="D3860">
        <v>1</v>
      </c>
      <c r="E3860" t="s">
        <v>395</v>
      </c>
      <c r="F3860">
        <v>3</v>
      </c>
      <c r="G3860" t="s">
        <v>421</v>
      </c>
      <c r="H3860" t="s">
        <v>409</v>
      </c>
      <c r="I3860" t="s">
        <v>410</v>
      </c>
      <c r="J3860" t="s">
        <v>118</v>
      </c>
      <c r="K3860" t="s">
        <v>411</v>
      </c>
      <c r="L3860">
        <v>300</v>
      </c>
      <c r="M3860" t="s">
        <v>422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187</v>
      </c>
      <c r="C3861">
        <v>2021</v>
      </c>
      <c r="D3861">
        <v>1</v>
      </c>
      <c r="E3861" t="s">
        <v>395</v>
      </c>
      <c r="F3861">
        <v>3</v>
      </c>
      <c r="G3861" t="s">
        <v>421</v>
      </c>
      <c r="H3861" t="s">
        <v>429</v>
      </c>
      <c r="I3861" t="s">
        <v>430</v>
      </c>
      <c r="J3861" t="s">
        <v>115</v>
      </c>
      <c r="K3861" t="s">
        <v>405</v>
      </c>
      <c r="L3861">
        <v>300</v>
      </c>
      <c r="M3861" t="s">
        <v>422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187</v>
      </c>
      <c r="C3862">
        <v>2021</v>
      </c>
      <c r="D3862">
        <v>1</v>
      </c>
      <c r="E3862" t="s">
        <v>395</v>
      </c>
      <c r="F3862">
        <v>3</v>
      </c>
      <c r="G3862" t="s">
        <v>421</v>
      </c>
      <c r="H3862" t="s">
        <v>431</v>
      </c>
      <c r="I3862" t="s">
        <v>432</v>
      </c>
      <c r="J3862" t="s">
        <v>119</v>
      </c>
      <c r="K3862" t="s">
        <v>433</v>
      </c>
      <c r="L3862">
        <v>300</v>
      </c>
      <c r="M3862" t="s">
        <v>422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187</v>
      </c>
      <c r="C3863">
        <v>2021</v>
      </c>
      <c r="D3863">
        <v>1</v>
      </c>
      <c r="E3863" t="s">
        <v>395</v>
      </c>
      <c r="F3863">
        <v>3</v>
      </c>
      <c r="G3863" t="s">
        <v>421</v>
      </c>
      <c r="H3863" t="s">
        <v>434</v>
      </c>
      <c r="I3863" t="s">
        <v>435</v>
      </c>
      <c r="J3863" t="s">
        <v>125</v>
      </c>
      <c r="K3863" t="s">
        <v>436</v>
      </c>
      <c r="L3863">
        <v>4512</v>
      </c>
      <c r="M3863" t="s">
        <v>414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187</v>
      </c>
      <c r="C3864">
        <v>2021</v>
      </c>
      <c r="D3864">
        <v>1</v>
      </c>
      <c r="E3864" t="s">
        <v>395</v>
      </c>
      <c r="F3864">
        <v>3</v>
      </c>
      <c r="G3864" t="s">
        <v>421</v>
      </c>
      <c r="H3864" t="s">
        <v>437</v>
      </c>
      <c r="I3864" t="s">
        <v>438</v>
      </c>
      <c r="J3864" t="s">
        <v>116</v>
      </c>
      <c r="K3864" t="s">
        <v>439</v>
      </c>
      <c r="L3864">
        <v>4532</v>
      </c>
      <c r="M3864" t="s">
        <v>440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187</v>
      </c>
      <c r="C3865">
        <v>2021</v>
      </c>
      <c r="D3865">
        <v>1</v>
      </c>
      <c r="E3865" t="s">
        <v>395</v>
      </c>
      <c r="F3865">
        <v>3</v>
      </c>
      <c r="G3865" t="s">
        <v>421</v>
      </c>
      <c r="H3865" t="s">
        <v>441</v>
      </c>
      <c r="I3865" t="s">
        <v>442</v>
      </c>
      <c r="J3865" t="s">
        <v>207</v>
      </c>
      <c r="K3865" t="s">
        <v>443</v>
      </c>
      <c r="L3865">
        <v>300</v>
      </c>
      <c r="M3865" t="s">
        <v>422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187</v>
      </c>
      <c r="C3866">
        <v>2021</v>
      </c>
      <c r="D3866">
        <v>1</v>
      </c>
      <c r="E3866" t="s">
        <v>395</v>
      </c>
      <c r="F3866">
        <v>3</v>
      </c>
      <c r="G3866" t="s">
        <v>421</v>
      </c>
      <c r="H3866" t="s">
        <v>444</v>
      </c>
      <c r="I3866" t="s">
        <v>445</v>
      </c>
      <c r="J3866" t="s">
        <v>207</v>
      </c>
      <c r="K3866" t="s">
        <v>443</v>
      </c>
      <c r="L3866">
        <v>4532</v>
      </c>
      <c r="M3866" t="s">
        <v>440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187</v>
      </c>
      <c r="C3867">
        <v>2021</v>
      </c>
      <c r="D3867">
        <v>1</v>
      </c>
      <c r="E3867" t="s">
        <v>395</v>
      </c>
      <c r="F3867">
        <v>3</v>
      </c>
      <c r="G3867" t="s">
        <v>421</v>
      </c>
      <c r="H3867" t="s">
        <v>412</v>
      </c>
      <c r="I3867" t="s">
        <v>413</v>
      </c>
      <c r="J3867" t="s">
        <v>121</v>
      </c>
      <c r="K3867" t="s">
        <v>399</v>
      </c>
      <c r="L3867">
        <v>4532</v>
      </c>
      <c r="M3867" t="s">
        <v>440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187</v>
      </c>
      <c r="C3868">
        <v>2021</v>
      </c>
      <c r="D3868">
        <v>1</v>
      </c>
      <c r="E3868" t="s">
        <v>395</v>
      </c>
      <c r="F3868">
        <v>3</v>
      </c>
      <c r="G3868" t="s">
        <v>421</v>
      </c>
      <c r="H3868" t="s">
        <v>417</v>
      </c>
      <c r="I3868" t="s">
        <v>418</v>
      </c>
      <c r="J3868" t="s">
        <v>115</v>
      </c>
      <c r="K3868" t="s">
        <v>405</v>
      </c>
      <c r="L3868">
        <v>4532</v>
      </c>
      <c r="M3868" t="s">
        <v>440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187</v>
      </c>
      <c r="C3869">
        <v>2021</v>
      </c>
      <c r="D3869">
        <v>1</v>
      </c>
      <c r="E3869" t="s">
        <v>395</v>
      </c>
      <c r="F3869">
        <v>3</v>
      </c>
      <c r="G3869" t="s">
        <v>421</v>
      </c>
      <c r="H3869" t="s">
        <v>446</v>
      </c>
      <c r="I3869" t="s">
        <v>447</v>
      </c>
      <c r="J3869" t="s">
        <v>126</v>
      </c>
      <c r="K3869" t="s">
        <v>425</v>
      </c>
      <c r="L3869">
        <v>4532</v>
      </c>
      <c r="M3869" t="s">
        <v>440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187</v>
      </c>
      <c r="C3870">
        <v>2021</v>
      </c>
      <c r="D3870">
        <v>1</v>
      </c>
      <c r="E3870" t="s">
        <v>395</v>
      </c>
      <c r="F3870">
        <v>3</v>
      </c>
      <c r="G3870" t="s">
        <v>421</v>
      </c>
      <c r="H3870" t="s">
        <v>448</v>
      </c>
      <c r="I3870" t="s">
        <v>449</v>
      </c>
      <c r="J3870" t="s">
        <v>117</v>
      </c>
      <c r="K3870" t="s">
        <v>428</v>
      </c>
      <c r="L3870">
        <v>4532</v>
      </c>
      <c r="M3870" t="s">
        <v>440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187</v>
      </c>
      <c r="C3871">
        <v>2021</v>
      </c>
      <c r="D3871">
        <v>1</v>
      </c>
      <c r="E3871" t="s">
        <v>395</v>
      </c>
      <c r="F3871">
        <v>3</v>
      </c>
      <c r="G3871" t="s">
        <v>421</v>
      </c>
      <c r="H3871" t="s">
        <v>419</v>
      </c>
      <c r="I3871" t="s">
        <v>420</v>
      </c>
      <c r="J3871" t="s">
        <v>118</v>
      </c>
      <c r="K3871" t="s">
        <v>411</v>
      </c>
      <c r="L3871">
        <v>4532</v>
      </c>
      <c r="M3871" t="s">
        <v>440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187</v>
      </c>
      <c r="C3872">
        <v>2021</v>
      </c>
      <c r="D3872">
        <v>1</v>
      </c>
      <c r="E3872" t="s">
        <v>395</v>
      </c>
      <c r="F3872">
        <v>3</v>
      </c>
      <c r="G3872" t="s">
        <v>421</v>
      </c>
      <c r="H3872" t="s">
        <v>450</v>
      </c>
      <c r="I3872" t="s">
        <v>451</v>
      </c>
      <c r="J3872" t="s">
        <v>119</v>
      </c>
      <c r="K3872" t="s">
        <v>433</v>
      </c>
      <c r="L3872">
        <v>4532</v>
      </c>
      <c r="M3872" t="s">
        <v>440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187</v>
      </c>
      <c r="C3873">
        <v>2021</v>
      </c>
      <c r="D3873">
        <v>1</v>
      </c>
      <c r="E3873" t="s">
        <v>395</v>
      </c>
      <c r="F3873">
        <v>3</v>
      </c>
      <c r="G3873" t="s">
        <v>421</v>
      </c>
      <c r="H3873" t="s">
        <v>452</v>
      </c>
      <c r="I3873" t="s">
        <v>453</v>
      </c>
      <c r="J3873" t="s">
        <v>127</v>
      </c>
      <c r="K3873" t="s">
        <v>454</v>
      </c>
      <c r="L3873">
        <v>4532</v>
      </c>
      <c r="M3873" t="s">
        <v>440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187</v>
      </c>
      <c r="C3874">
        <v>2021</v>
      </c>
      <c r="D3874">
        <v>1</v>
      </c>
      <c r="E3874" t="s">
        <v>395</v>
      </c>
      <c r="F3874">
        <v>5</v>
      </c>
      <c r="G3874" t="s">
        <v>455</v>
      </c>
      <c r="H3874" t="s">
        <v>431</v>
      </c>
      <c r="I3874" t="s">
        <v>432</v>
      </c>
      <c r="J3874" t="s">
        <v>119</v>
      </c>
      <c r="K3874" t="s">
        <v>433</v>
      </c>
      <c r="L3874">
        <v>460</v>
      </c>
      <c r="M3874" t="s">
        <v>456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187</v>
      </c>
      <c r="C3875">
        <v>2021</v>
      </c>
      <c r="D3875">
        <v>1</v>
      </c>
      <c r="E3875" t="s">
        <v>395</v>
      </c>
      <c r="F3875">
        <v>5</v>
      </c>
      <c r="G3875" t="s">
        <v>455</v>
      </c>
      <c r="H3875" t="s">
        <v>444</v>
      </c>
      <c r="I3875" t="s">
        <v>445</v>
      </c>
      <c r="J3875" t="s">
        <v>207</v>
      </c>
      <c r="K3875" t="s">
        <v>443</v>
      </c>
      <c r="L3875">
        <v>4552</v>
      </c>
      <c r="M3875" t="s">
        <v>457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187</v>
      </c>
      <c r="C3876">
        <v>2021</v>
      </c>
      <c r="D3876">
        <v>1</v>
      </c>
      <c r="E3876" t="s">
        <v>395</v>
      </c>
      <c r="F3876">
        <v>5</v>
      </c>
      <c r="G3876" t="s">
        <v>455</v>
      </c>
      <c r="H3876" t="s">
        <v>417</v>
      </c>
      <c r="I3876" t="s">
        <v>418</v>
      </c>
      <c r="J3876" t="s">
        <v>115</v>
      </c>
      <c r="K3876" t="s">
        <v>405</v>
      </c>
      <c r="L3876">
        <v>4552</v>
      </c>
      <c r="M3876" t="s">
        <v>457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187</v>
      </c>
      <c r="C3877">
        <v>2021</v>
      </c>
      <c r="D3877">
        <v>1</v>
      </c>
      <c r="E3877" t="s">
        <v>395</v>
      </c>
      <c r="F3877">
        <v>6</v>
      </c>
      <c r="G3877" t="s">
        <v>458</v>
      </c>
      <c r="H3877" t="s">
        <v>459</v>
      </c>
      <c r="I3877" t="s">
        <v>460</v>
      </c>
      <c r="J3877" t="s">
        <v>123</v>
      </c>
      <c r="K3877" t="s">
        <v>461</v>
      </c>
      <c r="L3877">
        <v>4562</v>
      </c>
      <c r="M3877" t="s">
        <v>462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187</v>
      </c>
      <c r="C3878">
        <v>2021</v>
      </c>
      <c r="D3878">
        <v>1</v>
      </c>
      <c r="E3878" t="s">
        <v>395</v>
      </c>
      <c r="F3878">
        <v>6</v>
      </c>
      <c r="G3878" t="s">
        <v>458</v>
      </c>
      <c r="H3878" t="s">
        <v>463</v>
      </c>
      <c r="I3878" t="s">
        <v>464</v>
      </c>
      <c r="J3878" t="s">
        <v>124</v>
      </c>
      <c r="K3878" t="s">
        <v>465</v>
      </c>
      <c r="L3878">
        <v>4562</v>
      </c>
      <c r="M3878" t="s">
        <v>462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187</v>
      </c>
      <c r="C3879">
        <v>2021</v>
      </c>
      <c r="D3879">
        <v>1</v>
      </c>
      <c r="E3879" t="s">
        <v>395</v>
      </c>
      <c r="F3879">
        <v>10</v>
      </c>
      <c r="G3879" t="s">
        <v>466</v>
      </c>
      <c r="H3879" t="s">
        <v>397</v>
      </c>
      <c r="I3879" t="s">
        <v>398</v>
      </c>
      <c r="J3879" t="s">
        <v>121</v>
      </c>
      <c r="K3879" t="s">
        <v>399</v>
      </c>
      <c r="L3879">
        <v>207</v>
      </c>
      <c r="M3879" t="s">
        <v>467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187</v>
      </c>
      <c r="C3880">
        <v>2021</v>
      </c>
      <c r="D3880">
        <v>1</v>
      </c>
      <c r="E3880" t="s">
        <v>395</v>
      </c>
      <c r="F3880">
        <v>10</v>
      </c>
      <c r="G3880" t="s">
        <v>466</v>
      </c>
      <c r="H3880" t="s">
        <v>412</v>
      </c>
      <c r="I3880" t="s">
        <v>413</v>
      </c>
      <c r="J3880" t="s">
        <v>121</v>
      </c>
      <c r="K3880" t="s">
        <v>399</v>
      </c>
      <c r="L3880">
        <v>4513</v>
      </c>
      <c r="M3880" t="s">
        <v>468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187</v>
      </c>
      <c r="C3881">
        <v>2021</v>
      </c>
      <c r="D3881">
        <v>1</v>
      </c>
      <c r="E3881" t="s">
        <v>395</v>
      </c>
      <c r="F3881">
        <v>10</v>
      </c>
      <c r="G3881" t="s">
        <v>466</v>
      </c>
      <c r="H3881" t="s">
        <v>415</v>
      </c>
      <c r="I3881" t="s">
        <v>416</v>
      </c>
      <c r="J3881" t="s">
        <v>122</v>
      </c>
      <c r="K3881" t="s">
        <v>408</v>
      </c>
      <c r="L3881">
        <v>4513</v>
      </c>
      <c r="M3881" t="s">
        <v>468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187</v>
      </c>
      <c r="C3882">
        <v>2021</v>
      </c>
      <c r="D3882">
        <v>1</v>
      </c>
      <c r="E3882" t="s">
        <v>395</v>
      </c>
      <c r="F3882">
        <v>60</v>
      </c>
      <c r="G3882" t="s">
        <v>469</v>
      </c>
      <c r="H3882" t="s">
        <v>459</v>
      </c>
      <c r="I3882" t="s">
        <v>460</v>
      </c>
      <c r="J3882" t="s">
        <v>123</v>
      </c>
      <c r="K3882" t="s">
        <v>461</v>
      </c>
      <c r="L3882">
        <v>4563</v>
      </c>
      <c r="M3882" t="s">
        <v>470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187</v>
      </c>
      <c r="C3883">
        <v>2021</v>
      </c>
      <c r="D3883">
        <v>1</v>
      </c>
      <c r="E3883" t="s">
        <v>395</v>
      </c>
      <c r="F3883">
        <v>60</v>
      </c>
      <c r="G3883" t="s">
        <v>469</v>
      </c>
      <c r="H3883" t="s">
        <v>463</v>
      </c>
      <c r="I3883" t="s">
        <v>464</v>
      </c>
      <c r="J3883" t="s">
        <v>124</v>
      </c>
      <c r="K3883" t="s">
        <v>465</v>
      </c>
      <c r="L3883">
        <v>4563</v>
      </c>
      <c r="M3883" t="s">
        <v>470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181</v>
      </c>
      <c r="C3884">
        <v>2021</v>
      </c>
      <c r="D3884">
        <v>1</v>
      </c>
      <c r="E3884" t="s">
        <v>395</v>
      </c>
      <c r="F3884">
        <v>1</v>
      </c>
      <c r="G3884" t="s">
        <v>396</v>
      </c>
      <c r="H3884" t="s">
        <v>397</v>
      </c>
      <c r="I3884" t="s">
        <v>398</v>
      </c>
      <c r="J3884" t="s">
        <v>121</v>
      </c>
      <c r="K3884" t="s">
        <v>399</v>
      </c>
      <c r="L3884">
        <v>200</v>
      </c>
      <c r="M3884" t="s">
        <v>400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181</v>
      </c>
      <c r="C3885">
        <v>2021</v>
      </c>
      <c r="D3885">
        <v>1</v>
      </c>
      <c r="E3885" t="s">
        <v>395</v>
      </c>
      <c r="F3885">
        <v>1</v>
      </c>
      <c r="G3885" t="s">
        <v>396</v>
      </c>
      <c r="H3885" t="s">
        <v>401</v>
      </c>
      <c r="I3885" t="s">
        <v>402</v>
      </c>
      <c r="J3885" t="s">
        <v>121</v>
      </c>
      <c r="K3885" t="s">
        <v>399</v>
      </c>
      <c r="L3885">
        <v>200</v>
      </c>
      <c r="M3885" t="s">
        <v>400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181</v>
      </c>
      <c r="C3886">
        <v>2021</v>
      </c>
      <c r="D3886">
        <v>1</v>
      </c>
      <c r="E3886" t="s">
        <v>395</v>
      </c>
      <c r="F3886">
        <v>1</v>
      </c>
      <c r="G3886" t="s">
        <v>396</v>
      </c>
      <c r="H3886" t="s">
        <v>403</v>
      </c>
      <c r="I3886" t="s">
        <v>404</v>
      </c>
      <c r="J3886" t="s">
        <v>115</v>
      </c>
      <c r="K3886" t="s">
        <v>405</v>
      </c>
      <c r="L3886">
        <v>200</v>
      </c>
      <c r="M3886" t="s">
        <v>400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181</v>
      </c>
      <c r="C3887">
        <v>2021</v>
      </c>
      <c r="D3887">
        <v>1</v>
      </c>
      <c r="E3887" t="s">
        <v>395</v>
      </c>
      <c r="F3887">
        <v>1</v>
      </c>
      <c r="G3887" t="s">
        <v>396</v>
      </c>
      <c r="H3887" t="s">
        <v>406</v>
      </c>
      <c r="I3887" t="s">
        <v>407</v>
      </c>
      <c r="J3887" t="s">
        <v>122</v>
      </c>
      <c r="K3887" t="s">
        <v>408</v>
      </c>
      <c r="L3887">
        <v>200</v>
      </c>
      <c r="M3887" t="s">
        <v>400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181</v>
      </c>
      <c r="C3888">
        <v>2021</v>
      </c>
      <c r="D3888">
        <v>1</v>
      </c>
      <c r="E3888" t="s">
        <v>395</v>
      </c>
      <c r="F3888">
        <v>1</v>
      </c>
      <c r="G3888" t="s">
        <v>396</v>
      </c>
      <c r="H3888" t="s">
        <v>471</v>
      </c>
      <c r="I3888" t="s">
        <v>472</v>
      </c>
      <c r="J3888" t="s">
        <v>122</v>
      </c>
      <c r="K3888" t="s">
        <v>408</v>
      </c>
      <c r="L3888">
        <v>200</v>
      </c>
      <c r="M3888" t="s">
        <v>400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181</v>
      </c>
      <c r="C3889">
        <v>2021</v>
      </c>
      <c r="D3889">
        <v>1</v>
      </c>
      <c r="E3889" t="s">
        <v>395</v>
      </c>
      <c r="F3889">
        <v>1</v>
      </c>
      <c r="G3889" t="s">
        <v>396</v>
      </c>
      <c r="H3889" t="s">
        <v>409</v>
      </c>
      <c r="I3889" t="s">
        <v>410</v>
      </c>
      <c r="J3889" t="s">
        <v>117</v>
      </c>
      <c r="K3889" t="s">
        <v>428</v>
      </c>
      <c r="L3889">
        <v>200</v>
      </c>
      <c r="M3889" t="s">
        <v>400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181</v>
      </c>
      <c r="C3890">
        <v>2021</v>
      </c>
      <c r="D3890">
        <v>1</v>
      </c>
      <c r="E3890" t="s">
        <v>395</v>
      </c>
      <c r="F3890">
        <v>1</v>
      </c>
      <c r="G3890" t="s">
        <v>396</v>
      </c>
      <c r="H3890" t="s">
        <v>429</v>
      </c>
      <c r="I3890" t="s">
        <v>430</v>
      </c>
      <c r="J3890" t="s">
        <v>115</v>
      </c>
      <c r="K3890" t="s">
        <v>405</v>
      </c>
      <c r="L3890">
        <v>200</v>
      </c>
      <c r="M3890" t="s">
        <v>400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181</v>
      </c>
      <c r="C3891">
        <v>2021</v>
      </c>
      <c r="D3891">
        <v>1</v>
      </c>
      <c r="E3891" t="s">
        <v>395</v>
      </c>
      <c r="F3891">
        <v>1</v>
      </c>
      <c r="G3891" t="s">
        <v>396</v>
      </c>
      <c r="H3891" t="s">
        <v>473</v>
      </c>
      <c r="I3891" t="s">
        <v>474</v>
      </c>
      <c r="J3891" t="s">
        <v>118</v>
      </c>
      <c r="K3891" t="s">
        <v>411</v>
      </c>
      <c r="L3891">
        <v>200</v>
      </c>
      <c r="M3891" t="s">
        <v>400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181</v>
      </c>
      <c r="C3892">
        <v>2021</v>
      </c>
      <c r="D3892">
        <v>1</v>
      </c>
      <c r="E3892" t="s">
        <v>395</v>
      </c>
      <c r="F3892">
        <v>1</v>
      </c>
      <c r="G3892" t="s">
        <v>396</v>
      </c>
      <c r="H3892" t="s">
        <v>431</v>
      </c>
      <c r="I3892" t="s">
        <v>432</v>
      </c>
      <c r="J3892">
        <v>0</v>
      </c>
      <c r="K3892" t="s">
        <v>475</v>
      </c>
      <c r="L3892">
        <v>0</v>
      </c>
      <c r="M3892" t="s">
        <v>476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181</v>
      </c>
      <c r="C3893">
        <v>2021</v>
      </c>
      <c r="D3893">
        <v>1</v>
      </c>
      <c r="E3893" t="s">
        <v>395</v>
      </c>
      <c r="F3893">
        <v>1</v>
      </c>
      <c r="G3893" t="s">
        <v>396</v>
      </c>
      <c r="H3893" t="s">
        <v>477</v>
      </c>
      <c r="I3893" t="s">
        <v>478</v>
      </c>
      <c r="J3893" t="s">
        <v>125</v>
      </c>
      <c r="K3893" t="s">
        <v>436</v>
      </c>
      <c r="L3893">
        <v>200</v>
      </c>
      <c r="M3893" t="s">
        <v>400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181</v>
      </c>
      <c r="C3894">
        <v>2021</v>
      </c>
      <c r="D3894">
        <v>1</v>
      </c>
      <c r="E3894" t="s">
        <v>395</v>
      </c>
      <c r="F3894">
        <v>1</v>
      </c>
      <c r="G3894" t="s">
        <v>396</v>
      </c>
      <c r="H3894" t="s">
        <v>479</v>
      </c>
      <c r="I3894" t="s">
        <v>480</v>
      </c>
      <c r="J3894" t="s">
        <v>125</v>
      </c>
      <c r="K3894" t="s">
        <v>436</v>
      </c>
      <c r="L3894">
        <v>200</v>
      </c>
      <c r="M3894" t="s">
        <v>400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181</v>
      </c>
      <c r="C3895">
        <v>2021</v>
      </c>
      <c r="D3895">
        <v>1</v>
      </c>
      <c r="E3895" t="s">
        <v>395</v>
      </c>
      <c r="F3895">
        <v>1</v>
      </c>
      <c r="G3895" t="s">
        <v>396</v>
      </c>
      <c r="H3895" t="s">
        <v>434</v>
      </c>
      <c r="I3895" t="s">
        <v>435</v>
      </c>
      <c r="J3895" t="s">
        <v>125</v>
      </c>
      <c r="K3895" t="s">
        <v>436</v>
      </c>
      <c r="L3895">
        <v>4512</v>
      </c>
      <c r="M3895" t="s">
        <v>414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181</v>
      </c>
      <c r="C3896">
        <v>2021</v>
      </c>
      <c r="D3896">
        <v>1</v>
      </c>
      <c r="E3896" t="s">
        <v>395</v>
      </c>
      <c r="F3896">
        <v>1</v>
      </c>
      <c r="G3896" t="s">
        <v>396</v>
      </c>
      <c r="H3896" t="s">
        <v>412</v>
      </c>
      <c r="I3896" t="s">
        <v>413</v>
      </c>
      <c r="J3896" t="s">
        <v>121</v>
      </c>
      <c r="K3896" t="s">
        <v>399</v>
      </c>
      <c r="L3896">
        <v>4512</v>
      </c>
      <c r="M3896" t="s">
        <v>414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181</v>
      </c>
      <c r="C3897">
        <v>2021</v>
      </c>
      <c r="D3897">
        <v>1</v>
      </c>
      <c r="E3897" t="s">
        <v>395</v>
      </c>
      <c r="F3897">
        <v>1</v>
      </c>
      <c r="G3897" t="s">
        <v>396</v>
      </c>
      <c r="H3897" t="s">
        <v>415</v>
      </c>
      <c r="I3897" t="s">
        <v>416</v>
      </c>
      <c r="J3897" t="s">
        <v>122</v>
      </c>
      <c r="K3897" t="s">
        <v>408</v>
      </c>
      <c r="L3897">
        <v>4512</v>
      </c>
      <c r="M3897" t="s">
        <v>414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181</v>
      </c>
      <c r="C3898">
        <v>2021</v>
      </c>
      <c r="D3898">
        <v>1</v>
      </c>
      <c r="E3898" t="s">
        <v>395</v>
      </c>
      <c r="F3898">
        <v>1</v>
      </c>
      <c r="G3898" t="s">
        <v>396</v>
      </c>
      <c r="H3898" t="s">
        <v>417</v>
      </c>
      <c r="I3898" t="s">
        <v>418</v>
      </c>
      <c r="J3898" t="s">
        <v>115</v>
      </c>
      <c r="K3898" t="s">
        <v>405</v>
      </c>
      <c r="L3898">
        <v>4512</v>
      </c>
      <c r="M3898" t="s">
        <v>414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181</v>
      </c>
      <c r="C3899">
        <v>2021</v>
      </c>
      <c r="D3899">
        <v>1</v>
      </c>
      <c r="E3899" t="s">
        <v>395</v>
      </c>
      <c r="F3899">
        <v>1</v>
      </c>
      <c r="G3899" t="s">
        <v>396</v>
      </c>
      <c r="H3899" t="s">
        <v>419</v>
      </c>
      <c r="I3899" t="s">
        <v>420</v>
      </c>
      <c r="J3899" t="s">
        <v>118</v>
      </c>
      <c r="K3899" t="s">
        <v>411</v>
      </c>
      <c r="L3899">
        <v>4512</v>
      </c>
      <c r="M3899" t="s">
        <v>414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181</v>
      </c>
      <c r="C3900">
        <v>2021</v>
      </c>
      <c r="D3900">
        <v>1</v>
      </c>
      <c r="E3900" t="s">
        <v>395</v>
      </c>
      <c r="F3900">
        <v>3</v>
      </c>
      <c r="G3900" t="s">
        <v>421</v>
      </c>
      <c r="H3900" t="s">
        <v>397</v>
      </c>
      <c r="I3900" t="s">
        <v>398</v>
      </c>
      <c r="J3900" t="s">
        <v>121</v>
      </c>
      <c r="K3900" t="s">
        <v>399</v>
      </c>
      <c r="L3900">
        <v>300</v>
      </c>
      <c r="M3900" t="s">
        <v>422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181</v>
      </c>
      <c r="C3901">
        <v>2021</v>
      </c>
      <c r="D3901">
        <v>1</v>
      </c>
      <c r="E3901" t="s">
        <v>395</v>
      </c>
      <c r="F3901">
        <v>3</v>
      </c>
      <c r="G3901" t="s">
        <v>421</v>
      </c>
      <c r="H3901" t="s">
        <v>401</v>
      </c>
      <c r="I3901" t="s">
        <v>402</v>
      </c>
      <c r="J3901" t="s">
        <v>121</v>
      </c>
      <c r="K3901" t="s">
        <v>399</v>
      </c>
      <c r="L3901">
        <v>300</v>
      </c>
      <c r="M3901" t="s">
        <v>422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181</v>
      </c>
      <c r="C3902">
        <v>2021</v>
      </c>
      <c r="D3902">
        <v>1</v>
      </c>
      <c r="E3902" t="s">
        <v>395</v>
      </c>
      <c r="F3902">
        <v>3</v>
      </c>
      <c r="G3902" t="s">
        <v>421</v>
      </c>
      <c r="H3902" t="s">
        <v>403</v>
      </c>
      <c r="I3902" t="s">
        <v>404</v>
      </c>
      <c r="J3902" t="s">
        <v>115</v>
      </c>
      <c r="K3902" t="s">
        <v>405</v>
      </c>
      <c r="L3902">
        <v>300</v>
      </c>
      <c r="M3902" t="s">
        <v>422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181</v>
      </c>
      <c r="C3903">
        <v>2021</v>
      </c>
      <c r="D3903">
        <v>1</v>
      </c>
      <c r="E3903" t="s">
        <v>395</v>
      </c>
      <c r="F3903">
        <v>3</v>
      </c>
      <c r="G3903" t="s">
        <v>421</v>
      </c>
      <c r="H3903" t="s">
        <v>423</v>
      </c>
      <c r="I3903" t="s">
        <v>424</v>
      </c>
      <c r="J3903" t="s">
        <v>126</v>
      </c>
      <c r="K3903" t="s">
        <v>425</v>
      </c>
      <c r="L3903">
        <v>300</v>
      </c>
      <c r="M3903" t="s">
        <v>422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181</v>
      </c>
      <c r="C3904">
        <v>2021</v>
      </c>
      <c r="D3904">
        <v>1</v>
      </c>
      <c r="E3904" t="s">
        <v>395</v>
      </c>
      <c r="F3904">
        <v>3</v>
      </c>
      <c r="G3904" t="s">
        <v>421</v>
      </c>
      <c r="H3904" t="s">
        <v>426</v>
      </c>
      <c r="I3904" t="s">
        <v>427</v>
      </c>
      <c r="J3904" t="s">
        <v>117</v>
      </c>
      <c r="K3904" t="s">
        <v>428</v>
      </c>
      <c r="L3904">
        <v>300</v>
      </c>
      <c r="M3904" t="s">
        <v>422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181</v>
      </c>
      <c r="C3905">
        <v>2021</v>
      </c>
      <c r="D3905">
        <v>1</v>
      </c>
      <c r="E3905" t="s">
        <v>395</v>
      </c>
      <c r="F3905">
        <v>3</v>
      </c>
      <c r="G3905" t="s">
        <v>421</v>
      </c>
      <c r="H3905" t="s">
        <v>409</v>
      </c>
      <c r="I3905" t="s">
        <v>410</v>
      </c>
      <c r="J3905" t="s">
        <v>117</v>
      </c>
      <c r="K3905" t="s">
        <v>428</v>
      </c>
      <c r="L3905">
        <v>300</v>
      </c>
      <c r="M3905" t="s">
        <v>422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181</v>
      </c>
      <c r="C3906">
        <v>2021</v>
      </c>
      <c r="D3906">
        <v>1</v>
      </c>
      <c r="E3906" t="s">
        <v>395</v>
      </c>
      <c r="F3906">
        <v>3</v>
      </c>
      <c r="G3906" t="s">
        <v>421</v>
      </c>
      <c r="H3906" t="s">
        <v>429</v>
      </c>
      <c r="I3906" t="s">
        <v>430</v>
      </c>
      <c r="J3906" t="s">
        <v>115</v>
      </c>
      <c r="K3906" t="s">
        <v>405</v>
      </c>
      <c r="L3906">
        <v>300</v>
      </c>
      <c r="M3906" t="s">
        <v>422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181</v>
      </c>
      <c r="C3907">
        <v>2021</v>
      </c>
      <c r="D3907">
        <v>1</v>
      </c>
      <c r="E3907" t="s">
        <v>395</v>
      </c>
      <c r="F3907">
        <v>3</v>
      </c>
      <c r="G3907" t="s">
        <v>421</v>
      </c>
      <c r="H3907" t="s">
        <v>481</v>
      </c>
      <c r="I3907" t="s">
        <v>482</v>
      </c>
      <c r="J3907" t="s">
        <v>119</v>
      </c>
      <c r="K3907" t="s">
        <v>433</v>
      </c>
      <c r="L3907">
        <v>300</v>
      </c>
      <c r="M3907" t="s">
        <v>422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181</v>
      </c>
      <c r="C3908">
        <v>2021</v>
      </c>
      <c r="D3908">
        <v>1</v>
      </c>
      <c r="E3908" t="s">
        <v>395</v>
      </c>
      <c r="F3908">
        <v>3</v>
      </c>
      <c r="G3908" t="s">
        <v>421</v>
      </c>
      <c r="H3908" t="s">
        <v>473</v>
      </c>
      <c r="I3908" t="s">
        <v>474</v>
      </c>
      <c r="J3908" t="s">
        <v>118</v>
      </c>
      <c r="K3908" t="s">
        <v>411</v>
      </c>
      <c r="L3908">
        <v>300</v>
      </c>
      <c r="M3908" t="s">
        <v>422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181</v>
      </c>
      <c r="C3909">
        <v>2021</v>
      </c>
      <c r="D3909">
        <v>1</v>
      </c>
      <c r="E3909" t="s">
        <v>395</v>
      </c>
      <c r="F3909">
        <v>3</v>
      </c>
      <c r="G3909" t="s">
        <v>421</v>
      </c>
      <c r="H3909" t="s">
        <v>483</v>
      </c>
      <c r="I3909" t="s">
        <v>484</v>
      </c>
      <c r="J3909" t="s">
        <v>128</v>
      </c>
      <c r="K3909" t="s">
        <v>485</v>
      </c>
      <c r="L3909">
        <v>300</v>
      </c>
      <c r="M3909" t="s">
        <v>422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181</v>
      </c>
      <c r="C3910">
        <v>2021</v>
      </c>
      <c r="D3910">
        <v>1</v>
      </c>
      <c r="E3910" t="s">
        <v>395</v>
      </c>
      <c r="F3910">
        <v>3</v>
      </c>
      <c r="G3910" t="s">
        <v>421</v>
      </c>
      <c r="H3910" t="s">
        <v>431</v>
      </c>
      <c r="I3910" t="s">
        <v>432</v>
      </c>
      <c r="J3910" t="s">
        <v>119</v>
      </c>
      <c r="K3910" t="s">
        <v>433</v>
      </c>
      <c r="L3910">
        <v>300</v>
      </c>
      <c r="M3910" t="s">
        <v>422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181</v>
      </c>
      <c r="C3911">
        <v>2021</v>
      </c>
      <c r="D3911">
        <v>1</v>
      </c>
      <c r="E3911" t="s">
        <v>395</v>
      </c>
      <c r="F3911">
        <v>3</v>
      </c>
      <c r="G3911" t="s">
        <v>421</v>
      </c>
      <c r="H3911" t="s">
        <v>486</v>
      </c>
      <c r="I3911" t="s">
        <v>487</v>
      </c>
      <c r="J3911" t="s">
        <v>127</v>
      </c>
      <c r="K3911" t="s">
        <v>454</v>
      </c>
      <c r="L3911">
        <v>300</v>
      </c>
      <c r="M3911" t="s">
        <v>422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181</v>
      </c>
      <c r="C3912">
        <v>2021</v>
      </c>
      <c r="D3912">
        <v>1</v>
      </c>
      <c r="E3912" t="s">
        <v>395</v>
      </c>
      <c r="F3912">
        <v>3</v>
      </c>
      <c r="G3912" t="s">
        <v>421</v>
      </c>
      <c r="H3912" t="s">
        <v>488</v>
      </c>
      <c r="I3912" t="s">
        <v>489</v>
      </c>
      <c r="J3912" t="s">
        <v>128</v>
      </c>
      <c r="K3912" t="s">
        <v>485</v>
      </c>
      <c r="L3912">
        <v>300</v>
      </c>
      <c r="M3912" t="s">
        <v>422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181</v>
      </c>
      <c r="C3913">
        <v>2021</v>
      </c>
      <c r="D3913">
        <v>1</v>
      </c>
      <c r="E3913" t="s">
        <v>395</v>
      </c>
      <c r="F3913">
        <v>3</v>
      </c>
      <c r="G3913" t="s">
        <v>421</v>
      </c>
      <c r="H3913" t="s">
        <v>477</v>
      </c>
      <c r="I3913" t="s">
        <v>478</v>
      </c>
      <c r="J3913" t="s">
        <v>125</v>
      </c>
      <c r="K3913" t="s">
        <v>436</v>
      </c>
      <c r="L3913">
        <v>300</v>
      </c>
      <c r="M3913" t="s">
        <v>422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181</v>
      </c>
      <c r="C3914">
        <v>2021</v>
      </c>
      <c r="D3914">
        <v>1</v>
      </c>
      <c r="E3914" t="s">
        <v>395</v>
      </c>
      <c r="F3914">
        <v>3</v>
      </c>
      <c r="G3914" t="s">
        <v>421</v>
      </c>
      <c r="H3914" t="s">
        <v>479</v>
      </c>
      <c r="I3914" t="s">
        <v>480</v>
      </c>
      <c r="J3914" t="s">
        <v>125</v>
      </c>
      <c r="K3914" t="s">
        <v>436</v>
      </c>
      <c r="L3914">
        <v>300</v>
      </c>
      <c r="M3914" t="s">
        <v>422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181</v>
      </c>
      <c r="C3915">
        <v>2021</v>
      </c>
      <c r="D3915">
        <v>1</v>
      </c>
      <c r="E3915" t="s">
        <v>395</v>
      </c>
      <c r="F3915">
        <v>3</v>
      </c>
      <c r="G3915" t="s">
        <v>421</v>
      </c>
      <c r="H3915" t="s">
        <v>434</v>
      </c>
      <c r="I3915" t="s">
        <v>435</v>
      </c>
      <c r="J3915" t="s">
        <v>125</v>
      </c>
      <c r="K3915" t="s">
        <v>436</v>
      </c>
      <c r="L3915">
        <v>4532</v>
      </c>
      <c r="M3915" t="s">
        <v>440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181</v>
      </c>
      <c r="C3916">
        <v>2021</v>
      </c>
      <c r="D3916">
        <v>1</v>
      </c>
      <c r="E3916" t="s">
        <v>395</v>
      </c>
      <c r="F3916">
        <v>3</v>
      </c>
      <c r="G3916" t="s">
        <v>421</v>
      </c>
      <c r="H3916" t="s">
        <v>437</v>
      </c>
      <c r="I3916" t="s">
        <v>438</v>
      </c>
      <c r="J3916" t="s">
        <v>116</v>
      </c>
      <c r="K3916" t="s">
        <v>439</v>
      </c>
      <c r="L3916">
        <v>4532</v>
      </c>
      <c r="M3916" t="s">
        <v>440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181</v>
      </c>
      <c r="C3917">
        <v>2021</v>
      </c>
      <c r="D3917">
        <v>1</v>
      </c>
      <c r="E3917" t="s">
        <v>395</v>
      </c>
      <c r="F3917">
        <v>3</v>
      </c>
      <c r="G3917" t="s">
        <v>421</v>
      </c>
      <c r="H3917" t="s">
        <v>490</v>
      </c>
      <c r="I3917" t="s">
        <v>491</v>
      </c>
      <c r="J3917" t="s">
        <v>207</v>
      </c>
      <c r="K3917" t="s">
        <v>443</v>
      </c>
      <c r="L3917">
        <v>300</v>
      </c>
      <c r="M3917" t="s">
        <v>422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181</v>
      </c>
      <c r="C3918">
        <v>2021</v>
      </c>
      <c r="D3918">
        <v>1</v>
      </c>
      <c r="E3918" t="s">
        <v>395</v>
      </c>
      <c r="F3918">
        <v>3</v>
      </c>
      <c r="G3918" t="s">
        <v>421</v>
      </c>
      <c r="H3918" t="s">
        <v>441</v>
      </c>
      <c r="I3918" t="s">
        <v>442</v>
      </c>
      <c r="J3918" t="s">
        <v>207</v>
      </c>
      <c r="K3918" t="s">
        <v>443</v>
      </c>
      <c r="L3918">
        <v>300</v>
      </c>
      <c r="M3918" t="s">
        <v>422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181</v>
      </c>
      <c r="C3919">
        <v>2021</v>
      </c>
      <c r="D3919">
        <v>1</v>
      </c>
      <c r="E3919" t="s">
        <v>395</v>
      </c>
      <c r="F3919">
        <v>3</v>
      </c>
      <c r="G3919" t="s">
        <v>421</v>
      </c>
      <c r="H3919" t="s">
        <v>444</v>
      </c>
      <c r="I3919" t="s">
        <v>445</v>
      </c>
      <c r="J3919" t="s">
        <v>207</v>
      </c>
      <c r="K3919" t="s">
        <v>443</v>
      </c>
      <c r="L3919">
        <v>4532</v>
      </c>
      <c r="M3919" t="s">
        <v>440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181</v>
      </c>
      <c r="C3920">
        <v>2021</v>
      </c>
      <c r="D3920">
        <v>1</v>
      </c>
      <c r="E3920" t="s">
        <v>395</v>
      </c>
      <c r="F3920">
        <v>3</v>
      </c>
      <c r="G3920" t="s">
        <v>421</v>
      </c>
      <c r="H3920" t="s">
        <v>412</v>
      </c>
      <c r="I3920" t="s">
        <v>413</v>
      </c>
      <c r="J3920" t="s">
        <v>121</v>
      </c>
      <c r="K3920" t="s">
        <v>399</v>
      </c>
      <c r="L3920">
        <v>4532</v>
      </c>
      <c r="M3920" t="s">
        <v>440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181</v>
      </c>
      <c r="C3921">
        <v>2021</v>
      </c>
      <c r="D3921">
        <v>1</v>
      </c>
      <c r="E3921" t="s">
        <v>395</v>
      </c>
      <c r="F3921">
        <v>3</v>
      </c>
      <c r="G3921" t="s">
        <v>421</v>
      </c>
      <c r="H3921" t="s">
        <v>417</v>
      </c>
      <c r="I3921" t="s">
        <v>418</v>
      </c>
      <c r="J3921" t="s">
        <v>115</v>
      </c>
      <c r="K3921" t="s">
        <v>405</v>
      </c>
      <c r="L3921">
        <v>4532</v>
      </c>
      <c r="M3921" t="s">
        <v>440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181</v>
      </c>
      <c r="C3922">
        <v>2021</v>
      </c>
      <c r="D3922">
        <v>1</v>
      </c>
      <c r="E3922" t="s">
        <v>395</v>
      </c>
      <c r="F3922">
        <v>3</v>
      </c>
      <c r="G3922" t="s">
        <v>421</v>
      </c>
      <c r="H3922" t="s">
        <v>446</v>
      </c>
      <c r="I3922" t="s">
        <v>447</v>
      </c>
      <c r="J3922" t="s">
        <v>126</v>
      </c>
      <c r="K3922" t="s">
        <v>425</v>
      </c>
      <c r="L3922">
        <v>4532</v>
      </c>
      <c r="M3922" t="s">
        <v>440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181</v>
      </c>
      <c r="C3923">
        <v>2021</v>
      </c>
      <c r="D3923">
        <v>1</v>
      </c>
      <c r="E3923" t="s">
        <v>395</v>
      </c>
      <c r="F3923">
        <v>3</v>
      </c>
      <c r="G3923" t="s">
        <v>421</v>
      </c>
      <c r="H3923" t="s">
        <v>448</v>
      </c>
      <c r="I3923" t="s">
        <v>449</v>
      </c>
      <c r="J3923" t="s">
        <v>117</v>
      </c>
      <c r="K3923" t="s">
        <v>428</v>
      </c>
      <c r="L3923">
        <v>4532</v>
      </c>
      <c r="M3923" t="s">
        <v>440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181</v>
      </c>
      <c r="C3924">
        <v>2021</v>
      </c>
      <c r="D3924">
        <v>1</v>
      </c>
      <c r="E3924" t="s">
        <v>395</v>
      </c>
      <c r="F3924">
        <v>3</v>
      </c>
      <c r="G3924" t="s">
        <v>421</v>
      </c>
      <c r="H3924" t="s">
        <v>419</v>
      </c>
      <c r="I3924" t="s">
        <v>420</v>
      </c>
      <c r="J3924" t="s">
        <v>118</v>
      </c>
      <c r="K3924" t="s">
        <v>411</v>
      </c>
      <c r="L3924">
        <v>4532</v>
      </c>
      <c r="M3924" t="s">
        <v>440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181</v>
      </c>
      <c r="C3925">
        <v>2021</v>
      </c>
      <c r="D3925">
        <v>1</v>
      </c>
      <c r="E3925" t="s">
        <v>395</v>
      </c>
      <c r="F3925">
        <v>3</v>
      </c>
      <c r="G3925" t="s">
        <v>421</v>
      </c>
      <c r="H3925" t="s">
        <v>450</v>
      </c>
      <c r="I3925" t="s">
        <v>451</v>
      </c>
      <c r="J3925" t="s">
        <v>119</v>
      </c>
      <c r="K3925" t="s">
        <v>433</v>
      </c>
      <c r="L3925">
        <v>4532</v>
      </c>
      <c r="M3925" t="s">
        <v>440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181</v>
      </c>
      <c r="C3926">
        <v>2021</v>
      </c>
      <c r="D3926">
        <v>1</v>
      </c>
      <c r="E3926" t="s">
        <v>395</v>
      </c>
      <c r="F3926">
        <v>3</v>
      </c>
      <c r="G3926" t="s">
        <v>421</v>
      </c>
      <c r="H3926" t="s">
        <v>452</v>
      </c>
      <c r="I3926" t="s">
        <v>453</v>
      </c>
      <c r="J3926" t="s">
        <v>119</v>
      </c>
      <c r="K3926" t="s">
        <v>433</v>
      </c>
      <c r="L3926">
        <v>4532</v>
      </c>
      <c r="M3926" t="s">
        <v>440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181</v>
      </c>
      <c r="C3927">
        <v>2021</v>
      </c>
      <c r="D3927">
        <v>1</v>
      </c>
      <c r="E3927" t="s">
        <v>395</v>
      </c>
      <c r="F3927">
        <v>3</v>
      </c>
      <c r="G3927" t="s">
        <v>421</v>
      </c>
      <c r="H3927" t="s">
        <v>492</v>
      </c>
      <c r="I3927" t="s">
        <v>493</v>
      </c>
      <c r="J3927" t="s">
        <v>119</v>
      </c>
      <c r="K3927" t="s">
        <v>433</v>
      </c>
      <c r="L3927">
        <v>4532</v>
      </c>
      <c r="M3927" t="s">
        <v>440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181</v>
      </c>
      <c r="C3928">
        <v>2021</v>
      </c>
      <c r="D3928">
        <v>1</v>
      </c>
      <c r="E3928" t="s">
        <v>395</v>
      </c>
      <c r="F3928">
        <v>5</v>
      </c>
      <c r="G3928" t="s">
        <v>455</v>
      </c>
      <c r="H3928" t="s">
        <v>403</v>
      </c>
      <c r="I3928" t="s">
        <v>404</v>
      </c>
      <c r="J3928" t="s">
        <v>115</v>
      </c>
      <c r="K3928" t="s">
        <v>405</v>
      </c>
      <c r="L3928">
        <v>460</v>
      </c>
      <c r="M3928" t="s">
        <v>456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181</v>
      </c>
      <c r="C3929">
        <v>2021</v>
      </c>
      <c r="D3929">
        <v>1</v>
      </c>
      <c r="E3929" t="s">
        <v>395</v>
      </c>
      <c r="F3929">
        <v>5</v>
      </c>
      <c r="G3929" t="s">
        <v>455</v>
      </c>
      <c r="H3929" t="s">
        <v>423</v>
      </c>
      <c r="I3929" t="s">
        <v>424</v>
      </c>
      <c r="J3929" t="s">
        <v>126</v>
      </c>
      <c r="K3929" t="s">
        <v>425</v>
      </c>
      <c r="L3929">
        <v>460</v>
      </c>
      <c r="M3929" t="s">
        <v>456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181</v>
      </c>
      <c r="C3930">
        <v>2021</v>
      </c>
      <c r="D3930">
        <v>1</v>
      </c>
      <c r="E3930" t="s">
        <v>395</v>
      </c>
      <c r="F3930">
        <v>5</v>
      </c>
      <c r="G3930" t="s">
        <v>455</v>
      </c>
      <c r="H3930" t="s">
        <v>429</v>
      </c>
      <c r="I3930" t="s">
        <v>430</v>
      </c>
      <c r="J3930" t="s">
        <v>115</v>
      </c>
      <c r="K3930" t="s">
        <v>405</v>
      </c>
      <c r="L3930">
        <v>460</v>
      </c>
      <c r="M3930" t="s">
        <v>456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181</v>
      </c>
      <c r="C3931">
        <v>2021</v>
      </c>
      <c r="D3931">
        <v>1</v>
      </c>
      <c r="E3931" t="s">
        <v>395</v>
      </c>
      <c r="F3931">
        <v>5</v>
      </c>
      <c r="G3931" t="s">
        <v>455</v>
      </c>
      <c r="H3931" t="s">
        <v>481</v>
      </c>
      <c r="I3931" t="s">
        <v>482</v>
      </c>
      <c r="J3931" t="s">
        <v>119</v>
      </c>
      <c r="K3931" t="s">
        <v>433</v>
      </c>
      <c r="L3931">
        <v>460</v>
      </c>
      <c r="M3931" t="s">
        <v>456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181</v>
      </c>
      <c r="C3932">
        <v>2021</v>
      </c>
      <c r="D3932">
        <v>1</v>
      </c>
      <c r="E3932" t="s">
        <v>395</v>
      </c>
      <c r="F3932">
        <v>5</v>
      </c>
      <c r="G3932" t="s">
        <v>455</v>
      </c>
      <c r="H3932" t="s">
        <v>431</v>
      </c>
      <c r="I3932" t="s">
        <v>432</v>
      </c>
      <c r="J3932" t="s">
        <v>119</v>
      </c>
      <c r="K3932" t="s">
        <v>433</v>
      </c>
      <c r="L3932">
        <v>460</v>
      </c>
      <c r="M3932" t="s">
        <v>456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181</v>
      </c>
      <c r="C3933">
        <v>2021</v>
      </c>
      <c r="D3933">
        <v>1</v>
      </c>
      <c r="E3933" t="s">
        <v>395</v>
      </c>
      <c r="F3933">
        <v>5</v>
      </c>
      <c r="G3933" t="s">
        <v>455</v>
      </c>
      <c r="H3933" t="s">
        <v>477</v>
      </c>
      <c r="I3933" t="s">
        <v>478</v>
      </c>
      <c r="J3933" t="s">
        <v>125</v>
      </c>
      <c r="K3933" t="s">
        <v>436</v>
      </c>
      <c r="L3933">
        <v>460</v>
      </c>
      <c r="M3933" t="s">
        <v>456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181</v>
      </c>
      <c r="C3934">
        <v>2021</v>
      </c>
      <c r="D3934">
        <v>1</v>
      </c>
      <c r="E3934" t="s">
        <v>395</v>
      </c>
      <c r="F3934">
        <v>5</v>
      </c>
      <c r="G3934" t="s">
        <v>455</v>
      </c>
      <c r="H3934" t="s">
        <v>479</v>
      </c>
      <c r="I3934" t="s">
        <v>480</v>
      </c>
      <c r="J3934" t="s">
        <v>125</v>
      </c>
      <c r="K3934" t="s">
        <v>436</v>
      </c>
      <c r="L3934">
        <v>460</v>
      </c>
      <c r="M3934" t="s">
        <v>456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181</v>
      </c>
      <c r="C3935">
        <v>2021</v>
      </c>
      <c r="D3935">
        <v>1</v>
      </c>
      <c r="E3935" t="s">
        <v>395</v>
      </c>
      <c r="F3935">
        <v>5</v>
      </c>
      <c r="G3935" t="s">
        <v>455</v>
      </c>
      <c r="H3935" t="s">
        <v>434</v>
      </c>
      <c r="I3935" t="s">
        <v>435</v>
      </c>
      <c r="J3935" t="s">
        <v>125</v>
      </c>
      <c r="K3935" t="s">
        <v>436</v>
      </c>
      <c r="L3935">
        <v>4552</v>
      </c>
      <c r="M3935" t="s">
        <v>457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181</v>
      </c>
      <c r="C3936">
        <v>2021</v>
      </c>
      <c r="D3936">
        <v>1</v>
      </c>
      <c r="E3936" t="s">
        <v>395</v>
      </c>
      <c r="F3936">
        <v>5</v>
      </c>
      <c r="G3936" t="s">
        <v>455</v>
      </c>
      <c r="H3936" t="s">
        <v>490</v>
      </c>
      <c r="I3936" t="s">
        <v>491</v>
      </c>
      <c r="J3936" t="s">
        <v>207</v>
      </c>
      <c r="K3936" t="s">
        <v>443</v>
      </c>
      <c r="L3936">
        <v>460</v>
      </c>
      <c r="M3936" t="s">
        <v>456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181</v>
      </c>
      <c r="C3937">
        <v>2021</v>
      </c>
      <c r="D3937">
        <v>1</v>
      </c>
      <c r="E3937" t="s">
        <v>395</v>
      </c>
      <c r="F3937">
        <v>5</v>
      </c>
      <c r="G3937" t="s">
        <v>455</v>
      </c>
      <c r="H3937" t="s">
        <v>441</v>
      </c>
      <c r="I3937" t="s">
        <v>442</v>
      </c>
      <c r="J3937" t="s">
        <v>207</v>
      </c>
      <c r="K3937" t="s">
        <v>443</v>
      </c>
      <c r="L3937">
        <v>460</v>
      </c>
      <c r="M3937" t="s">
        <v>456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181</v>
      </c>
      <c r="C3938">
        <v>2021</v>
      </c>
      <c r="D3938">
        <v>1</v>
      </c>
      <c r="E3938" t="s">
        <v>395</v>
      </c>
      <c r="F3938">
        <v>5</v>
      </c>
      <c r="G3938" t="s">
        <v>455</v>
      </c>
      <c r="H3938" t="s">
        <v>444</v>
      </c>
      <c r="I3938" t="s">
        <v>445</v>
      </c>
      <c r="J3938" t="s">
        <v>207</v>
      </c>
      <c r="K3938" t="s">
        <v>443</v>
      </c>
      <c r="L3938">
        <v>4552</v>
      </c>
      <c r="M3938" t="s">
        <v>457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181</v>
      </c>
      <c r="C3939">
        <v>2021</v>
      </c>
      <c r="D3939">
        <v>1</v>
      </c>
      <c r="E3939" t="s">
        <v>395</v>
      </c>
      <c r="F3939">
        <v>5</v>
      </c>
      <c r="G3939" t="s">
        <v>455</v>
      </c>
      <c r="H3939" t="s">
        <v>417</v>
      </c>
      <c r="I3939" t="s">
        <v>418</v>
      </c>
      <c r="J3939" t="s">
        <v>115</v>
      </c>
      <c r="K3939" t="s">
        <v>405</v>
      </c>
      <c r="L3939">
        <v>4552</v>
      </c>
      <c r="M3939" t="s">
        <v>457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181</v>
      </c>
      <c r="C3940">
        <v>2021</v>
      </c>
      <c r="D3940">
        <v>1</v>
      </c>
      <c r="E3940" t="s">
        <v>395</v>
      </c>
      <c r="F3940">
        <v>5</v>
      </c>
      <c r="G3940" t="s">
        <v>455</v>
      </c>
      <c r="H3940" t="s">
        <v>446</v>
      </c>
      <c r="I3940" t="s">
        <v>447</v>
      </c>
      <c r="J3940" t="s">
        <v>126</v>
      </c>
      <c r="K3940" t="s">
        <v>425</v>
      </c>
      <c r="L3940">
        <v>4552</v>
      </c>
      <c r="M3940" t="s">
        <v>457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181</v>
      </c>
      <c r="C3941">
        <v>2021</v>
      </c>
      <c r="D3941">
        <v>1</v>
      </c>
      <c r="E3941" t="s">
        <v>395</v>
      </c>
      <c r="F3941">
        <v>5</v>
      </c>
      <c r="G3941" t="s">
        <v>455</v>
      </c>
      <c r="H3941" t="s">
        <v>450</v>
      </c>
      <c r="I3941" t="s">
        <v>451</v>
      </c>
      <c r="J3941" t="s">
        <v>119</v>
      </c>
      <c r="K3941" t="s">
        <v>433</v>
      </c>
      <c r="L3941">
        <v>4552</v>
      </c>
      <c r="M3941" t="s">
        <v>457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181</v>
      </c>
      <c r="C3942">
        <v>2021</v>
      </c>
      <c r="D3942">
        <v>1</v>
      </c>
      <c r="E3942" t="s">
        <v>395</v>
      </c>
      <c r="F3942">
        <v>6</v>
      </c>
      <c r="G3942" t="s">
        <v>458</v>
      </c>
      <c r="H3942" t="s">
        <v>403</v>
      </c>
      <c r="I3942" t="s">
        <v>404</v>
      </c>
      <c r="J3942" t="s">
        <v>115</v>
      </c>
      <c r="K3942" t="s">
        <v>405</v>
      </c>
      <c r="L3942">
        <v>700</v>
      </c>
      <c r="M3942" t="s">
        <v>193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181</v>
      </c>
      <c r="C3943">
        <v>2021</v>
      </c>
      <c r="D3943">
        <v>1</v>
      </c>
      <c r="E3943" t="s">
        <v>395</v>
      </c>
      <c r="F3943">
        <v>6</v>
      </c>
      <c r="G3943" t="s">
        <v>458</v>
      </c>
      <c r="H3943" t="s">
        <v>494</v>
      </c>
      <c r="I3943" t="s">
        <v>495</v>
      </c>
      <c r="J3943" t="s">
        <v>123</v>
      </c>
      <c r="K3943" t="s">
        <v>461</v>
      </c>
      <c r="L3943">
        <v>700</v>
      </c>
      <c r="M3943" t="s">
        <v>193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181</v>
      </c>
      <c r="C3944">
        <v>2021</v>
      </c>
      <c r="D3944">
        <v>1</v>
      </c>
      <c r="E3944" t="s">
        <v>395</v>
      </c>
      <c r="F3944">
        <v>6</v>
      </c>
      <c r="G3944" t="s">
        <v>458</v>
      </c>
      <c r="H3944" t="s">
        <v>496</v>
      </c>
      <c r="I3944" t="s">
        <v>497</v>
      </c>
      <c r="J3944" t="s">
        <v>123</v>
      </c>
      <c r="K3944" t="s">
        <v>461</v>
      </c>
      <c r="L3944">
        <v>700</v>
      </c>
      <c r="M3944" t="s">
        <v>193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181</v>
      </c>
      <c r="C3945">
        <v>2021</v>
      </c>
      <c r="D3945">
        <v>1</v>
      </c>
      <c r="E3945" t="s">
        <v>395</v>
      </c>
      <c r="F3945">
        <v>6</v>
      </c>
      <c r="G3945" t="s">
        <v>458</v>
      </c>
      <c r="H3945" t="s">
        <v>477</v>
      </c>
      <c r="I3945" t="s">
        <v>478</v>
      </c>
      <c r="J3945" t="s">
        <v>125</v>
      </c>
      <c r="K3945" t="s">
        <v>436</v>
      </c>
      <c r="L3945">
        <v>700</v>
      </c>
      <c r="M3945" t="s">
        <v>193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181</v>
      </c>
      <c r="C3946">
        <v>2021</v>
      </c>
      <c r="D3946">
        <v>1</v>
      </c>
      <c r="E3946" t="s">
        <v>395</v>
      </c>
      <c r="F3946">
        <v>6</v>
      </c>
      <c r="G3946" t="s">
        <v>458</v>
      </c>
      <c r="H3946" t="s">
        <v>479</v>
      </c>
      <c r="I3946" t="s">
        <v>480</v>
      </c>
      <c r="J3946" t="s">
        <v>125</v>
      </c>
      <c r="K3946" t="s">
        <v>436</v>
      </c>
      <c r="L3946">
        <v>700</v>
      </c>
      <c r="M3946" t="s">
        <v>193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181</v>
      </c>
      <c r="C3947">
        <v>2021</v>
      </c>
      <c r="D3947">
        <v>1</v>
      </c>
      <c r="E3947" t="s">
        <v>395</v>
      </c>
      <c r="F3947">
        <v>6</v>
      </c>
      <c r="G3947" t="s">
        <v>458</v>
      </c>
      <c r="H3947" t="s">
        <v>498</v>
      </c>
      <c r="I3947" t="s">
        <v>499</v>
      </c>
      <c r="J3947" t="s">
        <v>130</v>
      </c>
      <c r="K3947" t="s">
        <v>500</v>
      </c>
      <c r="L3947">
        <v>700</v>
      </c>
      <c r="M3947" t="s">
        <v>193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181</v>
      </c>
      <c r="C3948">
        <v>2021</v>
      </c>
      <c r="D3948">
        <v>1</v>
      </c>
      <c r="E3948" t="s">
        <v>395</v>
      </c>
      <c r="F3948">
        <v>6</v>
      </c>
      <c r="G3948" t="s">
        <v>458</v>
      </c>
      <c r="H3948" t="s">
        <v>501</v>
      </c>
      <c r="I3948" t="s">
        <v>502</v>
      </c>
      <c r="J3948" t="s">
        <v>130</v>
      </c>
      <c r="K3948" t="s">
        <v>500</v>
      </c>
      <c r="L3948">
        <v>700</v>
      </c>
      <c r="M3948" t="s">
        <v>193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181</v>
      </c>
      <c r="C3949">
        <v>2021</v>
      </c>
      <c r="D3949">
        <v>1</v>
      </c>
      <c r="E3949" t="s">
        <v>395</v>
      </c>
      <c r="F3949">
        <v>6</v>
      </c>
      <c r="G3949" t="s">
        <v>458</v>
      </c>
      <c r="H3949" t="s">
        <v>503</v>
      </c>
      <c r="I3949" t="s">
        <v>504</v>
      </c>
      <c r="J3949" t="s">
        <v>278</v>
      </c>
      <c r="K3949" t="s">
        <v>475</v>
      </c>
      <c r="L3949">
        <v>700</v>
      </c>
      <c r="M3949" t="s">
        <v>193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181</v>
      </c>
      <c r="C3950">
        <v>2021</v>
      </c>
      <c r="D3950">
        <v>1</v>
      </c>
      <c r="E3950" t="s">
        <v>395</v>
      </c>
      <c r="F3950">
        <v>6</v>
      </c>
      <c r="G3950" t="s">
        <v>458</v>
      </c>
      <c r="H3950" t="s">
        <v>505</v>
      </c>
      <c r="I3950" t="s">
        <v>506</v>
      </c>
      <c r="J3950" t="s">
        <v>278</v>
      </c>
      <c r="K3950" t="s">
        <v>475</v>
      </c>
      <c r="L3950">
        <v>700</v>
      </c>
      <c r="M3950" t="s">
        <v>193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181</v>
      </c>
      <c r="C3951">
        <v>2021</v>
      </c>
      <c r="D3951">
        <v>1</v>
      </c>
      <c r="E3951" t="s">
        <v>395</v>
      </c>
      <c r="F3951">
        <v>6</v>
      </c>
      <c r="G3951" t="s">
        <v>458</v>
      </c>
      <c r="H3951" t="s">
        <v>507</v>
      </c>
      <c r="I3951" t="s">
        <v>508</v>
      </c>
      <c r="J3951" t="s">
        <v>116</v>
      </c>
      <c r="K3951" t="s">
        <v>439</v>
      </c>
      <c r="L3951">
        <v>700</v>
      </c>
      <c r="M3951" t="s">
        <v>193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181</v>
      </c>
      <c r="C3952">
        <v>2021</v>
      </c>
      <c r="D3952">
        <v>1</v>
      </c>
      <c r="E3952" t="s">
        <v>395</v>
      </c>
      <c r="F3952">
        <v>6</v>
      </c>
      <c r="G3952" t="s">
        <v>458</v>
      </c>
      <c r="H3952" t="s">
        <v>509</v>
      </c>
      <c r="I3952" t="s">
        <v>510</v>
      </c>
      <c r="J3952" t="s">
        <v>116</v>
      </c>
      <c r="K3952" t="s">
        <v>439</v>
      </c>
      <c r="L3952">
        <v>700</v>
      </c>
      <c r="M3952" t="s">
        <v>193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181</v>
      </c>
      <c r="C3953">
        <v>2021</v>
      </c>
      <c r="D3953">
        <v>1</v>
      </c>
      <c r="E3953" t="s">
        <v>395</v>
      </c>
      <c r="F3953">
        <v>6</v>
      </c>
      <c r="G3953" t="s">
        <v>458</v>
      </c>
      <c r="H3953" t="s">
        <v>459</v>
      </c>
      <c r="I3953" t="s">
        <v>460</v>
      </c>
      <c r="J3953" t="s">
        <v>123</v>
      </c>
      <c r="K3953" t="s">
        <v>461</v>
      </c>
      <c r="L3953">
        <v>4562</v>
      </c>
      <c r="M3953" t="s">
        <v>462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181</v>
      </c>
      <c r="C3954">
        <v>2021</v>
      </c>
      <c r="D3954">
        <v>1</v>
      </c>
      <c r="E3954" t="s">
        <v>395</v>
      </c>
      <c r="F3954">
        <v>6</v>
      </c>
      <c r="G3954" t="s">
        <v>458</v>
      </c>
      <c r="H3954" t="s">
        <v>434</v>
      </c>
      <c r="I3954" t="s">
        <v>435</v>
      </c>
      <c r="J3954" t="s">
        <v>125</v>
      </c>
      <c r="K3954" t="s">
        <v>436</v>
      </c>
      <c r="L3954">
        <v>4562</v>
      </c>
      <c r="M3954" t="s">
        <v>462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181</v>
      </c>
      <c r="C3955">
        <v>2021</v>
      </c>
      <c r="D3955">
        <v>1</v>
      </c>
      <c r="E3955" t="s">
        <v>395</v>
      </c>
      <c r="F3955">
        <v>6</v>
      </c>
      <c r="G3955" t="s">
        <v>458</v>
      </c>
      <c r="H3955" t="s">
        <v>511</v>
      </c>
      <c r="I3955" t="s">
        <v>512</v>
      </c>
      <c r="J3955" t="s">
        <v>288</v>
      </c>
      <c r="K3955" t="s">
        <v>513</v>
      </c>
      <c r="L3955">
        <v>4562</v>
      </c>
      <c r="M3955" t="s">
        <v>462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181</v>
      </c>
      <c r="C3956">
        <v>2021</v>
      </c>
      <c r="D3956">
        <v>1</v>
      </c>
      <c r="E3956" t="s">
        <v>395</v>
      </c>
      <c r="F3956">
        <v>6</v>
      </c>
      <c r="G3956" t="s">
        <v>458</v>
      </c>
      <c r="H3956" t="s">
        <v>514</v>
      </c>
      <c r="I3956" t="s">
        <v>515</v>
      </c>
      <c r="J3956" t="s">
        <v>130</v>
      </c>
      <c r="K3956" t="s">
        <v>500</v>
      </c>
      <c r="L3956">
        <v>4562</v>
      </c>
      <c r="M3956" t="s">
        <v>462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181</v>
      </c>
      <c r="C3957">
        <v>2021</v>
      </c>
      <c r="D3957">
        <v>1</v>
      </c>
      <c r="E3957" t="s">
        <v>395</v>
      </c>
      <c r="F3957">
        <v>6</v>
      </c>
      <c r="G3957" t="s">
        <v>458</v>
      </c>
      <c r="H3957" t="s">
        <v>516</v>
      </c>
      <c r="I3957" t="s">
        <v>517</v>
      </c>
      <c r="J3957" t="s">
        <v>278</v>
      </c>
      <c r="K3957" t="s">
        <v>475</v>
      </c>
      <c r="L3957">
        <v>4562</v>
      </c>
      <c r="M3957" t="s">
        <v>462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181</v>
      </c>
      <c r="C3958">
        <v>2021</v>
      </c>
      <c r="D3958">
        <v>1</v>
      </c>
      <c r="E3958" t="s">
        <v>395</v>
      </c>
      <c r="F3958">
        <v>6</v>
      </c>
      <c r="G3958" t="s">
        <v>458</v>
      </c>
      <c r="H3958" t="s">
        <v>437</v>
      </c>
      <c r="I3958" t="s">
        <v>438</v>
      </c>
      <c r="J3958" t="s">
        <v>116</v>
      </c>
      <c r="K3958" t="s">
        <v>439</v>
      </c>
      <c r="L3958">
        <v>4562</v>
      </c>
      <c r="M3958" t="s">
        <v>462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181</v>
      </c>
      <c r="C3959">
        <v>2021</v>
      </c>
      <c r="D3959">
        <v>1</v>
      </c>
      <c r="E3959" t="s">
        <v>395</v>
      </c>
      <c r="F3959">
        <v>6</v>
      </c>
      <c r="G3959" t="s">
        <v>458</v>
      </c>
      <c r="H3959" t="s">
        <v>518</v>
      </c>
      <c r="I3959" t="s">
        <v>519</v>
      </c>
      <c r="J3959" t="s">
        <v>124</v>
      </c>
      <c r="K3959" t="s">
        <v>465</v>
      </c>
      <c r="L3959">
        <v>700</v>
      </c>
      <c r="M3959" t="s">
        <v>193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181</v>
      </c>
      <c r="C3960">
        <v>2021</v>
      </c>
      <c r="D3960">
        <v>1</v>
      </c>
      <c r="E3960" t="s">
        <v>395</v>
      </c>
      <c r="F3960">
        <v>6</v>
      </c>
      <c r="G3960" t="s">
        <v>458</v>
      </c>
      <c r="H3960" t="s">
        <v>463</v>
      </c>
      <c r="I3960" t="s">
        <v>464</v>
      </c>
      <c r="J3960" t="s">
        <v>124</v>
      </c>
      <c r="K3960" t="s">
        <v>465</v>
      </c>
      <c r="L3960">
        <v>4562</v>
      </c>
      <c r="M3960" t="s">
        <v>462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181</v>
      </c>
      <c r="C3961">
        <v>2021</v>
      </c>
      <c r="D3961">
        <v>1</v>
      </c>
      <c r="E3961" t="s">
        <v>395</v>
      </c>
      <c r="F3961">
        <v>6</v>
      </c>
      <c r="G3961" t="s">
        <v>458</v>
      </c>
      <c r="H3961" t="s">
        <v>520</v>
      </c>
      <c r="I3961" t="s">
        <v>521</v>
      </c>
      <c r="J3961" t="s">
        <v>132</v>
      </c>
      <c r="K3961" t="s">
        <v>475</v>
      </c>
      <c r="L3961">
        <v>700</v>
      </c>
      <c r="M3961" t="s">
        <v>193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181</v>
      </c>
      <c r="C3962">
        <v>2021</v>
      </c>
      <c r="D3962">
        <v>1</v>
      </c>
      <c r="E3962" t="s">
        <v>395</v>
      </c>
      <c r="F3962">
        <v>6</v>
      </c>
      <c r="G3962" t="s">
        <v>458</v>
      </c>
      <c r="H3962" t="s">
        <v>522</v>
      </c>
      <c r="I3962" t="s">
        <v>523</v>
      </c>
      <c r="J3962" t="s">
        <v>132</v>
      </c>
      <c r="K3962" t="s">
        <v>475</v>
      </c>
      <c r="L3962">
        <v>700</v>
      </c>
      <c r="M3962" t="s">
        <v>193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181</v>
      </c>
      <c r="C3963">
        <v>2021</v>
      </c>
      <c r="D3963">
        <v>1</v>
      </c>
      <c r="E3963" t="s">
        <v>395</v>
      </c>
      <c r="F3963">
        <v>6</v>
      </c>
      <c r="G3963" t="s">
        <v>458</v>
      </c>
      <c r="H3963" t="s">
        <v>524</v>
      </c>
      <c r="I3963" t="s">
        <v>525</v>
      </c>
      <c r="J3963" t="s">
        <v>132</v>
      </c>
      <c r="K3963" t="s">
        <v>475</v>
      </c>
      <c r="L3963">
        <v>4562</v>
      </c>
      <c r="M3963" t="s">
        <v>462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181</v>
      </c>
      <c r="C3964">
        <v>2021</v>
      </c>
      <c r="D3964">
        <v>1</v>
      </c>
      <c r="E3964" t="s">
        <v>395</v>
      </c>
      <c r="F3964">
        <v>6</v>
      </c>
      <c r="G3964" t="s">
        <v>458</v>
      </c>
      <c r="H3964" t="s">
        <v>417</v>
      </c>
      <c r="I3964" t="s">
        <v>418</v>
      </c>
      <c r="J3964" t="s">
        <v>115</v>
      </c>
      <c r="K3964" t="s">
        <v>405</v>
      </c>
      <c r="L3964">
        <v>4562</v>
      </c>
      <c r="M3964" t="s">
        <v>462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181</v>
      </c>
      <c r="C3965">
        <v>2021</v>
      </c>
      <c r="D3965">
        <v>1</v>
      </c>
      <c r="E3965" t="s">
        <v>395</v>
      </c>
      <c r="F3965">
        <v>10</v>
      </c>
      <c r="G3965" t="s">
        <v>466</v>
      </c>
      <c r="H3965" t="s">
        <v>397</v>
      </c>
      <c r="I3965" t="s">
        <v>398</v>
      </c>
      <c r="J3965" t="s">
        <v>121</v>
      </c>
      <c r="K3965" t="s">
        <v>399</v>
      </c>
      <c r="L3965">
        <v>207</v>
      </c>
      <c r="M3965" t="s">
        <v>467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181</v>
      </c>
      <c r="C3966">
        <v>2021</v>
      </c>
      <c r="D3966">
        <v>1</v>
      </c>
      <c r="E3966" t="s">
        <v>395</v>
      </c>
      <c r="F3966">
        <v>10</v>
      </c>
      <c r="G3966" t="s">
        <v>466</v>
      </c>
      <c r="H3966" t="s">
        <v>401</v>
      </c>
      <c r="I3966" t="s">
        <v>402</v>
      </c>
      <c r="J3966" t="s">
        <v>121</v>
      </c>
      <c r="K3966" t="s">
        <v>399</v>
      </c>
      <c r="L3966">
        <v>207</v>
      </c>
      <c r="M3966" t="s">
        <v>467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181</v>
      </c>
      <c r="C3967">
        <v>2021</v>
      </c>
      <c r="D3967">
        <v>1</v>
      </c>
      <c r="E3967" t="s">
        <v>395</v>
      </c>
      <c r="F3967">
        <v>10</v>
      </c>
      <c r="G3967" t="s">
        <v>466</v>
      </c>
      <c r="H3967" t="s">
        <v>403</v>
      </c>
      <c r="I3967" t="s">
        <v>404</v>
      </c>
      <c r="J3967" t="s">
        <v>115</v>
      </c>
      <c r="K3967" t="s">
        <v>405</v>
      </c>
      <c r="L3967">
        <v>207</v>
      </c>
      <c r="M3967" t="s">
        <v>467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181</v>
      </c>
      <c r="C3968">
        <v>2021</v>
      </c>
      <c r="D3968">
        <v>1</v>
      </c>
      <c r="E3968" t="s">
        <v>395</v>
      </c>
      <c r="F3968">
        <v>10</v>
      </c>
      <c r="G3968" t="s">
        <v>466</v>
      </c>
      <c r="H3968" t="s">
        <v>406</v>
      </c>
      <c r="I3968" t="s">
        <v>407</v>
      </c>
      <c r="J3968" t="s">
        <v>122</v>
      </c>
      <c r="K3968" t="s">
        <v>408</v>
      </c>
      <c r="L3968">
        <v>207</v>
      </c>
      <c r="M3968" t="s">
        <v>467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181</v>
      </c>
      <c r="C3969">
        <v>2021</v>
      </c>
      <c r="D3969">
        <v>1</v>
      </c>
      <c r="E3969" t="s">
        <v>395</v>
      </c>
      <c r="F3969">
        <v>10</v>
      </c>
      <c r="G3969" t="s">
        <v>466</v>
      </c>
      <c r="H3969" t="s">
        <v>471</v>
      </c>
      <c r="I3969" t="s">
        <v>472</v>
      </c>
      <c r="J3969" t="s">
        <v>122</v>
      </c>
      <c r="K3969" t="s">
        <v>408</v>
      </c>
      <c r="L3969">
        <v>207</v>
      </c>
      <c r="M3969" t="s">
        <v>467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181</v>
      </c>
      <c r="C3970">
        <v>2021</v>
      </c>
      <c r="D3970">
        <v>1</v>
      </c>
      <c r="E3970" t="s">
        <v>395</v>
      </c>
      <c r="F3970">
        <v>10</v>
      </c>
      <c r="G3970" t="s">
        <v>466</v>
      </c>
      <c r="H3970" t="s">
        <v>477</v>
      </c>
      <c r="I3970" t="s">
        <v>478</v>
      </c>
      <c r="J3970" t="s">
        <v>125</v>
      </c>
      <c r="K3970" t="s">
        <v>436</v>
      </c>
      <c r="L3970">
        <v>207</v>
      </c>
      <c r="M3970" t="s">
        <v>467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181</v>
      </c>
      <c r="C3971">
        <v>2021</v>
      </c>
      <c r="D3971">
        <v>1</v>
      </c>
      <c r="E3971" t="s">
        <v>395</v>
      </c>
      <c r="F3971">
        <v>10</v>
      </c>
      <c r="G3971" t="s">
        <v>466</v>
      </c>
      <c r="H3971" t="s">
        <v>479</v>
      </c>
      <c r="I3971" t="s">
        <v>480</v>
      </c>
      <c r="J3971" t="s">
        <v>125</v>
      </c>
      <c r="K3971" t="s">
        <v>436</v>
      </c>
      <c r="L3971">
        <v>207</v>
      </c>
      <c r="M3971" t="s">
        <v>467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181</v>
      </c>
      <c r="C3972">
        <v>2021</v>
      </c>
      <c r="D3972">
        <v>1</v>
      </c>
      <c r="E3972" t="s">
        <v>395</v>
      </c>
      <c r="F3972">
        <v>10</v>
      </c>
      <c r="G3972" t="s">
        <v>466</v>
      </c>
      <c r="H3972" t="s">
        <v>434</v>
      </c>
      <c r="I3972" t="s">
        <v>435</v>
      </c>
      <c r="J3972" t="s">
        <v>125</v>
      </c>
      <c r="K3972" t="s">
        <v>436</v>
      </c>
      <c r="L3972">
        <v>4513</v>
      </c>
      <c r="M3972" t="s">
        <v>468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181</v>
      </c>
      <c r="C3973">
        <v>2021</v>
      </c>
      <c r="D3973">
        <v>1</v>
      </c>
      <c r="E3973" t="s">
        <v>395</v>
      </c>
      <c r="F3973">
        <v>10</v>
      </c>
      <c r="G3973" t="s">
        <v>466</v>
      </c>
      <c r="H3973" t="s">
        <v>412</v>
      </c>
      <c r="I3973" t="s">
        <v>413</v>
      </c>
      <c r="J3973" t="s">
        <v>121</v>
      </c>
      <c r="K3973" t="s">
        <v>399</v>
      </c>
      <c r="L3973">
        <v>4513</v>
      </c>
      <c r="M3973" t="s">
        <v>468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181</v>
      </c>
      <c r="C3974">
        <v>2021</v>
      </c>
      <c r="D3974">
        <v>1</v>
      </c>
      <c r="E3974" t="s">
        <v>395</v>
      </c>
      <c r="F3974">
        <v>10</v>
      </c>
      <c r="G3974" t="s">
        <v>466</v>
      </c>
      <c r="H3974" t="s">
        <v>415</v>
      </c>
      <c r="I3974" t="s">
        <v>416</v>
      </c>
      <c r="J3974" t="s">
        <v>122</v>
      </c>
      <c r="K3974" t="s">
        <v>408</v>
      </c>
      <c r="L3974">
        <v>4513</v>
      </c>
      <c r="M3974" t="s">
        <v>468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181</v>
      </c>
      <c r="C3975">
        <v>2021</v>
      </c>
      <c r="D3975">
        <v>1</v>
      </c>
      <c r="E3975" t="s">
        <v>395</v>
      </c>
      <c r="F3975">
        <v>10</v>
      </c>
      <c r="G3975" t="s">
        <v>466</v>
      </c>
      <c r="H3975" t="s">
        <v>417</v>
      </c>
      <c r="I3975" t="s">
        <v>418</v>
      </c>
      <c r="J3975" t="s">
        <v>115</v>
      </c>
      <c r="K3975" t="s">
        <v>405</v>
      </c>
      <c r="L3975">
        <v>4513</v>
      </c>
      <c r="M3975" t="s">
        <v>468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181</v>
      </c>
      <c r="C3976">
        <v>2021</v>
      </c>
      <c r="D3976">
        <v>1</v>
      </c>
      <c r="E3976" t="s">
        <v>395</v>
      </c>
      <c r="F3976">
        <v>60</v>
      </c>
      <c r="G3976" t="s">
        <v>469</v>
      </c>
      <c r="H3976" t="s">
        <v>494</v>
      </c>
      <c r="I3976" t="s">
        <v>495</v>
      </c>
      <c r="J3976" t="s">
        <v>123</v>
      </c>
      <c r="K3976" t="s">
        <v>461</v>
      </c>
      <c r="L3976">
        <v>360</v>
      </c>
      <c r="M3976" t="s">
        <v>526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181</v>
      </c>
      <c r="C3977">
        <v>2021</v>
      </c>
      <c r="D3977">
        <v>1</v>
      </c>
      <c r="E3977" t="s">
        <v>395</v>
      </c>
      <c r="F3977">
        <v>60</v>
      </c>
      <c r="G3977" t="s">
        <v>469</v>
      </c>
      <c r="H3977" t="s">
        <v>496</v>
      </c>
      <c r="I3977" t="s">
        <v>497</v>
      </c>
      <c r="J3977" t="s">
        <v>123</v>
      </c>
      <c r="K3977" t="s">
        <v>461</v>
      </c>
      <c r="L3977">
        <v>360</v>
      </c>
      <c r="M3977" t="s">
        <v>526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181</v>
      </c>
      <c r="C3978">
        <v>2021</v>
      </c>
      <c r="D3978">
        <v>1</v>
      </c>
      <c r="E3978" t="s">
        <v>395</v>
      </c>
      <c r="F3978">
        <v>60</v>
      </c>
      <c r="G3978" t="s">
        <v>469</v>
      </c>
      <c r="H3978" t="s">
        <v>459</v>
      </c>
      <c r="I3978" t="s">
        <v>460</v>
      </c>
      <c r="J3978" t="s">
        <v>123</v>
      </c>
      <c r="K3978" t="s">
        <v>461</v>
      </c>
      <c r="L3978">
        <v>4563</v>
      </c>
      <c r="M3978" t="s">
        <v>470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181</v>
      </c>
      <c r="C3979">
        <v>2021</v>
      </c>
      <c r="D3979">
        <v>1</v>
      </c>
      <c r="E3979" t="s">
        <v>395</v>
      </c>
      <c r="F3979">
        <v>60</v>
      </c>
      <c r="G3979" t="s">
        <v>469</v>
      </c>
      <c r="H3979" t="s">
        <v>437</v>
      </c>
      <c r="I3979" t="s">
        <v>438</v>
      </c>
      <c r="J3979" t="s">
        <v>116</v>
      </c>
      <c r="K3979" t="s">
        <v>439</v>
      </c>
      <c r="L3979">
        <v>4563</v>
      </c>
      <c r="M3979" t="s">
        <v>470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181</v>
      </c>
      <c r="C3980">
        <v>2021</v>
      </c>
      <c r="D3980">
        <v>1</v>
      </c>
      <c r="E3980" t="s">
        <v>395</v>
      </c>
      <c r="F3980">
        <v>60</v>
      </c>
      <c r="G3980" t="s">
        <v>469</v>
      </c>
      <c r="H3980" t="s">
        <v>463</v>
      </c>
      <c r="I3980" t="s">
        <v>464</v>
      </c>
      <c r="J3980" t="s">
        <v>124</v>
      </c>
      <c r="K3980" t="s">
        <v>465</v>
      </c>
      <c r="L3980">
        <v>4563</v>
      </c>
      <c r="M3980" t="s">
        <v>470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181</v>
      </c>
      <c r="C3981">
        <v>2021</v>
      </c>
      <c r="D3981">
        <v>1</v>
      </c>
      <c r="E3981" t="s">
        <v>395</v>
      </c>
      <c r="F3981">
        <v>71</v>
      </c>
      <c r="G3981" t="s">
        <v>469</v>
      </c>
      <c r="H3981" t="s">
        <v>397</v>
      </c>
      <c r="I3981" t="s">
        <v>398</v>
      </c>
      <c r="J3981" t="s">
        <v>121</v>
      </c>
      <c r="K3981" t="s">
        <v>399</v>
      </c>
      <c r="L3981">
        <v>1571</v>
      </c>
      <c r="M3981" t="s">
        <v>527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181</v>
      </c>
      <c r="C3982">
        <v>2021</v>
      </c>
      <c r="D3982">
        <v>1</v>
      </c>
      <c r="E3982" t="s">
        <v>395</v>
      </c>
      <c r="F3982">
        <v>72</v>
      </c>
      <c r="G3982" t="s">
        <v>469</v>
      </c>
      <c r="H3982" t="s">
        <v>397</v>
      </c>
      <c r="I3982" t="s">
        <v>398</v>
      </c>
      <c r="J3982" t="s">
        <v>121</v>
      </c>
      <c r="K3982" t="s">
        <v>399</v>
      </c>
      <c r="L3982">
        <v>1572</v>
      </c>
      <c r="M3982" t="s">
        <v>528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181</v>
      </c>
      <c r="C3983">
        <v>2021</v>
      </c>
      <c r="D3983">
        <v>1</v>
      </c>
      <c r="E3983" t="s">
        <v>395</v>
      </c>
      <c r="F3983">
        <v>72</v>
      </c>
      <c r="G3983" t="s">
        <v>469</v>
      </c>
      <c r="H3983" t="s">
        <v>403</v>
      </c>
      <c r="I3983" t="s">
        <v>404</v>
      </c>
      <c r="J3983" t="s">
        <v>115</v>
      </c>
      <c r="K3983" t="s">
        <v>405</v>
      </c>
      <c r="L3983">
        <v>1572</v>
      </c>
      <c r="M3983" t="s">
        <v>528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181</v>
      </c>
      <c r="C3984">
        <v>2021</v>
      </c>
      <c r="D3984">
        <v>1</v>
      </c>
      <c r="E3984" t="s">
        <v>395</v>
      </c>
      <c r="F3984">
        <v>75</v>
      </c>
      <c r="G3984" t="s">
        <v>469</v>
      </c>
      <c r="H3984" t="s">
        <v>403</v>
      </c>
      <c r="I3984" t="s">
        <v>404</v>
      </c>
      <c r="J3984" t="s">
        <v>115</v>
      </c>
      <c r="K3984" t="s">
        <v>405</v>
      </c>
      <c r="L3984">
        <v>1575</v>
      </c>
      <c r="M3984" t="s">
        <v>529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181</v>
      </c>
      <c r="C3985">
        <v>2021</v>
      </c>
      <c r="D3985">
        <v>1</v>
      </c>
      <c r="E3985" t="s">
        <v>395</v>
      </c>
      <c r="F3985">
        <v>75</v>
      </c>
      <c r="G3985" t="s">
        <v>469</v>
      </c>
      <c r="H3985" t="s">
        <v>431</v>
      </c>
      <c r="I3985" t="s">
        <v>432</v>
      </c>
      <c r="J3985" t="s">
        <v>119</v>
      </c>
      <c r="K3985" t="s">
        <v>433</v>
      </c>
      <c r="L3985">
        <v>1575</v>
      </c>
      <c r="M3985" t="s">
        <v>529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181</v>
      </c>
      <c r="C3986">
        <v>2021</v>
      </c>
      <c r="D3986">
        <v>1</v>
      </c>
      <c r="E3986" t="s">
        <v>395</v>
      </c>
      <c r="F3986">
        <v>75</v>
      </c>
      <c r="G3986" t="s">
        <v>469</v>
      </c>
      <c r="H3986" t="s">
        <v>441</v>
      </c>
      <c r="I3986" t="s">
        <v>442</v>
      </c>
      <c r="J3986" t="s">
        <v>207</v>
      </c>
      <c r="K3986" t="s">
        <v>443</v>
      </c>
      <c r="L3986">
        <v>1575</v>
      </c>
      <c r="M3986" t="s">
        <v>529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181</v>
      </c>
      <c r="C3987">
        <v>2021</v>
      </c>
      <c r="D3987">
        <v>1</v>
      </c>
      <c r="E3987" t="s">
        <v>395</v>
      </c>
      <c r="F3987">
        <v>75</v>
      </c>
      <c r="G3987" t="s">
        <v>469</v>
      </c>
      <c r="H3987" t="s">
        <v>417</v>
      </c>
      <c r="I3987" t="s">
        <v>418</v>
      </c>
      <c r="J3987" t="s">
        <v>115</v>
      </c>
      <c r="K3987" t="s">
        <v>405</v>
      </c>
      <c r="L3987">
        <v>4575</v>
      </c>
      <c r="M3987" t="s">
        <v>476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181</v>
      </c>
      <c r="C3988">
        <v>2021</v>
      </c>
      <c r="D3988">
        <v>1</v>
      </c>
      <c r="E3988" t="s">
        <v>395</v>
      </c>
      <c r="F3988">
        <v>75</v>
      </c>
      <c r="G3988" t="s">
        <v>469</v>
      </c>
      <c r="H3988" t="s">
        <v>450</v>
      </c>
      <c r="I3988" t="s">
        <v>451</v>
      </c>
      <c r="J3988" t="s">
        <v>119</v>
      </c>
      <c r="K3988" t="s">
        <v>433</v>
      </c>
      <c r="L3988">
        <v>4575</v>
      </c>
      <c r="M3988" t="s">
        <v>476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181</v>
      </c>
      <c r="C3989">
        <v>2021</v>
      </c>
      <c r="D3989">
        <v>1</v>
      </c>
      <c r="E3989" t="s">
        <v>395</v>
      </c>
      <c r="F3989">
        <v>77</v>
      </c>
      <c r="G3989" t="s">
        <v>469</v>
      </c>
      <c r="H3989" t="s">
        <v>403</v>
      </c>
      <c r="I3989" t="s">
        <v>404</v>
      </c>
      <c r="J3989" t="s">
        <v>115</v>
      </c>
      <c r="K3989" t="s">
        <v>405</v>
      </c>
      <c r="L3989">
        <v>1577</v>
      </c>
      <c r="M3989" t="s">
        <v>530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181</v>
      </c>
      <c r="C3990">
        <v>2021</v>
      </c>
      <c r="D3990">
        <v>1</v>
      </c>
      <c r="E3990" t="s">
        <v>395</v>
      </c>
      <c r="F3990">
        <v>77</v>
      </c>
      <c r="G3990" t="s">
        <v>469</v>
      </c>
      <c r="H3990" t="s">
        <v>417</v>
      </c>
      <c r="I3990" t="s">
        <v>418</v>
      </c>
      <c r="J3990" t="s">
        <v>115</v>
      </c>
      <c r="K3990" t="s">
        <v>405</v>
      </c>
      <c r="L3990">
        <v>4577</v>
      </c>
      <c r="M3990" t="s">
        <v>476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181</v>
      </c>
      <c r="C3991">
        <v>2021</v>
      </c>
      <c r="D3991">
        <v>1</v>
      </c>
      <c r="E3991" t="s">
        <v>395</v>
      </c>
      <c r="F3991">
        <v>79</v>
      </c>
      <c r="G3991" t="s">
        <v>469</v>
      </c>
      <c r="H3991" t="s">
        <v>403</v>
      </c>
      <c r="I3991" t="s">
        <v>404</v>
      </c>
      <c r="J3991" t="s">
        <v>115</v>
      </c>
      <c r="K3991" t="s">
        <v>405</v>
      </c>
      <c r="L3991">
        <v>1579</v>
      </c>
      <c r="M3991" t="s">
        <v>531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181</v>
      </c>
      <c r="C3992">
        <v>2021</v>
      </c>
      <c r="D3992">
        <v>1</v>
      </c>
      <c r="E3992" t="s">
        <v>395</v>
      </c>
      <c r="F3992">
        <v>79</v>
      </c>
      <c r="G3992" t="s">
        <v>469</v>
      </c>
      <c r="H3992" t="s">
        <v>431</v>
      </c>
      <c r="I3992" t="s">
        <v>432</v>
      </c>
      <c r="J3992" t="s">
        <v>119</v>
      </c>
      <c r="K3992" t="s">
        <v>433</v>
      </c>
      <c r="L3992">
        <v>1579</v>
      </c>
      <c r="M3992" t="s">
        <v>531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181</v>
      </c>
      <c r="C3993">
        <v>2021</v>
      </c>
      <c r="D3993">
        <v>1</v>
      </c>
      <c r="E3993" t="s">
        <v>395</v>
      </c>
      <c r="F3993">
        <v>79</v>
      </c>
      <c r="G3993" t="s">
        <v>469</v>
      </c>
      <c r="H3993" t="s">
        <v>532</v>
      </c>
      <c r="I3993" t="s">
        <v>533</v>
      </c>
      <c r="J3993" t="s">
        <v>270</v>
      </c>
      <c r="K3993" t="s">
        <v>534</v>
      </c>
      <c r="L3993">
        <v>1579</v>
      </c>
      <c r="M3993" t="s">
        <v>531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181</v>
      </c>
      <c r="C3994">
        <v>2021</v>
      </c>
      <c r="D3994">
        <v>1</v>
      </c>
      <c r="E3994" t="s">
        <v>395</v>
      </c>
      <c r="F3994">
        <v>79</v>
      </c>
      <c r="G3994" t="s">
        <v>469</v>
      </c>
      <c r="H3994" t="s">
        <v>444</v>
      </c>
      <c r="I3994" t="s">
        <v>445</v>
      </c>
      <c r="J3994" t="s">
        <v>207</v>
      </c>
      <c r="K3994" t="s">
        <v>443</v>
      </c>
      <c r="L3994">
        <v>4579</v>
      </c>
      <c r="M3994" t="s">
        <v>535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181</v>
      </c>
      <c r="C3995">
        <v>2021</v>
      </c>
      <c r="D3995">
        <v>1</v>
      </c>
      <c r="E3995" t="s">
        <v>395</v>
      </c>
      <c r="F3995">
        <v>79</v>
      </c>
      <c r="G3995" t="s">
        <v>469</v>
      </c>
      <c r="H3995" t="s">
        <v>417</v>
      </c>
      <c r="I3995" t="s">
        <v>418</v>
      </c>
      <c r="J3995" t="s">
        <v>115</v>
      </c>
      <c r="K3995" t="s">
        <v>405</v>
      </c>
      <c r="L3995">
        <v>4579</v>
      </c>
      <c r="M3995" t="s">
        <v>535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181</v>
      </c>
      <c r="C3996">
        <v>2021</v>
      </c>
      <c r="D3996">
        <v>1</v>
      </c>
      <c r="E3996" t="s">
        <v>395</v>
      </c>
      <c r="F3996">
        <v>79</v>
      </c>
      <c r="G3996" t="s">
        <v>469</v>
      </c>
      <c r="H3996" t="s">
        <v>446</v>
      </c>
      <c r="I3996" t="s">
        <v>447</v>
      </c>
      <c r="J3996" t="s">
        <v>126</v>
      </c>
      <c r="K3996" t="s">
        <v>425</v>
      </c>
      <c r="L3996">
        <v>4579</v>
      </c>
      <c r="M3996" t="s">
        <v>535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181</v>
      </c>
      <c r="C3997">
        <v>2021</v>
      </c>
      <c r="D3997">
        <v>1</v>
      </c>
      <c r="E3997" t="s">
        <v>395</v>
      </c>
      <c r="F3997">
        <v>79</v>
      </c>
      <c r="G3997" t="s">
        <v>469</v>
      </c>
      <c r="H3997" t="s">
        <v>450</v>
      </c>
      <c r="I3997" t="s">
        <v>451</v>
      </c>
      <c r="J3997" t="s">
        <v>119</v>
      </c>
      <c r="K3997" t="s">
        <v>433</v>
      </c>
      <c r="L3997">
        <v>4579</v>
      </c>
      <c r="M3997" t="s">
        <v>535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187</v>
      </c>
      <c r="C3999">
        <v>2021</v>
      </c>
      <c r="D3999">
        <v>1</v>
      </c>
      <c r="E3999" t="s">
        <v>395</v>
      </c>
      <c r="F3999">
        <v>1</v>
      </c>
      <c r="G3999" t="s">
        <v>396</v>
      </c>
      <c r="H3999" t="s">
        <v>397</v>
      </c>
      <c r="I3999" t="s">
        <v>398</v>
      </c>
      <c r="J3999" t="s">
        <v>121</v>
      </c>
      <c r="K3999" t="s">
        <v>399</v>
      </c>
      <c r="L3999" t="s">
        <v>536</v>
      </c>
      <c r="M3999" t="s">
        <v>400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187</v>
      </c>
      <c r="C4000">
        <v>2021</v>
      </c>
      <c r="D4000">
        <v>1</v>
      </c>
      <c r="E4000" t="s">
        <v>395</v>
      </c>
      <c r="F4000">
        <v>1</v>
      </c>
      <c r="G4000" t="s">
        <v>396</v>
      </c>
      <c r="H4000" t="s">
        <v>401</v>
      </c>
      <c r="I4000" t="s">
        <v>402</v>
      </c>
      <c r="J4000" t="s">
        <v>121</v>
      </c>
      <c r="K4000" t="s">
        <v>399</v>
      </c>
      <c r="L4000" t="s">
        <v>536</v>
      </c>
      <c r="M4000" t="s">
        <v>400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187</v>
      </c>
      <c r="C4001">
        <v>2021</v>
      </c>
      <c r="D4001">
        <v>1</v>
      </c>
      <c r="E4001" t="s">
        <v>395</v>
      </c>
      <c r="F4001">
        <v>1</v>
      </c>
      <c r="G4001" t="s">
        <v>396</v>
      </c>
      <c r="H4001" t="s">
        <v>403</v>
      </c>
      <c r="I4001" t="s">
        <v>404</v>
      </c>
      <c r="J4001" t="s">
        <v>115</v>
      </c>
      <c r="K4001" t="s">
        <v>405</v>
      </c>
      <c r="L4001" t="s">
        <v>536</v>
      </c>
      <c r="M4001" t="s">
        <v>400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187</v>
      </c>
      <c r="C4002">
        <v>2021</v>
      </c>
      <c r="D4002">
        <v>1</v>
      </c>
      <c r="E4002" t="s">
        <v>395</v>
      </c>
      <c r="F4002">
        <v>1</v>
      </c>
      <c r="G4002" t="s">
        <v>396</v>
      </c>
      <c r="H4002" t="s">
        <v>406</v>
      </c>
      <c r="I4002" t="s">
        <v>407</v>
      </c>
      <c r="J4002" t="s">
        <v>122</v>
      </c>
      <c r="K4002" t="s">
        <v>408</v>
      </c>
      <c r="L4002" t="s">
        <v>536</v>
      </c>
      <c r="M4002" t="s">
        <v>400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187</v>
      </c>
      <c r="C4003">
        <v>2021</v>
      </c>
      <c r="D4003">
        <v>1</v>
      </c>
      <c r="E4003" t="s">
        <v>395</v>
      </c>
      <c r="F4003">
        <v>1</v>
      </c>
      <c r="G4003" t="s">
        <v>396</v>
      </c>
      <c r="H4003" t="s">
        <v>409</v>
      </c>
      <c r="I4003" t="s">
        <v>410</v>
      </c>
      <c r="J4003" t="s">
        <v>118</v>
      </c>
      <c r="K4003" t="s">
        <v>411</v>
      </c>
      <c r="L4003" t="s">
        <v>536</v>
      </c>
      <c r="M4003" t="s">
        <v>400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187</v>
      </c>
      <c r="C4004">
        <v>2021</v>
      </c>
      <c r="D4004">
        <v>1</v>
      </c>
      <c r="E4004" t="s">
        <v>395</v>
      </c>
      <c r="F4004">
        <v>1</v>
      </c>
      <c r="G4004" t="s">
        <v>396</v>
      </c>
      <c r="H4004" t="s">
        <v>412</v>
      </c>
      <c r="I4004" t="s">
        <v>413</v>
      </c>
      <c r="J4004" t="s">
        <v>121</v>
      </c>
      <c r="K4004" t="s">
        <v>399</v>
      </c>
      <c r="L4004" t="s">
        <v>537</v>
      </c>
      <c r="M4004" t="s">
        <v>414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187</v>
      </c>
      <c r="C4005">
        <v>2021</v>
      </c>
      <c r="D4005">
        <v>1</v>
      </c>
      <c r="E4005" t="s">
        <v>395</v>
      </c>
      <c r="F4005">
        <v>1</v>
      </c>
      <c r="G4005" t="s">
        <v>396</v>
      </c>
      <c r="H4005" t="s">
        <v>415</v>
      </c>
      <c r="I4005" t="s">
        <v>416</v>
      </c>
      <c r="J4005" t="s">
        <v>122</v>
      </c>
      <c r="K4005" t="s">
        <v>408</v>
      </c>
      <c r="L4005" t="s">
        <v>537</v>
      </c>
      <c r="M4005" t="s">
        <v>414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187</v>
      </c>
      <c r="C4006">
        <v>2021</v>
      </c>
      <c r="D4006">
        <v>1</v>
      </c>
      <c r="E4006" t="s">
        <v>395</v>
      </c>
      <c r="F4006">
        <v>1</v>
      </c>
      <c r="G4006" t="s">
        <v>396</v>
      </c>
      <c r="H4006" t="s">
        <v>417</v>
      </c>
      <c r="I4006" t="s">
        <v>418</v>
      </c>
      <c r="J4006" t="s">
        <v>115</v>
      </c>
      <c r="K4006" t="s">
        <v>405</v>
      </c>
      <c r="L4006" t="s">
        <v>537</v>
      </c>
      <c r="M4006" t="s">
        <v>414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187</v>
      </c>
      <c r="C4007">
        <v>2021</v>
      </c>
      <c r="D4007">
        <v>1</v>
      </c>
      <c r="E4007" t="s">
        <v>395</v>
      </c>
      <c r="F4007">
        <v>1</v>
      </c>
      <c r="G4007" t="s">
        <v>396</v>
      </c>
      <c r="H4007" t="s">
        <v>419</v>
      </c>
      <c r="I4007" t="s">
        <v>420</v>
      </c>
      <c r="J4007" t="s">
        <v>118</v>
      </c>
      <c r="K4007" t="s">
        <v>411</v>
      </c>
      <c r="L4007" t="s">
        <v>537</v>
      </c>
      <c r="M4007" t="s">
        <v>414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187</v>
      </c>
      <c r="C4008">
        <v>2021</v>
      </c>
      <c r="D4008">
        <v>1</v>
      </c>
      <c r="E4008" t="s">
        <v>395</v>
      </c>
      <c r="F4008">
        <v>3</v>
      </c>
      <c r="G4008" t="s">
        <v>421</v>
      </c>
      <c r="H4008" t="s">
        <v>397</v>
      </c>
      <c r="I4008" t="s">
        <v>398</v>
      </c>
      <c r="J4008" t="s">
        <v>121</v>
      </c>
      <c r="K4008" t="s">
        <v>399</v>
      </c>
      <c r="L4008" t="s">
        <v>538</v>
      </c>
      <c r="M4008" t="s">
        <v>422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187</v>
      </c>
      <c r="C4009">
        <v>2021</v>
      </c>
      <c r="D4009">
        <v>1</v>
      </c>
      <c r="E4009" t="s">
        <v>395</v>
      </c>
      <c r="F4009">
        <v>3</v>
      </c>
      <c r="G4009" t="s">
        <v>421</v>
      </c>
      <c r="H4009" t="s">
        <v>403</v>
      </c>
      <c r="I4009" t="s">
        <v>404</v>
      </c>
      <c r="J4009" t="s">
        <v>115</v>
      </c>
      <c r="K4009" t="s">
        <v>405</v>
      </c>
      <c r="L4009" t="s">
        <v>538</v>
      </c>
      <c r="M4009" t="s">
        <v>422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187</v>
      </c>
      <c r="C4010">
        <v>2021</v>
      </c>
      <c r="D4010">
        <v>1</v>
      </c>
      <c r="E4010" t="s">
        <v>395</v>
      </c>
      <c r="F4010">
        <v>3</v>
      </c>
      <c r="G4010" t="s">
        <v>421</v>
      </c>
      <c r="H4010" t="s">
        <v>423</v>
      </c>
      <c r="I4010" t="s">
        <v>424</v>
      </c>
      <c r="J4010" t="s">
        <v>126</v>
      </c>
      <c r="K4010" t="s">
        <v>425</v>
      </c>
      <c r="L4010" t="s">
        <v>538</v>
      </c>
      <c r="M4010" t="s">
        <v>422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187</v>
      </c>
      <c r="C4011">
        <v>2021</v>
      </c>
      <c r="D4011">
        <v>1</v>
      </c>
      <c r="E4011" t="s">
        <v>395</v>
      </c>
      <c r="F4011">
        <v>3</v>
      </c>
      <c r="G4011" t="s">
        <v>421</v>
      </c>
      <c r="H4011" t="s">
        <v>426</v>
      </c>
      <c r="I4011" t="s">
        <v>427</v>
      </c>
      <c r="J4011" t="s">
        <v>117</v>
      </c>
      <c r="K4011" t="s">
        <v>428</v>
      </c>
      <c r="L4011" t="s">
        <v>538</v>
      </c>
      <c r="M4011" t="s">
        <v>422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187</v>
      </c>
      <c r="C4012">
        <v>2021</v>
      </c>
      <c r="D4012">
        <v>1</v>
      </c>
      <c r="E4012" t="s">
        <v>395</v>
      </c>
      <c r="F4012">
        <v>3</v>
      </c>
      <c r="G4012" t="s">
        <v>421</v>
      </c>
      <c r="H4012" t="s">
        <v>409</v>
      </c>
      <c r="I4012" t="s">
        <v>410</v>
      </c>
      <c r="J4012" t="s">
        <v>118</v>
      </c>
      <c r="K4012" t="s">
        <v>411</v>
      </c>
      <c r="L4012" t="s">
        <v>538</v>
      </c>
      <c r="M4012" t="s">
        <v>422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187</v>
      </c>
      <c r="C4013">
        <v>2021</v>
      </c>
      <c r="D4013">
        <v>1</v>
      </c>
      <c r="E4013" t="s">
        <v>395</v>
      </c>
      <c r="F4013">
        <v>3</v>
      </c>
      <c r="G4013" t="s">
        <v>421</v>
      </c>
      <c r="H4013" t="s">
        <v>429</v>
      </c>
      <c r="I4013" t="s">
        <v>430</v>
      </c>
      <c r="J4013" t="s">
        <v>115</v>
      </c>
      <c r="K4013" t="s">
        <v>405</v>
      </c>
      <c r="L4013" t="s">
        <v>538</v>
      </c>
      <c r="M4013" t="s">
        <v>422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187</v>
      </c>
      <c r="C4014">
        <v>2021</v>
      </c>
      <c r="D4014">
        <v>1</v>
      </c>
      <c r="E4014" t="s">
        <v>395</v>
      </c>
      <c r="F4014">
        <v>3</v>
      </c>
      <c r="G4014" t="s">
        <v>421</v>
      </c>
      <c r="H4014" t="s">
        <v>431</v>
      </c>
      <c r="I4014" t="s">
        <v>432</v>
      </c>
      <c r="J4014" t="s">
        <v>119</v>
      </c>
      <c r="K4014" t="s">
        <v>433</v>
      </c>
      <c r="L4014" t="s">
        <v>538</v>
      </c>
      <c r="M4014" t="s">
        <v>422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187</v>
      </c>
      <c r="C4015">
        <v>2021</v>
      </c>
      <c r="D4015">
        <v>1</v>
      </c>
      <c r="E4015" t="s">
        <v>395</v>
      </c>
      <c r="F4015">
        <v>3</v>
      </c>
      <c r="G4015" t="s">
        <v>421</v>
      </c>
      <c r="H4015" t="s">
        <v>434</v>
      </c>
      <c r="I4015" t="s">
        <v>435</v>
      </c>
      <c r="J4015" t="s">
        <v>125</v>
      </c>
      <c r="K4015" t="s">
        <v>436</v>
      </c>
      <c r="L4015" t="s">
        <v>537</v>
      </c>
      <c r="M4015" t="s">
        <v>414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187</v>
      </c>
      <c r="C4016">
        <v>2021</v>
      </c>
      <c r="D4016">
        <v>1</v>
      </c>
      <c r="E4016" t="s">
        <v>395</v>
      </c>
      <c r="F4016">
        <v>3</v>
      </c>
      <c r="G4016" t="s">
        <v>421</v>
      </c>
      <c r="H4016" t="s">
        <v>437</v>
      </c>
      <c r="I4016" t="s">
        <v>438</v>
      </c>
      <c r="J4016" t="s">
        <v>116</v>
      </c>
      <c r="K4016" t="s">
        <v>439</v>
      </c>
      <c r="L4016" t="s">
        <v>539</v>
      </c>
      <c r="M4016" t="s">
        <v>440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187</v>
      </c>
      <c r="C4017">
        <v>2021</v>
      </c>
      <c r="D4017">
        <v>1</v>
      </c>
      <c r="E4017" t="s">
        <v>395</v>
      </c>
      <c r="F4017">
        <v>3</v>
      </c>
      <c r="G4017" t="s">
        <v>421</v>
      </c>
      <c r="H4017" t="s">
        <v>441</v>
      </c>
      <c r="I4017" t="s">
        <v>442</v>
      </c>
      <c r="J4017" t="s">
        <v>207</v>
      </c>
      <c r="K4017" t="s">
        <v>443</v>
      </c>
      <c r="L4017" t="s">
        <v>538</v>
      </c>
      <c r="M4017" t="s">
        <v>422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187</v>
      </c>
      <c r="C4018">
        <v>2021</v>
      </c>
      <c r="D4018">
        <v>1</v>
      </c>
      <c r="E4018" t="s">
        <v>395</v>
      </c>
      <c r="F4018">
        <v>3</v>
      </c>
      <c r="G4018" t="s">
        <v>421</v>
      </c>
      <c r="H4018" t="s">
        <v>444</v>
      </c>
      <c r="I4018" t="s">
        <v>445</v>
      </c>
      <c r="J4018" t="s">
        <v>207</v>
      </c>
      <c r="K4018" t="s">
        <v>443</v>
      </c>
      <c r="L4018" t="s">
        <v>539</v>
      </c>
      <c r="M4018" t="s">
        <v>440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187</v>
      </c>
      <c r="C4019">
        <v>2021</v>
      </c>
      <c r="D4019">
        <v>1</v>
      </c>
      <c r="E4019" t="s">
        <v>395</v>
      </c>
      <c r="F4019">
        <v>3</v>
      </c>
      <c r="G4019" t="s">
        <v>421</v>
      </c>
      <c r="H4019" t="s">
        <v>412</v>
      </c>
      <c r="I4019" t="s">
        <v>413</v>
      </c>
      <c r="J4019" t="s">
        <v>121</v>
      </c>
      <c r="K4019" t="s">
        <v>399</v>
      </c>
      <c r="L4019" t="s">
        <v>539</v>
      </c>
      <c r="M4019" t="s">
        <v>440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187</v>
      </c>
      <c r="C4020">
        <v>2021</v>
      </c>
      <c r="D4020">
        <v>1</v>
      </c>
      <c r="E4020" t="s">
        <v>395</v>
      </c>
      <c r="F4020">
        <v>3</v>
      </c>
      <c r="G4020" t="s">
        <v>421</v>
      </c>
      <c r="H4020" t="s">
        <v>417</v>
      </c>
      <c r="I4020" t="s">
        <v>418</v>
      </c>
      <c r="J4020" t="s">
        <v>115</v>
      </c>
      <c r="K4020" t="s">
        <v>405</v>
      </c>
      <c r="L4020" t="s">
        <v>539</v>
      </c>
      <c r="M4020" t="s">
        <v>440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187</v>
      </c>
      <c r="C4021">
        <v>2021</v>
      </c>
      <c r="D4021">
        <v>1</v>
      </c>
      <c r="E4021" t="s">
        <v>395</v>
      </c>
      <c r="F4021">
        <v>3</v>
      </c>
      <c r="G4021" t="s">
        <v>421</v>
      </c>
      <c r="H4021" t="s">
        <v>446</v>
      </c>
      <c r="I4021" t="s">
        <v>447</v>
      </c>
      <c r="J4021" t="s">
        <v>126</v>
      </c>
      <c r="K4021" t="s">
        <v>425</v>
      </c>
      <c r="L4021" t="s">
        <v>539</v>
      </c>
      <c r="M4021" t="s">
        <v>440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187</v>
      </c>
      <c r="C4022">
        <v>2021</v>
      </c>
      <c r="D4022">
        <v>1</v>
      </c>
      <c r="E4022" t="s">
        <v>395</v>
      </c>
      <c r="F4022">
        <v>3</v>
      </c>
      <c r="G4022" t="s">
        <v>421</v>
      </c>
      <c r="H4022" t="s">
        <v>448</v>
      </c>
      <c r="I4022" t="s">
        <v>449</v>
      </c>
      <c r="J4022" t="s">
        <v>117</v>
      </c>
      <c r="K4022" t="s">
        <v>428</v>
      </c>
      <c r="L4022" t="s">
        <v>539</v>
      </c>
      <c r="M4022" t="s">
        <v>440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187</v>
      </c>
      <c r="C4023">
        <v>2021</v>
      </c>
      <c r="D4023">
        <v>1</v>
      </c>
      <c r="E4023" t="s">
        <v>395</v>
      </c>
      <c r="F4023">
        <v>3</v>
      </c>
      <c r="G4023" t="s">
        <v>421</v>
      </c>
      <c r="H4023" t="s">
        <v>419</v>
      </c>
      <c r="I4023" t="s">
        <v>420</v>
      </c>
      <c r="J4023" t="s">
        <v>118</v>
      </c>
      <c r="K4023" t="s">
        <v>411</v>
      </c>
      <c r="L4023" t="s">
        <v>539</v>
      </c>
      <c r="M4023" t="s">
        <v>440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187</v>
      </c>
      <c r="C4024">
        <v>2021</v>
      </c>
      <c r="D4024">
        <v>1</v>
      </c>
      <c r="E4024" t="s">
        <v>395</v>
      </c>
      <c r="F4024">
        <v>3</v>
      </c>
      <c r="G4024" t="s">
        <v>421</v>
      </c>
      <c r="H4024" t="s">
        <v>450</v>
      </c>
      <c r="I4024" t="s">
        <v>451</v>
      </c>
      <c r="J4024" t="s">
        <v>119</v>
      </c>
      <c r="K4024" t="s">
        <v>433</v>
      </c>
      <c r="L4024" t="s">
        <v>539</v>
      </c>
      <c r="M4024" t="s">
        <v>440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187</v>
      </c>
      <c r="C4025">
        <v>2021</v>
      </c>
      <c r="D4025">
        <v>1</v>
      </c>
      <c r="E4025" t="s">
        <v>395</v>
      </c>
      <c r="F4025">
        <v>3</v>
      </c>
      <c r="G4025" t="s">
        <v>421</v>
      </c>
      <c r="H4025" t="s">
        <v>452</v>
      </c>
      <c r="I4025" t="s">
        <v>453</v>
      </c>
      <c r="J4025" t="s">
        <v>127</v>
      </c>
      <c r="K4025" t="s">
        <v>454</v>
      </c>
      <c r="L4025" t="s">
        <v>539</v>
      </c>
      <c r="M4025" t="s">
        <v>440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187</v>
      </c>
      <c r="C4026">
        <v>2021</v>
      </c>
      <c r="D4026">
        <v>1</v>
      </c>
      <c r="E4026" t="s">
        <v>395</v>
      </c>
      <c r="F4026">
        <v>5</v>
      </c>
      <c r="G4026" t="s">
        <v>455</v>
      </c>
      <c r="H4026" t="s">
        <v>431</v>
      </c>
      <c r="I4026" t="s">
        <v>432</v>
      </c>
      <c r="J4026" t="s">
        <v>119</v>
      </c>
      <c r="K4026" t="s">
        <v>433</v>
      </c>
      <c r="L4026" t="s">
        <v>540</v>
      </c>
      <c r="M4026" t="s">
        <v>456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187</v>
      </c>
      <c r="C4027">
        <v>2021</v>
      </c>
      <c r="D4027">
        <v>1</v>
      </c>
      <c r="E4027" t="s">
        <v>395</v>
      </c>
      <c r="F4027">
        <v>5</v>
      </c>
      <c r="G4027" t="s">
        <v>455</v>
      </c>
      <c r="H4027" t="s">
        <v>444</v>
      </c>
      <c r="I4027" t="s">
        <v>445</v>
      </c>
      <c r="J4027" t="s">
        <v>207</v>
      </c>
      <c r="K4027" t="s">
        <v>443</v>
      </c>
      <c r="L4027" t="s">
        <v>541</v>
      </c>
      <c r="M4027" t="s">
        <v>457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187</v>
      </c>
      <c r="C4028">
        <v>2021</v>
      </c>
      <c r="D4028">
        <v>1</v>
      </c>
      <c r="E4028" t="s">
        <v>395</v>
      </c>
      <c r="F4028">
        <v>5</v>
      </c>
      <c r="G4028" t="s">
        <v>455</v>
      </c>
      <c r="H4028" t="s">
        <v>417</v>
      </c>
      <c r="I4028" t="s">
        <v>418</v>
      </c>
      <c r="J4028" t="s">
        <v>115</v>
      </c>
      <c r="K4028" t="s">
        <v>405</v>
      </c>
      <c r="L4028" t="s">
        <v>541</v>
      </c>
      <c r="M4028" t="s">
        <v>457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187</v>
      </c>
      <c r="C4029">
        <v>2021</v>
      </c>
      <c r="D4029">
        <v>1</v>
      </c>
      <c r="E4029" t="s">
        <v>395</v>
      </c>
      <c r="F4029">
        <v>6</v>
      </c>
      <c r="G4029" t="s">
        <v>458</v>
      </c>
      <c r="H4029" t="s">
        <v>459</v>
      </c>
      <c r="I4029" t="s">
        <v>460</v>
      </c>
      <c r="J4029" t="s">
        <v>123</v>
      </c>
      <c r="K4029" t="s">
        <v>461</v>
      </c>
      <c r="L4029" t="s">
        <v>542</v>
      </c>
      <c r="M4029" t="s">
        <v>462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187</v>
      </c>
      <c r="C4030">
        <v>2021</v>
      </c>
      <c r="D4030">
        <v>1</v>
      </c>
      <c r="E4030" t="s">
        <v>395</v>
      </c>
      <c r="F4030">
        <v>6</v>
      </c>
      <c r="G4030" t="s">
        <v>458</v>
      </c>
      <c r="H4030" t="s">
        <v>463</v>
      </c>
      <c r="I4030" t="s">
        <v>464</v>
      </c>
      <c r="J4030" t="s">
        <v>124</v>
      </c>
      <c r="K4030" t="s">
        <v>465</v>
      </c>
      <c r="L4030" t="s">
        <v>542</v>
      </c>
      <c r="M4030" t="s">
        <v>462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187</v>
      </c>
      <c r="C4031">
        <v>2021</v>
      </c>
      <c r="D4031">
        <v>1</v>
      </c>
      <c r="E4031" t="s">
        <v>395</v>
      </c>
      <c r="F4031">
        <v>10</v>
      </c>
      <c r="G4031" t="s">
        <v>466</v>
      </c>
      <c r="H4031" t="s">
        <v>397</v>
      </c>
      <c r="I4031" t="s">
        <v>398</v>
      </c>
      <c r="J4031" t="s">
        <v>121</v>
      </c>
      <c r="K4031" t="s">
        <v>399</v>
      </c>
      <c r="L4031" t="s">
        <v>543</v>
      </c>
      <c r="M4031" t="s">
        <v>467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187</v>
      </c>
      <c r="C4032">
        <v>2021</v>
      </c>
      <c r="D4032">
        <v>1</v>
      </c>
      <c r="E4032" t="s">
        <v>395</v>
      </c>
      <c r="F4032">
        <v>10</v>
      </c>
      <c r="G4032" t="s">
        <v>466</v>
      </c>
      <c r="H4032" t="s">
        <v>412</v>
      </c>
      <c r="I4032" t="s">
        <v>413</v>
      </c>
      <c r="J4032" t="s">
        <v>121</v>
      </c>
      <c r="K4032" t="s">
        <v>399</v>
      </c>
      <c r="L4032" t="s">
        <v>544</v>
      </c>
      <c r="M4032" t="s">
        <v>468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187</v>
      </c>
      <c r="C4033">
        <v>2021</v>
      </c>
      <c r="D4033">
        <v>1</v>
      </c>
      <c r="E4033" t="s">
        <v>395</v>
      </c>
      <c r="F4033">
        <v>10</v>
      </c>
      <c r="G4033" t="s">
        <v>466</v>
      </c>
      <c r="H4033" t="s">
        <v>415</v>
      </c>
      <c r="I4033" t="s">
        <v>416</v>
      </c>
      <c r="J4033" t="s">
        <v>122</v>
      </c>
      <c r="K4033" t="s">
        <v>408</v>
      </c>
      <c r="L4033" t="s">
        <v>544</v>
      </c>
      <c r="M4033" t="s">
        <v>468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187</v>
      </c>
      <c r="C4034">
        <v>2021</v>
      </c>
      <c r="D4034">
        <v>1</v>
      </c>
      <c r="E4034" t="s">
        <v>395</v>
      </c>
      <c r="F4034">
        <v>60</v>
      </c>
      <c r="G4034" t="s">
        <v>469</v>
      </c>
      <c r="H4034" t="s">
        <v>459</v>
      </c>
      <c r="I4034" t="s">
        <v>460</v>
      </c>
      <c r="J4034" t="s">
        <v>123</v>
      </c>
      <c r="K4034" t="s">
        <v>461</v>
      </c>
      <c r="L4034" t="s">
        <v>545</v>
      </c>
      <c r="M4034" t="s">
        <v>470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187</v>
      </c>
      <c r="C4035">
        <v>2021</v>
      </c>
      <c r="D4035">
        <v>1</v>
      </c>
      <c r="E4035" t="s">
        <v>395</v>
      </c>
      <c r="F4035">
        <v>60</v>
      </c>
      <c r="G4035" t="s">
        <v>469</v>
      </c>
      <c r="H4035" t="s">
        <v>463</v>
      </c>
      <c r="I4035" t="s">
        <v>464</v>
      </c>
      <c r="J4035" t="s">
        <v>124</v>
      </c>
      <c r="K4035" t="s">
        <v>465</v>
      </c>
      <c r="L4035" t="s">
        <v>545</v>
      </c>
      <c r="M4035" t="s">
        <v>470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187</v>
      </c>
      <c r="C4036">
        <v>2021</v>
      </c>
      <c r="D4036">
        <v>2</v>
      </c>
      <c r="E4036" t="s">
        <v>546</v>
      </c>
      <c r="F4036">
        <v>1</v>
      </c>
      <c r="G4036" t="s">
        <v>396</v>
      </c>
      <c r="H4036" t="s">
        <v>397</v>
      </c>
      <c r="I4036" t="s">
        <v>398</v>
      </c>
      <c r="J4036" t="s">
        <v>121</v>
      </c>
      <c r="K4036" t="s">
        <v>399</v>
      </c>
      <c r="L4036" t="s">
        <v>536</v>
      </c>
      <c r="M4036" t="s">
        <v>400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187</v>
      </c>
      <c r="C4037">
        <v>2021</v>
      </c>
      <c r="D4037">
        <v>2</v>
      </c>
      <c r="E4037" t="s">
        <v>546</v>
      </c>
      <c r="F4037">
        <v>1</v>
      </c>
      <c r="G4037" t="s">
        <v>396</v>
      </c>
      <c r="H4037" t="s">
        <v>401</v>
      </c>
      <c r="I4037" t="s">
        <v>402</v>
      </c>
      <c r="J4037" t="s">
        <v>121</v>
      </c>
      <c r="K4037" t="s">
        <v>399</v>
      </c>
      <c r="L4037" t="s">
        <v>536</v>
      </c>
      <c r="M4037" t="s">
        <v>400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187</v>
      </c>
      <c r="C4038">
        <v>2021</v>
      </c>
      <c r="D4038">
        <v>2</v>
      </c>
      <c r="E4038" t="s">
        <v>546</v>
      </c>
      <c r="F4038">
        <v>1</v>
      </c>
      <c r="G4038" t="s">
        <v>396</v>
      </c>
      <c r="H4038" t="s">
        <v>403</v>
      </c>
      <c r="I4038" t="s">
        <v>404</v>
      </c>
      <c r="J4038" t="s">
        <v>115</v>
      </c>
      <c r="K4038" t="s">
        <v>405</v>
      </c>
      <c r="L4038" t="s">
        <v>536</v>
      </c>
      <c r="M4038" t="s">
        <v>400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187</v>
      </c>
      <c r="C4039">
        <v>2021</v>
      </c>
      <c r="D4039">
        <v>2</v>
      </c>
      <c r="E4039" t="s">
        <v>546</v>
      </c>
      <c r="F4039">
        <v>1</v>
      </c>
      <c r="G4039" t="s">
        <v>396</v>
      </c>
      <c r="H4039" t="s">
        <v>406</v>
      </c>
      <c r="I4039" t="s">
        <v>407</v>
      </c>
      <c r="J4039" t="s">
        <v>122</v>
      </c>
      <c r="K4039" t="s">
        <v>408</v>
      </c>
      <c r="L4039" t="s">
        <v>536</v>
      </c>
      <c r="M4039" t="s">
        <v>400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187</v>
      </c>
      <c r="C4040">
        <v>2021</v>
      </c>
      <c r="D4040">
        <v>2</v>
      </c>
      <c r="E4040" t="s">
        <v>546</v>
      </c>
      <c r="F4040">
        <v>1</v>
      </c>
      <c r="G4040" t="s">
        <v>396</v>
      </c>
      <c r="H4040" t="s">
        <v>409</v>
      </c>
      <c r="I4040" t="s">
        <v>410</v>
      </c>
      <c r="J4040" t="s">
        <v>118</v>
      </c>
      <c r="K4040" t="s">
        <v>411</v>
      </c>
      <c r="L4040" t="s">
        <v>536</v>
      </c>
      <c r="M4040" t="s">
        <v>400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187</v>
      </c>
      <c r="C4041">
        <v>2021</v>
      </c>
      <c r="D4041">
        <v>2</v>
      </c>
      <c r="E4041" t="s">
        <v>546</v>
      </c>
      <c r="F4041">
        <v>1</v>
      </c>
      <c r="G4041" t="s">
        <v>396</v>
      </c>
      <c r="H4041" t="s">
        <v>412</v>
      </c>
      <c r="I4041" t="s">
        <v>413</v>
      </c>
      <c r="J4041" t="s">
        <v>121</v>
      </c>
      <c r="K4041" t="s">
        <v>399</v>
      </c>
      <c r="L4041" t="s">
        <v>537</v>
      </c>
      <c r="M4041" t="s">
        <v>414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187</v>
      </c>
      <c r="C4042">
        <v>2021</v>
      </c>
      <c r="D4042">
        <v>2</v>
      </c>
      <c r="E4042" t="s">
        <v>546</v>
      </c>
      <c r="F4042">
        <v>1</v>
      </c>
      <c r="G4042" t="s">
        <v>396</v>
      </c>
      <c r="H4042" t="s">
        <v>415</v>
      </c>
      <c r="I4042" t="s">
        <v>416</v>
      </c>
      <c r="J4042" t="s">
        <v>122</v>
      </c>
      <c r="K4042" t="s">
        <v>408</v>
      </c>
      <c r="L4042" t="s">
        <v>537</v>
      </c>
      <c r="M4042" t="s">
        <v>414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187</v>
      </c>
      <c r="C4043">
        <v>2021</v>
      </c>
      <c r="D4043">
        <v>2</v>
      </c>
      <c r="E4043" t="s">
        <v>546</v>
      </c>
      <c r="F4043">
        <v>1</v>
      </c>
      <c r="G4043" t="s">
        <v>396</v>
      </c>
      <c r="H4043" t="s">
        <v>417</v>
      </c>
      <c r="I4043" t="s">
        <v>418</v>
      </c>
      <c r="J4043" t="s">
        <v>115</v>
      </c>
      <c r="K4043" t="s">
        <v>405</v>
      </c>
      <c r="L4043" t="s">
        <v>537</v>
      </c>
      <c r="M4043" t="s">
        <v>414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187</v>
      </c>
      <c r="C4044">
        <v>2021</v>
      </c>
      <c r="D4044">
        <v>2</v>
      </c>
      <c r="E4044" t="s">
        <v>546</v>
      </c>
      <c r="F4044">
        <v>1</v>
      </c>
      <c r="G4044" t="s">
        <v>396</v>
      </c>
      <c r="H4044" t="s">
        <v>419</v>
      </c>
      <c r="I4044" t="s">
        <v>420</v>
      </c>
      <c r="J4044" t="s">
        <v>118</v>
      </c>
      <c r="K4044" t="s">
        <v>411</v>
      </c>
      <c r="L4044" t="s">
        <v>537</v>
      </c>
      <c r="M4044" t="s">
        <v>414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187</v>
      </c>
      <c r="C4045">
        <v>2021</v>
      </c>
      <c r="D4045">
        <v>2</v>
      </c>
      <c r="E4045" t="s">
        <v>546</v>
      </c>
      <c r="F4045">
        <v>3</v>
      </c>
      <c r="G4045" t="s">
        <v>421</v>
      </c>
      <c r="H4045" t="s">
        <v>397</v>
      </c>
      <c r="I4045" t="s">
        <v>398</v>
      </c>
      <c r="J4045" t="s">
        <v>121</v>
      </c>
      <c r="K4045" t="s">
        <v>399</v>
      </c>
      <c r="L4045" t="s">
        <v>538</v>
      </c>
      <c r="M4045" t="s">
        <v>422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187</v>
      </c>
      <c r="C4046">
        <v>2021</v>
      </c>
      <c r="D4046">
        <v>2</v>
      </c>
      <c r="E4046" t="s">
        <v>546</v>
      </c>
      <c r="F4046">
        <v>3</v>
      </c>
      <c r="G4046" t="s">
        <v>421</v>
      </c>
      <c r="H4046" t="s">
        <v>401</v>
      </c>
      <c r="I4046" t="s">
        <v>402</v>
      </c>
      <c r="J4046" t="s">
        <v>547</v>
      </c>
      <c r="K4046" t="s">
        <v>475</v>
      </c>
      <c r="L4046" t="s">
        <v>547</v>
      </c>
      <c r="M4046" t="s">
        <v>476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187</v>
      </c>
      <c r="C4047">
        <v>2021</v>
      </c>
      <c r="D4047">
        <v>2</v>
      </c>
      <c r="E4047" t="s">
        <v>546</v>
      </c>
      <c r="F4047">
        <v>3</v>
      </c>
      <c r="G4047" t="s">
        <v>421</v>
      </c>
      <c r="H4047" t="s">
        <v>403</v>
      </c>
      <c r="I4047" t="s">
        <v>404</v>
      </c>
      <c r="J4047" t="s">
        <v>115</v>
      </c>
      <c r="K4047" t="s">
        <v>405</v>
      </c>
      <c r="L4047" t="s">
        <v>538</v>
      </c>
      <c r="M4047" t="s">
        <v>422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187</v>
      </c>
      <c r="C4048">
        <v>2021</v>
      </c>
      <c r="D4048">
        <v>2</v>
      </c>
      <c r="E4048" t="s">
        <v>546</v>
      </c>
      <c r="F4048">
        <v>3</v>
      </c>
      <c r="G4048" t="s">
        <v>421</v>
      </c>
      <c r="H4048" t="s">
        <v>423</v>
      </c>
      <c r="I4048" t="s">
        <v>424</v>
      </c>
      <c r="J4048" t="s">
        <v>126</v>
      </c>
      <c r="K4048" t="s">
        <v>425</v>
      </c>
      <c r="L4048" t="s">
        <v>538</v>
      </c>
      <c r="M4048" t="s">
        <v>422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187</v>
      </c>
      <c r="C4049">
        <v>2021</v>
      </c>
      <c r="D4049">
        <v>2</v>
      </c>
      <c r="E4049" t="s">
        <v>546</v>
      </c>
      <c r="F4049">
        <v>3</v>
      </c>
      <c r="G4049" t="s">
        <v>421</v>
      </c>
      <c r="H4049" t="s">
        <v>426</v>
      </c>
      <c r="I4049" t="s">
        <v>427</v>
      </c>
      <c r="J4049" t="s">
        <v>117</v>
      </c>
      <c r="K4049" t="s">
        <v>428</v>
      </c>
      <c r="L4049" t="s">
        <v>538</v>
      </c>
      <c r="M4049" t="s">
        <v>422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187</v>
      </c>
      <c r="C4050">
        <v>2021</v>
      </c>
      <c r="D4050">
        <v>2</v>
      </c>
      <c r="E4050" t="s">
        <v>546</v>
      </c>
      <c r="F4050">
        <v>3</v>
      </c>
      <c r="G4050" t="s">
        <v>421</v>
      </c>
      <c r="H4050" t="s">
        <v>409</v>
      </c>
      <c r="I4050" t="s">
        <v>410</v>
      </c>
      <c r="J4050" t="s">
        <v>118</v>
      </c>
      <c r="K4050" t="s">
        <v>411</v>
      </c>
      <c r="L4050" t="s">
        <v>538</v>
      </c>
      <c r="M4050" t="s">
        <v>422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187</v>
      </c>
      <c r="C4051">
        <v>2021</v>
      </c>
      <c r="D4051">
        <v>2</v>
      </c>
      <c r="E4051" t="s">
        <v>546</v>
      </c>
      <c r="F4051">
        <v>3</v>
      </c>
      <c r="G4051" t="s">
        <v>421</v>
      </c>
      <c r="H4051" t="s">
        <v>429</v>
      </c>
      <c r="I4051" t="s">
        <v>430</v>
      </c>
      <c r="J4051" t="s">
        <v>115</v>
      </c>
      <c r="K4051" t="s">
        <v>405</v>
      </c>
      <c r="L4051" t="s">
        <v>538</v>
      </c>
      <c r="M4051" t="s">
        <v>422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187</v>
      </c>
      <c r="C4052">
        <v>2021</v>
      </c>
      <c r="D4052">
        <v>2</v>
      </c>
      <c r="E4052" t="s">
        <v>546</v>
      </c>
      <c r="F4052">
        <v>3</v>
      </c>
      <c r="G4052" t="s">
        <v>421</v>
      </c>
      <c r="H4052" t="s">
        <v>431</v>
      </c>
      <c r="I4052" t="s">
        <v>432</v>
      </c>
      <c r="J4052" t="s">
        <v>119</v>
      </c>
      <c r="K4052" t="s">
        <v>433</v>
      </c>
      <c r="L4052" t="s">
        <v>538</v>
      </c>
      <c r="M4052" t="s">
        <v>422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187</v>
      </c>
      <c r="C4053">
        <v>2021</v>
      </c>
      <c r="D4053">
        <v>2</v>
      </c>
      <c r="E4053" t="s">
        <v>546</v>
      </c>
      <c r="F4053">
        <v>3</v>
      </c>
      <c r="G4053" t="s">
        <v>421</v>
      </c>
      <c r="H4053" t="s">
        <v>434</v>
      </c>
      <c r="I4053" t="s">
        <v>435</v>
      </c>
      <c r="J4053" t="s">
        <v>125</v>
      </c>
      <c r="K4053" t="s">
        <v>436</v>
      </c>
      <c r="L4053" t="s">
        <v>537</v>
      </c>
      <c r="M4053" t="s">
        <v>414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187</v>
      </c>
      <c r="C4054">
        <v>2021</v>
      </c>
      <c r="D4054">
        <v>2</v>
      </c>
      <c r="E4054" t="s">
        <v>546</v>
      </c>
      <c r="F4054">
        <v>3</v>
      </c>
      <c r="G4054" t="s">
        <v>421</v>
      </c>
      <c r="H4054" t="s">
        <v>437</v>
      </c>
      <c r="I4054" t="s">
        <v>438</v>
      </c>
      <c r="J4054" t="s">
        <v>116</v>
      </c>
      <c r="K4054" t="s">
        <v>439</v>
      </c>
      <c r="L4054" t="s">
        <v>539</v>
      </c>
      <c r="M4054" t="s">
        <v>440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187</v>
      </c>
      <c r="C4055">
        <v>2021</v>
      </c>
      <c r="D4055">
        <v>2</v>
      </c>
      <c r="E4055" t="s">
        <v>546</v>
      </c>
      <c r="F4055">
        <v>3</v>
      </c>
      <c r="G4055" t="s">
        <v>421</v>
      </c>
      <c r="H4055" t="s">
        <v>444</v>
      </c>
      <c r="I4055" t="s">
        <v>445</v>
      </c>
      <c r="J4055" t="s">
        <v>207</v>
      </c>
      <c r="K4055" t="s">
        <v>443</v>
      </c>
      <c r="L4055" t="s">
        <v>539</v>
      </c>
      <c r="M4055" t="s">
        <v>440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187</v>
      </c>
      <c r="C4056">
        <v>2021</v>
      </c>
      <c r="D4056">
        <v>2</v>
      </c>
      <c r="E4056" t="s">
        <v>546</v>
      </c>
      <c r="F4056">
        <v>3</v>
      </c>
      <c r="G4056" t="s">
        <v>421</v>
      </c>
      <c r="H4056" t="s">
        <v>412</v>
      </c>
      <c r="I4056" t="s">
        <v>413</v>
      </c>
      <c r="J4056" t="s">
        <v>121</v>
      </c>
      <c r="K4056" t="s">
        <v>399</v>
      </c>
      <c r="L4056" t="s">
        <v>539</v>
      </c>
      <c r="M4056" t="s">
        <v>440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187</v>
      </c>
      <c r="C4057">
        <v>2021</v>
      </c>
      <c r="D4057">
        <v>2</v>
      </c>
      <c r="E4057" t="s">
        <v>546</v>
      </c>
      <c r="F4057">
        <v>3</v>
      </c>
      <c r="G4057" t="s">
        <v>421</v>
      </c>
      <c r="H4057" t="s">
        <v>417</v>
      </c>
      <c r="I4057" t="s">
        <v>418</v>
      </c>
      <c r="J4057" t="s">
        <v>115</v>
      </c>
      <c r="K4057" t="s">
        <v>405</v>
      </c>
      <c r="L4057" t="s">
        <v>539</v>
      </c>
      <c r="M4057" t="s">
        <v>440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187</v>
      </c>
      <c r="C4058">
        <v>2021</v>
      </c>
      <c r="D4058">
        <v>2</v>
      </c>
      <c r="E4058" t="s">
        <v>546</v>
      </c>
      <c r="F4058">
        <v>3</v>
      </c>
      <c r="G4058" t="s">
        <v>421</v>
      </c>
      <c r="H4058" t="s">
        <v>446</v>
      </c>
      <c r="I4058" t="s">
        <v>447</v>
      </c>
      <c r="J4058" t="s">
        <v>126</v>
      </c>
      <c r="K4058" t="s">
        <v>425</v>
      </c>
      <c r="L4058" t="s">
        <v>539</v>
      </c>
      <c r="M4058" t="s">
        <v>440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187</v>
      </c>
      <c r="C4059">
        <v>2021</v>
      </c>
      <c r="D4059">
        <v>2</v>
      </c>
      <c r="E4059" t="s">
        <v>546</v>
      </c>
      <c r="F4059">
        <v>3</v>
      </c>
      <c r="G4059" t="s">
        <v>421</v>
      </c>
      <c r="H4059" t="s">
        <v>448</v>
      </c>
      <c r="I4059" t="s">
        <v>449</v>
      </c>
      <c r="J4059" t="s">
        <v>117</v>
      </c>
      <c r="K4059" t="s">
        <v>428</v>
      </c>
      <c r="L4059" t="s">
        <v>539</v>
      </c>
      <c r="M4059" t="s">
        <v>440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187</v>
      </c>
      <c r="C4060">
        <v>2021</v>
      </c>
      <c r="D4060">
        <v>2</v>
      </c>
      <c r="E4060" t="s">
        <v>546</v>
      </c>
      <c r="F4060">
        <v>3</v>
      </c>
      <c r="G4060" t="s">
        <v>421</v>
      </c>
      <c r="H4060" t="s">
        <v>419</v>
      </c>
      <c r="I4060" t="s">
        <v>420</v>
      </c>
      <c r="J4060" t="s">
        <v>118</v>
      </c>
      <c r="K4060" t="s">
        <v>411</v>
      </c>
      <c r="L4060" t="s">
        <v>539</v>
      </c>
      <c r="M4060" t="s">
        <v>440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187</v>
      </c>
      <c r="C4061">
        <v>2021</v>
      </c>
      <c r="D4061">
        <v>2</v>
      </c>
      <c r="E4061" t="s">
        <v>546</v>
      </c>
      <c r="F4061">
        <v>3</v>
      </c>
      <c r="G4061" t="s">
        <v>421</v>
      </c>
      <c r="H4061" t="s">
        <v>450</v>
      </c>
      <c r="I4061" t="s">
        <v>451</v>
      </c>
      <c r="J4061" t="s">
        <v>119</v>
      </c>
      <c r="K4061" t="s">
        <v>433</v>
      </c>
      <c r="L4061" t="s">
        <v>539</v>
      </c>
      <c r="M4061" t="s">
        <v>440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187</v>
      </c>
      <c r="C4062">
        <v>2021</v>
      </c>
      <c r="D4062">
        <v>2</v>
      </c>
      <c r="E4062" t="s">
        <v>546</v>
      </c>
      <c r="F4062">
        <v>3</v>
      </c>
      <c r="G4062" t="s">
        <v>421</v>
      </c>
      <c r="H4062" t="s">
        <v>452</v>
      </c>
      <c r="I4062" t="s">
        <v>453</v>
      </c>
      <c r="J4062" t="s">
        <v>127</v>
      </c>
      <c r="K4062" t="s">
        <v>454</v>
      </c>
      <c r="L4062" t="s">
        <v>539</v>
      </c>
      <c r="M4062" t="s">
        <v>440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187</v>
      </c>
      <c r="C4063">
        <v>2021</v>
      </c>
      <c r="D4063">
        <v>2</v>
      </c>
      <c r="E4063" t="s">
        <v>546</v>
      </c>
      <c r="F4063">
        <v>5</v>
      </c>
      <c r="G4063" t="s">
        <v>455</v>
      </c>
      <c r="H4063" t="s">
        <v>431</v>
      </c>
      <c r="I4063" t="s">
        <v>432</v>
      </c>
      <c r="J4063" t="s">
        <v>119</v>
      </c>
      <c r="K4063" t="s">
        <v>433</v>
      </c>
      <c r="L4063" t="s">
        <v>540</v>
      </c>
      <c r="M4063" t="s">
        <v>456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187</v>
      </c>
      <c r="C4064">
        <v>2021</v>
      </c>
      <c r="D4064">
        <v>2</v>
      </c>
      <c r="E4064" t="s">
        <v>546</v>
      </c>
      <c r="F4064">
        <v>5</v>
      </c>
      <c r="G4064" t="s">
        <v>455</v>
      </c>
      <c r="H4064" t="s">
        <v>444</v>
      </c>
      <c r="I4064" t="s">
        <v>445</v>
      </c>
      <c r="J4064" t="s">
        <v>207</v>
      </c>
      <c r="K4064" t="s">
        <v>443</v>
      </c>
      <c r="L4064" t="s">
        <v>541</v>
      </c>
      <c r="M4064" t="s">
        <v>457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187</v>
      </c>
      <c r="C4065">
        <v>2021</v>
      </c>
      <c r="D4065">
        <v>2</v>
      </c>
      <c r="E4065" t="s">
        <v>546</v>
      </c>
      <c r="F4065">
        <v>5</v>
      </c>
      <c r="G4065" t="s">
        <v>455</v>
      </c>
      <c r="H4065" t="s">
        <v>417</v>
      </c>
      <c r="I4065" t="s">
        <v>418</v>
      </c>
      <c r="J4065" t="s">
        <v>115</v>
      </c>
      <c r="K4065" t="s">
        <v>405</v>
      </c>
      <c r="L4065" t="s">
        <v>541</v>
      </c>
      <c r="M4065" t="s">
        <v>457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187</v>
      </c>
      <c r="C4066">
        <v>2021</v>
      </c>
      <c r="D4066">
        <v>2</v>
      </c>
      <c r="E4066" t="s">
        <v>546</v>
      </c>
      <c r="F4066">
        <v>6</v>
      </c>
      <c r="G4066" t="s">
        <v>458</v>
      </c>
      <c r="H4066" t="s">
        <v>459</v>
      </c>
      <c r="I4066" t="s">
        <v>460</v>
      </c>
      <c r="J4066" t="s">
        <v>123</v>
      </c>
      <c r="K4066" t="s">
        <v>461</v>
      </c>
      <c r="L4066" t="s">
        <v>542</v>
      </c>
      <c r="M4066" t="s">
        <v>462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187</v>
      </c>
      <c r="C4067">
        <v>2021</v>
      </c>
      <c r="D4067">
        <v>2</v>
      </c>
      <c r="E4067" t="s">
        <v>546</v>
      </c>
      <c r="F4067">
        <v>6</v>
      </c>
      <c r="G4067" t="s">
        <v>458</v>
      </c>
      <c r="H4067" t="s">
        <v>463</v>
      </c>
      <c r="I4067" t="s">
        <v>464</v>
      </c>
      <c r="J4067" t="s">
        <v>124</v>
      </c>
      <c r="K4067" t="s">
        <v>465</v>
      </c>
      <c r="L4067" t="s">
        <v>542</v>
      </c>
      <c r="M4067" t="s">
        <v>462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187</v>
      </c>
      <c r="C4068">
        <v>2021</v>
      </c>
      <c r="D4068">
        <v>2</v>
      </c>
      <c r="E4068" t="s">
        <v>546</v>
      </c>
      <c r="F4068">
        <v>10</v>
      </c>
      <c r="G4068" t="s">
        <v>466</v>
      </c>
      <c r="H4068" t="s">
        <v>397</v>
      </c>
      <c r="I4068" t="s">
        <v>398</v>
      </c>
      <c r="J4068" t="s">
        <v>121</v>
      </c>
      <c r="K4068" t="s">
        <v>399</v>
      </c>
      <c r="L4068" t="s">
        <v>543</v>
      </c>
      <c r="M4068" t="s">
        <v>467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187</v>
      </c>
      <c r="C4069">
        <v>2021</v>
      </c>
      <c r="D4069">
        <v>2</v>
      </c>
      <c r="E4069" t="s">
        <v>546</v>
      </c>
      <c r="F4069">
        <v>10</v>
      </c>
      <c r="G4069" t="s">
        <v>466</v>
      </c>
      <c r="H4069" t="s">
        <v>412</v>
      </c>
      <c r="I4069" t="s">
        <v>413</v>
      </c>
      <c r="J4069" t="s">
        <v>121</v>
      </c>
      <c r="K4069" t="s">
        <v>399</v>
      </c>
      <c r="L4069" t="s">
        <v>544</v>
      </c>
      <c r="M4069" t="s">
        <v>468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187</v>
      </c>
      <c r="C4070">
        <v>2021</v>
      </c>
      <c r="D4070">
        <v>2</v>
      </c>
      <c r="E4070" t="s">
        <v>546</v>
      </c>
      <c r="F4070">
        <v>10</v>
      </c>
      <c r="G4070" t="s">
        <v>466</v>
      </c>
      <c r="H4070" t="s">
        <v>415</v>
      </c>
      <c r="I4070" t="s">
        <v>416</v>
      </c>
      <c r="J4070" t="s">
        <v>122</v>
      </c>
      <c r="K4070" t="s">
        <v>408</v>
      </c>
      <c r="L4070" t="s">
        <v>544</v>
      </c>
      <c r="M4070" t="s">
        <v>468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187</v>
      </c>
      <c r="C4071">
        <v>2021</v>
      </c>
      <c r="D4071">
        <v>2</v>
      </c>
      <c r="E4071" t="s">
        <v>546</v>
      </c>
      <c r="F4071">
        <v>60</v>
      </c>
      <c r="G4071" t="s">
        <v>469</v>
      </c>
      <c r="H4071" t="s">
        <v>459</v>
      </c>
      <c r="I4071" t="s">
        <v>460</v>
      </c>
      <c r="J4071" t="s">
        <v>123</v>
      </c>
      <c r="K4071" t="s">
        <v>461</v>
      </c>
      <c r="L4071" t="s">
        <v>545</v>
      </c>
      <c r="M4071" t="s">
        <v>470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187</v>
      </c>
      <c r="C4072">
        <v>2021</v>
      </c>
      <c r="D4072">
        <v>2</v>
      </c>
      <c r="E4072" t="s">
        <v>546</v>
      </c>
      <c r="F4072">
        <v>60</v>
      </c>
      <c r="G4072" t="s">
        <v>469</v>
      </c>
      <c r="H4072" t="s">
        <v>463</v>
      </c>
      <c r="I4072" t="s">
        <v>464</v>
      </c>
      <c r="J4072" t="s">
        <v>124</v>
      </c>
      <c r="K4072" t="s">
        <v>465</v>
      </c>
      <c r="L4072" t="s">
        <v>545</v>
      </c>
      <c r="M4072" t="s">
        <v>470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181</v>
      </c>
      <c r="C4073">
        <v>2021</v>
      </c>
      <c r="D4073">
        <v>1</v>
      </c>
      <c r="E4073" t="s">
        <v>395</v>
      </c>
      <c r="F4073">
        <v>1</v>
      </c>
      <c r="G4073" t="s">
        <v>396</v>
      </c>
      <c r="H4073" t="s">
        <v>397</v>
      </c>
      <c r="I4073" t="s">
        <v>398</v>
      </c>
      <c r="J4073" t="s">
        <v>121</v>
      </c>
      <c r="K4073" t="s">
        <v>399</v>
      </c>
      <c r="L4073" t="s">
        <v>536</v>
      </c>
      <c r="M4073" t="s">
        <v>400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181</v>
      </c>
      <c r="C4074">
        <v>2021</v>
      </c>
      <c r="D4074">
        <v>1</v>
      </c>
      <c r="E4074" t="s">
        <v>395</v>
      </c>
      <c r="F4074">
        <v>1</v>
      </c>
      <c r="G4074" t="s">
        <v>396</v>
      </c>
      <c r="H4074" t="s">
        <v>401</v>
      </c>
      <c r="I4074" t="s">
        <v>402</v>
      </c>
      <c r="J4074" t="s">
        <v>121</v>
      </c>
      <c r="K4074" t="s">
        <v>399</v>
      </c>
      <c r="L4074" t="s">
        <v>536</v>
      </c>
      <c r="M4074" t="s">
        <v>400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181</v>
      </c>
      <c r="C4075">
        <v>2021</v>
      </c>
      <c r="D4075">
        <v>1</v>
      </c>
      <c r="E4075" t="s">
        <v>395</v>
      </c>
      <c r="F4075">
        <v>1</v>
      </c>
      <c r="G4075" t="s">
        <v>396</v>
      </c>
      <c r="H4075" t="s">
        <v>403</v>
      </c>
      <c r="I4075" t="s">
        <v>404</v>
      </c>
      <c r="J4075" t="s">
        <v>115</v>
      </c>
      <c r="K4075" t="s">
        <v>405</v>
      </c>
      <c r="L4075" t="s">
        <v>536</v>
      </c>
      <c r="M4075" t="s">
        <v>400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181</v>
      </c>
      <c r="C4076">
        <v>2021</v>
      </c>
      <c r="D4076">
        <v>1</v>
      </c>
      <c r="E4076" t="s">
        <v>395</v>
      </c>
      <c r="F4076">
        <v>1</v>
      </c>
      <c r="G4076" t="s">
        <v>396</v>
      </c>
      <c r="H4076" t="s">
        <v>406</v>
      </c>
      <c r="I4076" t="s">
        <v>407</v>
      </c>
      <c r="J4076" t="s">
        <v>122</v>
      </c>
      <c r="K4076" t="s">
        <v>408</v>
      </c>
      <c r="L4076" t="s">
        <v>536</v>
      </c>
      <c r="M4076" t="s">
        <v>400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181</v>
      </c>
      <c r="C4077">
        <v>2021</v>
      </c>
      <c r="D4077">
        <v>1</v>
      </c>
      <c r="E4077" t="s">
        <v>395</v>
      </c>
      <c r="F4077">
        <v>1</v>
      </c>
      <c r="G4077" t="s">
        <v>396</v>
      </c>
      <c r="H4077" t="s">
        <v>471</v>
      </c>
      <c r="I4077" t="s">
        <v>472</v>
      </c>
      <c r="J4077" t="s">
        <v>122</v>
      </c>
      <c r="K4077" t="s">
        <v>408</v>
      </c>
      <c r="L4077" t="s">
        <v>536</v>
      </c>
      <c r="M4077" t="s">
        <v>400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181</v>
      </c>
      <c r="C4078">
        <v>2021</v>
      </c>
      <c r="D4078">
        <v>1</v>
      </c>
      <c r="E4078" t="s">
        <v>395</v>
      </c>
      <c r="F4078">
        <v>1</v>
      </c>
      <c r="G4078" t="s">
        <v>396</v>
      </c>
      <c r="H4078" t="s">
        <v>409</v>
      </c>
      <c r="I4078" t="s">
        <v>410</v>
      </c>
      <c r="J4078" t="s">
        <v>117</v>
      </c>
      <c r="K4078" t="s">
        <v>428</v>
      </c>
      <c r="L4078" t="s">
        <v>536</v>
      </c>
      <c r="M4078" t="s">
        <v>400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181</v>
      </c>
      <c r="C4079">
        <v>2021</v>
      </c>
      <c r="D4079">
        <v>1</v>
      </c>
      <c r="E4079" t="s">
        <v>395</v>
      </c>
      <c r="F4079">
        <v>1</v>
      </c>
      <c r="G4079" t="s">
        <v>396</v>
      </c>
      <c r="H4079" t="s">
        <v>429</v>
      </c>
      <c r="I4079" t="s">
        <v>430</v>
      </c>
      <c r="J4079" t="s">
        <v>115</v>
      </c>
      <c r="K4079" t="s">
        <v>405</v>
      </c>
      <c r="L4079" t="s">
        <v>536</v>
      </c>
      <c r="M4079" t="s">
        <v>400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181</v>
      </c>
      <c r="C4080">
        <v>2021</v>
      </c>
      <c r="D4080">
        <v>1</v>
      </c>
      <c r="E4080" t="s">
        <v>395</v>
      </c>
      <c r="F4080">
        <v>1</v>
      </c>
      <c r="G4080" t="s">
        <v>396</v>
      </c>
      <c r="H4080" t="s">
        <v>473</v>
      </c>
      <c r="I4080" t="s">
        <v>474</v>
      </c>
      <c r="J4080" t="s">
        <v>118</v>
      </c>
      <c r="K4080" t="s">
        <v>411</v>
      </c>
      <c r="L4080" t="s">
        <v>536</v>
      </c>
      <c r="M4080" t="s">
        <v>400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181</v>
      </c>
      <c r="C4081">
        <v>2021</v>
      </c>
      <c r="D4081">
        <v>1</v>
      </c>
      <c r="E4081" t="s">
        <v>395</v>
      </c>
      <c r="F4081">
        <v>1</v>
      </c>
      <c r="G4081" t="s">
        <v>396</v>
      </c>
      <c r="H4081" t="s">
        <v>431</v>
      </c>
      <c r="I4081" t="s">
        <v>432</v>
      </c>
      <c r="J4081" t="s">
        <v>547</v>
      </c>
      <c r="K4081" t="s">
        <v>475</v>
      </c>
      <c r="L4081" t="s">
        <v>547</v>
      </c>
      <c r="M4081" t="s">
        <v>476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181</v>
      </c>
      <c r="C4082">
        <v>2021</v>
      </c>
      <c r="D4082">
        <v>1</v>
      </c>
      <c r="E4082" t="s">
        <v>395</v>
      </c>
      <c r="F4082">
        <v>1</v>
      </c>
      <c r="G4082" t="s">
        <v>396</v>
      </c>
      <c r="H4082" t="s">
        <v>477</v>
      </c>
      <c r="I4082" t="s">
        <v>478</v>
      </c>
      <c r="J4082" t="s">
        <v>125</v>
      </c>
      <c r="K4082" t="s">
        <v>436</v>
      </c>
      <c r="L4082" t="s">
        <v>536</v>
      </c>
      <c r="M4082" t="s">
        <v>400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181</v>
      </c>
      <c r="C4083">
        <v>2021</v>
      </c>
      <c r="D4083">
        <v>1</v>
      </c>
      <c r="E4083" t="s">
        <v>395</v>
      </c>
      <c r="F4083">
        <v>1</v>
      </c>
      <c r="G4083" t="s">
        <v>396</v>
      </c>
      <c r="H4083" t="s">
        <v>479</v>
      </c>
      <c r="I4083" t="s">
        <v>480</v>
      </c>
      <c r="J4083" t="s">
        <v>125</v>
      </c>
      <c r="K4083" t="s">
        <v>436</v>
      </c>
      <c r="L4083" t="s">
        <v>536</v>
      </c>
      <c r="M4083" t="s">
        <v>400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181</v>
      </c>
      <c r="C4084">
        <v>2021</v>
      </c>
      <c r="D4084">
        <v>1</v>
      </c>
      <c r="E4084" t="s">
        <v>395</v>
      </c>
      <c r="F4084">
        <v>1</v>
      </c>
      <c r="G4084" t="s">
        <v>396</v>
      </c>
      <c r="H4084" t="s">
        <v>434</v>
      </c>
      <c r="I4084" t="s">
        <v>435</v>
      </c>
      <c r="J4084" t="s">
        <v>125</v>
      </c>
      <c r="K4084" t="s">
        <v>436</v>
      </c>
      <c r="L4084" t="s">
        <v>537</v>
      </c>
      <c r="M4084" t="s">
        <v>414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181</v>
      </c>
      <c r="C4085">
        <v>2021</v>
      </c>
      <c r="D4085">
        <v>1</v>
      </c>
      <c r="E4085" t="s">
        <v>395</v>
      </c>
      <c r="F4085">
        <v>1</v>
      </c>
      <c r="G4085" t="s">
        <v>396</v>
      </c>
      <c r="H4085" t="s">
        <v>412</v>
      </c>
      <c r="I4085" t="s">
        <v>413</v>
      </c>
      <c r="J4085" t="s">
        <v>121</v>
      </c>
      <c r="K4085" t="s">
        <v>399</v>
      </c>
      <c r="L4085" t="s">
        <v>537</v>
      </c>
      <c r="M4085" t="s">
        <v>414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181</v>
      </c>
      <c r="C4086">
        <v>2021</v>
      </c>
      <c r="D4086">
        <v>1</v>
      </c>
      <c r="E4086" t="s">
        <v>395</v>
      </c>
      <c r="F4086">
        <v>1</v>
      </c>
      <c r="G4086" t="s">
        <v>396</v>
      </c>
      <c r="H4086" t="s">
        <v>415</v>
      </c>
      <c r="I4086" t="s">
        <v>416</v>
      </c>
      <c r="J4086" t="s">
        <v>122</v>
      </c>
      <c r="K4086" t="s">
        <v>408</v>
      </c>
      <c r="L4086" t="s">
        <v>537</v>
      </c>
      <c r="M4086" t="s">
        <v>414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181</v>
      </c>
      <c r="C4087">
        <v>2021</v>
      </c>
      <c r="D4087">
        <v>1</v>
      </c>
      <c r="E4087" t="s">
        <v>395</v>
      </c>
      <c r="F4087">
        <v>1</v>
      </c>
      <c r="G4087" t="s">
        <v>396</v>
      </c>
      <c r="H4087" t="s">
        <v>417</v>
      </c>
      <c r="I4087" t="s">
        <v>418</v>
      </c>
      <c r="J4087" t="s">
        <v>115</v>
      </c>
      <c r="K4087" t="s">
        <v>405</v>
      </c>
      <c r="L4087" t="s">
        <v>537</v>
      </c>
      <c r="M4087" t="s">
        <v>414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181</v>
      </c>
      <c r="C4088">
        <v>2021</v>
      </c>
      <c r="D4088">
        <v>1</v>
      </c>
      <c r="E4088" t="s">
        <v>395</v>
      </c>
      <c r="F4088">
        <v>1</v>
      </c>
      <c r="G4088" t="s">
        <v>396</v>
      </c>
      <c r="H4088" t="s">
        <v>419</v>
      </c>
      <c r="I4088" t="s">
        <v>420</v>
      </c>
      <c r="J4088" t="s">
        <v>118</v>
      </c>
      <c r="K4088" t="s">
        <v>411</v>
      </c>
      <c r="L4088" t="s">
        <v>537</v>
      </c>
      <c r="M4088" t="s">
        <v>414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181</v>
      </c>
      <c r="C4089">
        <v>2021</v>
      </c>
      <c r="D4089">
        <v>1</v>
      </c>
      <c r="E4089" t="s">
        <v>395</v>
      </c>
      <c r="F4089">
        <v>3</v>
      </c>
      <c r="G4089" t="s">
        <v>421</v>
      </c>
      <c r="H4089" t="s">
        <v>397</v>
      </c>
      <c r="I4089" t="s">
        <v>398</v>
      </c>
      <c r="J4089" t="s">
        <v>121</v>
      </c>
      <c r="K4089" t="s">
        <v>399</v>
      </c>
      <c r="L4089" t="s">
        <v>538</v>
      </c>
      <c r="M4089" t="s">
        <v>422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181</v>
      </c>
      <c r="C4090">
        <v>2021</v>
      </c>
      <c r="D4090">
        <v>1</v>
      </c>
      <c r="E4090" t="s">
        <v>395</v>
      </c>
      <c r="F4090">
        <v>3</v>
      </c>
      <c r="G4090" t="s">
        <v>421</v>
      </c>
      <c r="H4090" t="s">
        <v>401</v>
      </c>
      <c r="I4090" t="s">
        <v>402</v>
      </c>
      <c r="J4090" t="s">
        <v>121</v>
      </c>
      <c r="K4090" t="s">
        <v>399</v>
      </c>
      <c r="L4090" t="s">
        <v>538</v>
      </c>
      <c r="M4090" t="s">
        <v>422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181</v>
      </c>
      <c r="C4091">
        <v>2021</v>
      </c>
      <c r="D4091">
        <v>1</v>
      </c>
      <c r="E4091" t="s">
        <v>395</v>
      </c>
      <c r="F4091">
        <v>3</v>
      </c>
      <c r="G4091" t="s">
        <v>421</v>
      </c>
      <c r="H4091" t="s">
        <v>403</v>
      </c>
      <c r="I4091" t="s">
        <v>404</v>
      </c>
      <c r="J4091" t="s">
        <v>115</v>
      </c>
      <c r="K4091" t="s">
        <v>405</v>
      </c>
      <c r="L4091" t="s">
        <v>538</v>
      </c>
      <c r="M4091" t="s">
        <v>422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181</v>
      </c>
      <c r="C4092">
        <v>2021</v>
      </c>
      <c r="D4092">
        <v>1</v>
      </c>
      <c r="E4092" t="s">
        <v>395</v>
      </c>
      <c r="F4092">
        <v>3</v>
      </c>
      <c r="G4092" t="s">
        <v>421</v>
      </c>
      <c r="H4092" t="s">
        <v>423</v>
      </c>
      <c r="I4092" t="s">
        <v>424</v>
      </c>
      <c r="J4092" t="s">
        <v>126</v>
      </c>
      <c r="K4092" t="s">
        <v>425</v>
      </c>
      <c r="L4092" t="s">
        <v>538</v>
      </c>
      <c r="M4092" t="s">
        <v>422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181</v>
      </c>
      <c r="C4093">
        <v>2021</v>
      </c>
      <c r="D4093">
        <v>1</v>
      </c>
      <c r="E4093" t="s">
        <v>395</v>
      </c>
      <c r="F4093">
        <v>3</v>
      </c>
      <c r="G4093" t="s">
        <v>421</v>
      </c>
      <c r="H4093" t="s">
        <v>426</v>
      </c>
      <c r="I4093" t="s">
        <v>427</v>
      </c>
      <c r="J4093" t="s">
        <v>117</v>
      </c>
      <c r="K4093" t="s">
        <v>428</v>
      </c>
      <c r="L4093" t="s">
        <v>538</v>
      </c>
      <c r="M4093" t="s">
        <v>422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181</v>
      </c>
      <c r="C4094">
        <v>2021</v>
      </c>
      <c r="D4094">
        <v>1</v>
      </c>
      <c r="E4094" t="s">
        <v>395</v>
      </c>
      <c r="F4094">
        <v>3</v>
      </c>
      <c r="G4094" t="s">
        <v>421</v>
      </c>
      <c r="H4094" t="s">
        <v>409</v>
      </c>
      <c r="I4094" t="s">
        <v>410</v>
      </c>
      <c r="J4094" t="s">
        <v>117</v>
      </c>
      <c r="K4094" t="s">
        <v>428</v>
      </c>
      <c r="L4094" t="s">
        <v>538</v>
      </c>
      <c r="M4094" t="s">
        <v>422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181</v>
      </c>
      <c r="C4095">
        <v>2021</v>
      </c>
      <c r="D4095">
        <v>1</v>
      </c>
      <c r="E4095" t="s">
        <v>395</v>
      </c>
      <c r="F4095">
        <v>3</v>
      </c>
      <c r="G4095" t="s">
        <v>421</v>
      </c>
      <c r="H4095" t="s">
        <v>429</v>
      </c>
      <c r="I4095" t="s">
        <v>430</v>
      </c>
      <c r="J4095" t="s">
        <v>115</v>
      </c>
      <c r="K4095" t="s">
        <v>405</v>
      </c>
      <c r="L4095" t="s">
        <v>538</v>
      </c>
      <c r="M4095" t="s">
        <v>422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181</v>
      </c>
      <c r="C4096">
        <v>2021</v>
      </c>
      <c r="D4096">
        <v>1</v>
      </c>
      <c r="E4096" t="s">
        <v>395</v>
      </c>
      <c r="F4096">
        <v>3</v>
      </c>
      <c r="G4096" t="s">
        <v>421</v>
      </c>
      <c r="H4096" t="s">
        <v>481</v>
      </c>
      <c r="I4096" t="s">
        <v>482</v>
      </c>
      <c r="J4096" t="s">
        <v>119</v>
      </c>
      <c r="K4096" t="s">
        <v>433</v>
      </c>
      <c r="L4096" t="s">
        <v>538</v>
      </c>
      <c r="M4096" t="s">
        <v>422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181</v>
      </c>
      <c r="C4097">
        <v>2021</v>
      </c>
      <c r="D4097">
        <v>1</v>
      </c>
      <c r="E4097" t="s">
        <v>395</v>
      </c>
      <c r="F4097">
        <v>3</v>
      </c>
      <c r="G4097" t="s">
        <v>421</v>
      </c>
      <c r="H4097" t="s">
        <v>473</v>
      </c>
      <c r="I4097" t="s">
        <v>474</v>
      </c>
      <c r="J4097" t="s">
        <v>118</v>
      </c>
      <c r="K4097" t="s">
        <v>411</v>
      </c>
      <c r="L4097" t="s">
        <v>538</v>
      </c>
      <c r="M4097" t="s">
        <v>422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181</v>
      </c>
      <c r="C4098">
        <v>2021</v>
      </c>
      <c r="D4098">
        <v>1</v>
      </c>
      <c r="E4098" t="s">
        <v>395</v>
      </c>
      <c r="F4098">
        <v>3</v>
      </c>
      <c r="G4098" t="s">
        <v>421</v>
      </c>
      <c r="H4098" t="s">
        <v>483</v>
      </c>
      <c r="I4098" t="s">
        <v>484</v>
      </c>
      <c r="J4098" t="s">
        <v>128</v>
      </c>
      <c r="K4098" t="s">
        <v>485</v>
      </c>
      <c r="L4098" t="s">
        <v>538</v>
      </c>
      <c r="M4098" t="s">
        <v>422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181</v>
      </c>
      <c r="C4099">
        <v>2021</v>
      </c>
      <c r="D4099">
        <v>1</v>
      </c>
      <c r="E4099" t="s">
        <v>395</v>
      </c>
      <c r="F4099">
        <v>3</v>
      </c>
      <c r="G4099" t="s">
        <v>421</v>
      </c>
      <c r="H4099" t="s">
        <v>431</v>
      </c>
      <c r="I4099" t="s">
        <v>432</v>
      </c>
      <c r="J4099" t="s">
        <v>119</v>
      </c>
      <c r="K4099" t="s">
        <v>433</v>
      </c>
      <c r="L4099" t="s">
        <v>538</v>
      </c>
      <c r="M4099" t="s">
        <v>422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181</v>
      </c>
      <c r="C4100">
        <v>2021</v>
      </c>
      <c r="D4100">
        <v>1</v>
      </c>
      <c r="E4100" t="s">
        <v>395</v>
      </c>
      <c r="F4100">
        <v>3</v>
      </c>
      <c r="G4100" t="s">
        <v>421</v>
      </c>
      <c r="H4100" t="s">
        <v>486</v>
      </c>
      <c r="I4100" t="s">
        <v>487</v>
      </c>
      <c r="J4100" t="s">
        <v>127</v>
      </c>
      <c r="K4100" t="s">
        <v>454</v>
      </c>
      <c r="L4100" t="s">
        <v>538</v>
      </c>
      <c r="M4100" t="s">
        <v>422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181</v>
      </c>
      <c r="C4101">
        <v>2021</v>
      </c>
      <c r="D4101">
        <v>1</v>
      </c>
      <c r="E4101" t="s">
        <v>395</v>
      </c>
      <c r="F4101">
        <v>3</v>
      </c>
      <c r="G4101" t="s">
        <v>421</v>
      </c>
      <c r="H4101" t="s">
        <v>488</v>
      </c>
      <c r="I4101" t="s">
        <v>489</v>
      </c>
      <c r="J4101" t="s">
        <v>128</v>
      </c>
      <c r="K4101" t="s">
        <v>485</v>
      </c>
      <c r="L4101" t="s">
        <v>538</v>
      </c>
      <c r="M4101" t="s">
        <v>422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181</v>
      </c>
      <c r="C4102">
        <v>2021</v>
      </c>
      <c r="D4102">
        <v>1</v>
      </c>
      <c r="E4102" t="s">
        <v>395</v>
      </c>
      <c r="F4102">
        <v>3</v>
      </c>
      <c r="G4102" t="s">
        <v>421</v>
      </c>
      <c r="H4102" t="s">
        <v>477</v>
      </c>
      <c r="I4102" t="s">
        <v>478</v>
      </c>
      <c r="J4102" t="s">
        <v>125</v>
      </c>
      <c r="K4102" t="s">
        <v>436</v>
      </c>
      <c r="L4102" t="s">
        <v>538</v>
      </c>
      <c r="M4102" t="s">
        <v>422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181</v>
      </c>
      <c r="C4103">
        <v>2021</v>
      </c>
      <c r="D4103">
        <v>1</v>
      </c>
      <c r="E4103" t="s">
        <v>395</v>
      </c>
      <c r="F4103">
        <v>3</v>
      </c>
      <c r="G4103" t="s">
        <v>421</v>
      </c>
      <c r="H4103" t="s">
        <v>479</v>
      </c>
      <c r="I4103" t="s">
        <v>480</v>
      </c>
      <c r="J4103" t="s">
        <v>125</v>
      </c>
      <c r="K4103" t="s">
        <v>436</v>
      </c>
      <c r="L4103" t="s">
        <v>538</v>
      </c>
      <c r="M4103" t="s">
        <v>422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181</v>
      </c>
      <c r="C4104">
        <v>2021</v>
      </c>
      <c r="D4104">
        <v>1</v>
      </c>
      <c r="E4104" t="s">
        <v>395</v>
      </c>
      <c r="F4104">
        <v>3</v>
      </c>
      <c r="G4104" t="s">
        <v>421</v>
      </c>
      <c r="H4104" t="s">
        <v>434</v>
      </c>
      <c r="I4104" t="s">
        <v>435</v>
      </c>
      <c r="J4104" t="s">
        <v>125</v>
      </c>
      <c r="K4104" t="s">
        <v>436</v>
      </c>
      <c r="L4104" t="s">
        <v>539</v>
      </c>
      <c r="M4104" t="s">
        <v>440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181</v>
      </c>
      <c r="C4105">
        <v>2021</v>
      </c>
      <c r="D4105">
        <v>1</v>
      </c>
      <c r="E4105" t="s">
        <v>395</v>
      </c>
      <c r="F4105">
        <v>3</v>
      </c>
      <c r="G4105" t="s">
        <v>421</v>
      </c>
      <c r="H4105" t="s">
        <v>437</v>
      </c>
      <c r="I4105" t="s">
        <v>438</v>
      </c>
      <c r="J4105" t="s">
        <v>116</v>
      </c>
      <c r="K4105" t="s">
        <v>439</v>
      </c>
      <c r="L4105" t="s">
        <v>539</v>
      </c>
      <c r="M4105" t="s">
        <v>440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181</v>
      </c>
      <c r="C4106">
        <v>2021</v>
      </c>
      <c r="D4106">
        <v>1</v>
      </c>
      <c r="E4106" t="s">
        <v>395</v>
      </c>
      <c r="F4106">
        <v>3</v>
      </c>
      <c r="G4106" t="s">
        <v>421</v>
      </c>
      <c r="H4106" t="s">
        <v>490</v>
      </c>
      <c r="I4106" t="s">
        <v>491</v>
      </c>
      <c r="J4106" t="s">
        <v>207</v>
      </c>
      <c r="K4106" t="s">
        <v>443</v>
      </c>
      <c r="L4106" t="s">
        <v>538</v>
      </c>
      <c r="M4106" t="s">
        <v>422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181</v>
      </c>
      <c r="C4107">
        <v>2021</v>
      </c>
      <c r="D4107">
        <v>1</v>
      </c>
      <c r="E4107" t="s">
        <v>395</v>
      </c>
      <c r="F4107">
        <v>3</v>
      </c>
      <c r="G4107" t="s">
        <v>421</v>
      </c>
      <c r="H4107" t="s">
        <v>441</v>
      </c>
      <c r="I4107" t="s">
        <v>442</v>
      </c>
      <c r="J4107" t="s">
        <v>207</v>
      </c>
      <c r="K4107" t="s">
        <v>443</v>
      </c>
      <c r="L4107" t="s">
        <v>538</v>
      </c>
      <c r="M4107" t="s">
        <v>422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181</v>
      </c>
      <c r="C4108">
        <v>2021</v>
      </c>
      <c r="D4108">
        <v>1</v>
      </c>
      <c r="E4108" t="s">
        <v>395</v>
      </c>
      <c r="F4108">
        <v>3</v>
      </c>
      <c r="G4108" t="s">
        <v>421</v>
      </c>
      <c r="H4108" t="s">
        <v>444</v>
      </c>
      <c r="I4108" t="s">
        <v>445</v>
      </c>
      <c r="J4108" t="s">
        <v>207</v>
      </c>
      <c r="K4108" t="s">
        <v>443</v>
      </c>
      <c r="L4108" t="s">
        <v>539</v>
      </c>
      <c r="M4108" t="s">
        <v>440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181</v>
      </c>
      <c r="C4109">
        <v>2021</v>
      </c>
      <c r="D4109">
        <v>1</v>
      </c>
      <c r="E4109" t="s">
        <v>395</v>
      </c>
      <c r="F4109">
        <v>3</v>
      </c>
      <c r="G4109" t="s">
        <v>421</v>
      </c>
      <c r="H4109" t="s">
        <v>412</v>
      </c>
      <c r="I4109" t="s">
        <v>413</v>
      </c>
      <c r="J4109" t="s">
        <v>121</v>
      </c>
      <c r="K4109" t="s">
        <v>399</v>
      </c>
      <c r="L4109" t="s">
        <v>539</v>
      </c>
      <c r="M4109" t="s">
        <v>440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181</v>
      </c>
      <c r="C4110">
        <v>2021</v>
      </c>
      <c r="D4110">
        <v>1</v>
      </c>
      <c r="E4110" t="s">
        <v>395</v>
      </c>
      <c r="F4110">
        <v>3</v>
      </c>
      <c r="G4110" t="s">
        <v>421</v>
      </c>
      <c r="H4110" t="s">
        <v>417</v>
      </c>
      <c r="I4110" t="s">
        <v>418</v>
      </c>
      <c r="J4110" t="s">
        <v>115</v>
      </c>
      <c r="K4110" t="s">
        <v>405</v>
      </c>
      <c r="L4110" t="s">
        <v>539</v>
      </c>
      <c r="M4110" t="s">
        <v>440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181</v>
      </c>
      <c r="C4111">
        <v>2021</v>
      </c>
      <c r="D4111">
        <v>1</v>
      </c>
      <c r="E4111" t="s">
        <v>395</v>
      </c>
      <c r="F4111">
        <v>3</v>
      </c>
      <c r="G4111" t="s">
        <v>421</v>
      </c>
      <c r="H4111" t="s">
        <v>446</v>
      </c>
      <c r="I4111" t="s">
        <v>447</v>
      </c>
      <c r="J4111" t="s">
        <v>126</v>
      </c>
      <c r="K4111" t="s">
        <v>425</v>
      </c>
      <c r="L4111" t="s">
        <v>539</v>
      </c>
      <c r="M4111" t="s">
        <v>440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181</v>
      </c>
      <c r="C4112">
        <v>2021</v>
      </c>
      <c r="D4112">
        <v>1</v>
      </c>
      <c r="E4112" t="s">
        <v>395</v>
      </c>
      <c r="F4112">
        <v>3</v>
      </c>
      <c r="G4112" t="s">
        <v>421</v>
      </c>
      <c r="H4112" t="s">
        <v>448</v>
      </c>
      <c r="I4112" t="s">
        <v>449</v>
      </c>
      <c r="J4112" t="s">
        <v>117</v>
      </c>
      <c r="K4112" t="s">
        <v>428</v>
      </c>
      <c r="L4112" t="s">
        <v>539</v>
      </c>
      <c r="M4112" t="s">
        <v>440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181</v>
      </c>
      <c r="C4113">
        <v>2021</v>
      </c>
      <c r="D4113">
        <v>1</v>
      </c>
      <c r="E4113" t="s">
        <v>395</v>
      </c>
      <c r="F4113">
        <v>3</v>
      </c>
      <c r="G4113" t="s">
        <v>421</v>
      </c>
      <c r="H4113" t="s">
        <v>419</v>
      </c>
      <c r="I4113" t="s">
        <v>420</v>
      </c>
      <c r="J4113" t="s">
        <v>118</v>
      </c>
      <c r="K4113" t="s">
        <v>411</v>
      </c>
      <c r="L4113" t="s">
        <v>539</v>
      </c>
      <c r="M4113" t="s">
        <v>440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181</v>
      </c>
      <c r="C4114">
        <v>2021</v>
      </c>
      <c r="D4114">
        <v>1</v>
      </c>
      <c r="E4114" t="s">
        <v>395</v>
      </c>
      <c r="F4114">
        <v>3</v>
      </c>
      <c r="G4114" t="s">
        <v>421</v>
      </c>
      <c r="H4114" t="s">
        <v>450</v>
      </c>
      <c r="I4114" t="s">
        <v>451</v>
      </c>
      <c r="J4114" t="s">
        <v>119</v>
      </c>
      <c r="K4114" t="s">
        <v>433</v>
      </c>
      <c r="L4114" t="s">
        <v>539</v>
      </c>
      <c r="M4114" t="s">
        <v>440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181</v>
      </c>
      <c r="C4115">
        <v>2021</v>
      </c>
      <c r="D4115">
        <v>1</v>
      </c>
      <c r="E4115" t="s">
        <v>395</v>
      </c>
      <c r="F4115">
        <v>3</v>
      </c>
      <c r="G4115" t="s">
        <v>421</v>
      </c>
      <c r="H4115" t="s">
        <v>452</v>
      </c>
      <c r="I4115" t="s">
        <v>453</v>
      </c>
      <c r="J4115" t="s">
        <v>119</v>
      </c>
      <c r="K4115" t="s">
        <v>433</v>
      </c>
      <c r="L4115" t="s">
        <v>539</v>
      </c>
      <c r="M4115" t="s">
        <v>440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181</v>
      </c>
      <c r="C4116">
        <v>2021</v>
      </c>
      <c r="D4116">
        <v>1</v>
      </c>
      <c r="E4116" t="s">
        <v>395</v>
      </c>
      <c r="F4116">
        <v>3</v>
      </c>
      <c r="G4116" t="s">
        <v>421</v>
      </c>
      <c r="H4116" t="s">
        <v>492</v>
      </c>
      <c r="I4116" t="s">
        <v>493</v>
      </c>
      <c r="J4116" t="s">
        <v>119</v>
      </c>
      <c r="K4116" t="s">
        <v>433</v>
      </c>
      <c r="L4116" t="s">
        <v>539</v>
      </c>
      <c r="M4116" t="s">
        <v>440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181</v>
      </c>
      <c r="C4117">
        <v>2021</v>
      </c>
      <c r="D4117">
        <v>1</v>
      </c>
      <c r="E4117" t="s">
        <v>395</v>
      </c>
      <c r="F4117">
        <v>5</v>
      </c>
      <c r="G4117" t="s">
        <v>455</v>
      </c>
      <c r="H4117" t="s">
        <v>403</v>
      </c>
      <c r="I4117" t="s">
        <v>404</v>
      </c>
      <c r="J4117" t="s">
        <v>115</v>
      </c>
      <c r="K4117" t="s">
        <v>405</v>
      </c>
      <c r="L4117" t="s">
        <v>540</v>
      </c>
      <c r="M4117" t="s">
        <v>456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181</v>
      </c>
      <c r="C4118">
        <v>2021</v>
      </c>
      <c r="D4118">
        <v>1</v>
      </c>
      <c r="E4118" t="s">
        <v>395</v>
      </c>
      <c r="F4118">
        <v>5</v>
      </c>
      <c r="G4118" t="s">
        <v>455</v>
      </c>
      <c r="H4118" t="s">
        <v>423</v>
      </c>
      <c r="I4118" t="s">
        <v>424</v>
      </c>
      <c r="J4118" t="s">
        <v>126</v>
      </c>
      <c r="K4118" t="s">
        <v>425</v>
      </c>
      <c r="L4118" t="s">
        <v>540</v>
      </c>
      <c r="M4118" t="s">
        <v>456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181</v>
      </c>
      <c r="C4119">
        <v>2021</v>
      </c>
      <c r="D4119">
        <v>1</v>
      </c>
      <c r="E4119" t="s">
        <v>395</v>
      </c>
      <c r="F4119">
        <v>5</v>
      </c>
      <c r="G4119" t="s">
        <v>455</v>
      </c>
      <c r="H4119" t="s">
        <v>429</v>
      </c>
      <c r="I4119" t="s">
        <v>430</v>
      </c>
      <c r="J4119" t="s">
        <v>115</v>
      </c>
      <c r="K4119" t="s">
        <v>405</v>
      </c>
      <c r="L4119" t="s">
        <v>540</v>
      </c>
      <c r="M4119" t="s">
        <v>456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181</v>
      </c>
      <c r="C4120">
        <v>2021</v>
      </c>
      <c r="D4120">
        <v>1</v>
      </c>
      <c r="E4120" t="s">
        <v>395</v>
      </c>
      <c r="F4120">
        <v>5</v>
      </c>
      <c r="G4120" t="s">
        <v>455</v>
      </c>
      <c r="H4120" t="s">
        <v>481</v>
      </c>
      <c r="I4120" t="s">
        <v>482</v>
      </c>
      <c r="J4120" t="s">
        <v>119</v>
      </c>
      <c r="K4120" t="s">
        <v>433</v>
      </c>
      <c r="L4120" t="s">
        <v>540</v>
      </c>
      <c r="M4120" t="s">
        <v>456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181</v>
      </c>
      <c r="C4121">
        <v>2021</v>
      </c>
      <c r="D4121">
        <v>1</v>
      </c>
      <c r="E4121" t="s">
        <v>395</v>
      </c>
      <c r="F4121">
        <v>5</v>
      </c>
      <c r="G4121" t="s">
        <v>455</v>
      </c>
      <c r="H4121" t="s">
        <v>431</v>
      </c>
      <c r="I4121" t="s">
        <v>432</v>
      </c>
      <c r="J4121" t="s">
        <v>119</v>
      </c>
      <c r="K4121" t="s">
        <v>433</v>
      </c>
      <c r="L4121" t="s">
        <v>540</v>
      </c>
      <c r="M4121" t="s">
        <v>456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181</v>
      </c>
      <c r="C4122">
        <v>2021</v>
      </c>
      <c r="D4122">
        <v>1</v>
      </c>
      <c r="E4122" t="s">
        <v>395</v>
      </c>
      <c r="F4122">
        <v>5</v>
      </c>
      <c r="G4122" t="s">
        <v>455</v>
      </c>
      <c r="H4122" t="s">
        <v>477</v>
      </c>
      <c r="I4122" t="s">
        <v>478</v>
      </c>
      <c r="J4122" t="s">
        <v>125</v>
      </c>
      <c r="K4122" t="s">
        <v>436</v>
      </c>
      <c r="L4122" t="s">
        <v>540</v>
      </c>
      <c r="M4122" t="s">
        <v>456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181</v>
      </c>
      <c r="C4123">
        <v>2021</v>
      </c>
      <c r="D4123">
        <v>1</v>
      </c>
      <c r="E4123" t="s">
        <v>395</v>
      </c>
      <c r="F4123">
        <v>5</v>
      </c>
      <c r="G4123" t="s">
        <v>455</v>
      </c>
      <c r="H4123" t="s">
        <v>479</v>
      </c>
      <c r="I4123" t="s">
        <v>480</v>
      </c>
      <c r="J4123" t="s">
        <v>125</v>
      </c>
      <c r="K4123" t="s">
        <v>436</v>
      </c>
      <c r="L4123" t="s">
        <v>540</v>
      </c>
      <c r="M4123" t="s">
        <v>456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181</v>
      </c>
      <c r="C4124">
        <v>2021</v>
      </c>
      <c r="D4124">
        <v>1</v>
      </c>
      <c r="E4124" t="s">
        <v>395</v>
      </c>
      <c r="F4124">
        <v>5</v>
      </c>
      <c r="G4124" t="s">
        <v>455</v>
      </c>
      <c r="H4124" t="s">
        <v>434</v>
      </c>
      <c r="I4124" t="s">
        <v>435</v>
      </c>
      <c r="J4124" t="s">
        <v>125</v>
      </c>
      <c r="K4124" t="s">
        <v>436</v>
      </c>
      <c r="L4124" t="s">
        <v>541</v>
      </c>
      <c r="M4124" t="s">
        <v>457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181</v>
      </c>
      <c r="C4125">
        <v>2021</v>
      </c>
      <c r="D4125">
        <v>1</v>
      </c>
      <c r="E4125" t="s">
        <v>395</v>
      </c>
      <c r="F4125">
        <v>5</v>
      </c>
      <c r="G4125" t="s">
        <v>455</v>
      </c>
      <c r="H4125" t="s">
        <v>490</v>
      </c>
      <c r="I4125" t="s">
        <v>491</v>
      </c>
      <c r="J4125" t="s">
        <v>207</v>
      </c>
      <c r="K4125" t="s">
        <v>443</v>
      </c>
      <c r="L4125" t="s">
        <v>540</v>
      </c>
      <c r="M4125" t="s">
        <v>456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181</v>
      </c>
      <c r="C4126">
        <v>2021</v>
      </c>
      <c r="D4126">
        <v>1</v>
      </c>
      <c r="E4126" t="s">
        <v>395</v>
      </c>
      <c r="F4126">
        <v>5</v>
      </c>
      <c r="G4126" t="s">
        <v>455</v>
      </c>
      <c r="H4126" t="s">
        <v>441</v>
      </c>
      <c r="I4126" t="s">
        <v>442</v>
      </c>
      <c r="J4126" t="s">
        <v>207</v>
      </c>
      <c r="K4126" t="s">
        <v>443</v>
      </c>
      <c r="L4126" t="s">
        <v>540</v>
      </c>
      <c r="M4126" t="s">
        <v>456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181</v>
      </c>
      <c r="C4127">
        <v>2021</v>
      </c>
      <c r="D4127">
        <v>1</v>
      </c>
      <c r="E4127" t="s">
        <v>395</v>
      </c>
      <c r="F4127">
        <v>5</v>
      </c>
      <c r="G4127" t="s">
        <v>455</v>
      </c>
      <c r="H4127" t="s">
        <v>444</v>
      </c>
      <c r="I4127" t="s">
        <v>445</v>
      </c>
      <c r="J4127" t="s">
        <v>207</v>
      </c>
      <c r="K4127" t="s">
        <v>443</v>
      </c>
      <c r="L4127" t="s">
        <v>541</v>
      </c>
      <c r="M4127" t="s">
        <v>457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181</v>
      </c>
      <c r="C4128">
        <v>2021</v>
      </c>
      <c r="D4128">
        <v>1</v>
      </c>
      <c r="E4128" t="s">
        <v>395</v>
      </c>
      <c r="F4128">
        <v>5</v>
      </c>
      <c r="G4128" t="s">
        <v>455</v>
      </c>
      <c r="H4128" t="s">
        <v>417</v>
      </c>
      <c r="I4128" t="s">
        <v>418</v>
      </c>
      <c r="J4128" t="s">
        <v>115</v>
      </c>
      <c r="K4128" t="s">
        <v>405</v>
      </c>
      <c r="L4128" t="s">
        <v>541</v>
      </c>
      <c r="M4128" t="s">
        <v>457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181</v>
      </c>
      <c r="C4129">
        <v>2021</v>
      </c>
      <c r="D4129">
        <v>1</v>
      </c>
      <c r="E4129" t="s">
        <v>395</v>
      </c>
      <c r="F4129">
        <v>5</v>
      </c>
      <c r="G4129" t="s">
        <v>455</v>
      </c>
      <c r="H4129" t="s">
        <v>446</v>
      </c>
      <c r="I4129" t="s">
        <v>447</v>
      </c>
      <c r="J4129" t="s">
        <v>126</v>
      </c>
      <c r="K4129" t="s">
        <v>425</v>
      </c>
      <c r="L4129" t="s">
        <v>541</v>
      </c>
      <c r="M4129" t="s">
        <v>457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181</v>
      </c>
      <c r="C4130">
        <v>2021</v>
      </c>
      <c r="D4130">
        <v>1</v>
      </c>
      <c r="E4130" t="s">
        <v>395</v>
      </c>
      <c r="F4130">
        <v>5</v>
      </c>
      <c r="G4130" t="s">
        <v>455</v>
      </c>
      <c r="H4130" t="s">
        <v>450</v>
      </c>
      <c r="I4130" t="s">
        <v>451</v>
      </c>
      <c r="J4130" t="s">
        <v>119</v>
      </c>
      <c r="K4130" t="s">
        <v>433</v>
      </c>
      <c r="L4130" t="s">
        <v>541</v>
      </c>
      <c r="M4130" t="s">
        <v>457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181</v>
      </c>
      <c r="C4131">
        <v>2021</v>
      </c>
      <c r="D4131">
        <v>1</v>
      </c>
      <c r="E4131" t="s">
        <v>395</v>
      </c>
      <c r="F4131">
        <v>6</v>
      </c>
      <c r="G4131" t="s">
        <v>458</v>
      </c>
      <c r="H4131" t="s">
        <v>403</v>
      </c>
      <c r="I4131" t="s">
        <v>404</v>
      </c>
      <c r="J4131" t="s">
        <v>115</v>
      </c>
      <c r="K4131" t="s">
        <v>405</v>
      </c>
      <c r="L4131" t="s">
        <v>548</v>
      </c>
      <c r="M4131" t="s">
        <v>193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181</v>
      </c>
      <c r="C4132">
        <v>2021</v>
      </c>
      <c r="D4132">
        <v>1</v>
      </c>
      <c r="E4132" t="s">
        <v>395</v>
      </c>
      <c r="F4132">
        <v>6</v>
      </c>
      <c r="G4132" t="s">
        <v>458</v>
      </c>
      <c r="H4132" t="s">
        <v>494</v>
      </c>
      <c r="I4132" t="s">
        <v>495</v>
      </c>
      <c r="J4132" t="s">
        <v>123</v>
      </c>
      <c r="K4132" t="s">
        <v>461</v>
      </c>
      <c r="L4132" t="s">
        <v>548</v>
      </c>
      <c r="M4132" t="s">
        <v>193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181</v>
      </c>
      <c r="C4133">
        <v>2021</v>
      </c>
      <c r="D4133">
        <v>1</v>
      </c>
      <c r="E4133" t="s">
        <v>395</v>
      </c>
      <c r="F4133">
        <v>6</v>
      </c>
      <c r="G4133" t="s">
        <v>458</v>
      </c>
      <c r="H4133" t="s">
        <v>496</v>
      </c>
      <c r="I4133" t="s">
        <v>497</v>
      </c>
      <c r="J4133" t="s">
        <v>123</v>
      </c>
      <c r="K4133" t="s">
        <v>461</v>
      </c>
      <c r="L4133" t="s">
        <v>548</v>
      </c>
      <c r="M4133" t="s">
        <v>193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181</v>
      </c>
      <c r="C4134">
        <v>2021</v>
      </c>
      <c r="D4134">
        <v>1</v>
      </c>
      <c r="E4134" t="s">
        <v>395</v>
      </c>
      <c r="F4134">
        <v>6</v>
      </c>
      <c r="G4134" t="s">
        <v>458</v>
      </c>
      <c r="H4134" t="s">
        <v>477</v>
      </c>
      <c r="I4134" t="s">
        <v>478</v>
      </c>
      <c r="J4134" t="s">
        <v>125</v>
      </c>
      <c r="K4134" t="s">
        <v>436</v>
      </c>
      <c r="L4134" t="s">
        <v>548</v>
      </c>
      <c r="M4134" t="s">
        <v>193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181</v>
      </c>
      <c r="C4135">
        <v>2021</v>
      </c>
      <c r="D4135">
        <v>1</v>
      </c>
      <c r="E4135" t="s">
        <v>395</v>
      </c>
      <c r="F4135">
        <v>6</v>
      </c>
      <c r="G4135" t="s">
        <v>458</v>
      </c>
      <c r="H4135" t="s">
        <v>479</v>
      </c>
      <c r="I4135" t="s">
        <v>480</v>
      </c>
      <c r="J4135" t="s">
        <v>125</v>
      </c>
      <c r="K4135" t="s">
        <v>436</v>
      </c>
      <c r="L4135" t="s">
        <v>548</v>
      </c>
      <c r="M4135" t="s">
        <v>193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181</v>
      </c>
      <c r="C4136">
        <v>2021</v>
      </c>
      <c r="D4136">
        <v>1</v>
      </c>
      <c r="E4136" t="s">
        <v>395</v>
      </c>
      <c r="F4136">
        <v>6</v>
      </c>
      <c r="G4136" t="s">
        <v>458</v>
      </c>
      <c r="H4136" t="s">
        <v>498</v>
      </c>
      <c r="I4136" t="s">
        <v>499</v>
      </c>
      <c r="J4136" t="s">
        <v>130</v>
      </c>
      <c r="K4136" t="s">
        <v>500</v>
      </c>
      <c r="L4136" t="s">
        <v>548</v>
      </c>
      <c r="M4136" t="s">
        <v>193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181</v>
      </c>
      <c r="C4137">
        <v>2021</v>
      </c>
      <c r="D4137">
        <v>1</v>
      </c>
      <c r="E4137" t="s">
        <v>395</v>
      </c>
      <c r="F4137">
        <v>6</v>
      </c>
      <c r="G4137" t="s">
        <v>458</v>
      </c>
      <c r="H4137" t="s">
        <v>501</v>
      </c>
      <c r="I4137" t="s">
        <v>502</v>
      </c>
      <c r="J4137" t="s">
        <v>130</v>
      </c>
      <c r="K4137" t="s">
        <v>500</v>
      </c>
      <c r="L4137" t="s">
        <v>548</v>
      </c>
      <c r="M4137" t="s">
        <v>193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181</v>
      </c>
      <c r="C4138">
        <v>2021</v>
      </c>
      <c r="D4138">
        <v>1</v>
      </c>
      <c r="E4138" t="s">
        <v>395</v>
      </c>
      <c r="F4138">
        <v>6</v>
      </c>
      <c r="G4138" t="s">
        <v>458</v>
      </c>
      <c r="H4138" t="s">
        <v>503</v>
      </c>
      <c r="I4138" t="s">
        <v>504</v>
      </c>
      <c r="J4138" t="s">
        <v>278</v>
      </c>
      <c r="K4138" t="s">
        <v>475</v>
      </c>
      <c r="L4138" t="s">
        <v>548</v>
      </c>
      <c r="M4138" t="s">
        <v>193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181</v>
      </c>
      <c r="C4139">
        <v>2021</v>
      </c>
      <c r="D4139">
        <v>1</v>
      </c>
      <c r="E4139" t="s">
        <v>395</v>
      </c>
      <c r="F4139">
        <v>6</v>
      </c>
      <c r="G4139" t="s">
        <v>458</v>
      </c>
      <c r="H4139" t="s">
        <v>505</v>
      </c>
      <c r="I4139" t="s">
        <v>506</v>
      </c>
      <c r="J4139" t="s">
        <v>278</v>
      </c>
      <c r="K4139" t="s">
        <v>475</v>
      </c>
      <c r="L4139" t="s">
        <v>548</v>
      </c>
      <c r="M4139" t="s">
        <v>193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181</v>
      </c>
      <c r="C4140">
        <v>2021</v>
      </c>
      <c r="D4140">
        <v>1</v>
      </c>
      <c r="E4140" t="s">
        <v>395</v>
      </c>
      <c r="F4140">
        <v>6</v>
      </c>
      <c r="G4140" t="s">
        <v>458</v>
      </c>
      <c r="H4140" t="s">
        <v>507</v>
      </c>
      <c r="I4140" t="s">
        <v>508</v>
      </c>
      <c r="J4140" t="s">
        <v>116</v>
      </c>
      <c r="K4140" t="s">
        <v>439</v>
      </c>
      <c r="L4140" t="s">
        <v>548</v>
      </c>
      <c r="M4140" t="s">
        <v>193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181</v>
      </c>
      <c r="C4141">
        <v>2021</v>
      </c>
      <c r="D4141">
        <v>1</v>
      </c>
      <c r="E4141" t="s">
        <v>395</v>
      </c>
      <c r="F4141">
        <v>6</v>
      </c>
      <c r="G4141" t="s">
        <v>458</v>
      </c>
      <c r="H4141" t="s">
        <v>509</v>
      </c>
      <c r="I4141" t="s">
        <v>510</v>
      </c>
      <c r="J4141" t="s">
        <v>116</v>
      </c>
      <c r="K4141" t="s">
        <v>439</v>
      </c>
      <c r="L4141" t="s">
        <v>548</v>
      </c>
      <c r="M4141" t="s">
        <v>193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181</v>
      </c>
      <c r="C4142">
        <v>2021</v>
      </c>
      <c r="D4142">
        <v>1</v>
      </c>
      <c r="E4142" t="s">
        <v>395</v>
      </c>
      <c r="F4142">
        <v>6</v>
      </c>
      <c r="G4142" t="s">
        <v>458</v>
      </c>
      <c r="H4142" t="s">
        <v>459</v>
      </c>
      <c r="I4142" t="s">
        <v>460</v>
      </c>
      <c r="J4142" t="s">
        <v>123</v>
      </c>
      <c r="K4142" t="s">
        <v>461</v>
      </c>
      <c r="L4142" t="s">
        <v>542</v>
      </c>
      <c r="M4142" t="s">
        <v>462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181</v>
      </c>
      <c r="C4143">
        <v>2021</v>
      </c>
      <c r="D4143">
        <v>1</v>
      </c>
      <c r="E4143" t="s">
        <v>395</v>
      </c>
      <c r="F4143">
        <v>6</v>
      </c>
      <c r="G4143" t="s">
        <v>458</v>
      </c>
      <c r="H4143" t="s">
        <v>434</v>
      </c>
      <c r="I4143" t="s">
        <v>435</v>
      </c>
      <c r="J4143" t="s">
        <v>125</v>
      </c>
      <c r="K4143" t="s">
        <v>436</v>
      </c>
      <c r="L4143" t="s">
        <v>542</v>
      </c>
      <c r="M4143" t="s">
        <v>462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181</v>
      </c>
      <c r="C4144">
        <v>2021</v>
      </c>
      <c r="D4144">
        <v>1</v>
      </c>
      <c r="E4144" t="s">
        <v>395</v>
      </c>
      <c r="F4144">
        <v>6</v>
      </c>
      <c r="G4144" t="s">
        <v>458</v>
      </c>
      <c r="H4144" t="s">
        <v>511</v>
      </c>
      <c r="I4144" t="s">
        <v>512</v>
      </c>
      <c r="J4144" t="s">
        <v>288</v>
      </c>
      <c r="K4144" t="s">
        <v>513</v>
      </c>
      <c r="L4144" t="s">
        <v>542</v>
      </c>
      <c r="M4144" t="s">
        <v>462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181</v>
      </c>
      <c r="C4145">
        <v>2021</v>
      </c>
      <c r="D4145">
        <v>1</v>
      </c>
      <c r="E4145" t="s">
        <v>395</v>
      </c>
      <c r="F4145">
        <v>6</v>
      </c>
      <c r="G4145" t="s">
        <v>458</v>
      </c>
      <c r="H4145" t="s">
        <v>514</v>
      </c>
      <c r="I4145" t="s">
        <v>515</v>
      </c>
      <c r="J4145" t="s">
        <v>130</v>
      </c>
      <c r="K4145" t="s">
        <v>500</v>
      </c>
      <c r="L4145" t="s">
        <v>542</v>
      </c>
      <c r="M4145" t="s">
        <v>462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181</v>
      </c>
      <c r="C4146">
        <v>2021</v>
      </c>
      <c r="D4146">
        <v>1</v>
      </c>
      <c r="E4146" t="s">
        <v>395</v>
      </c>
      <c r="F4146">
        <v>6</v>
      </c>
      <c r="G4146" t="s">
        <v>458</v>
      </c>
      <c r="H4146" t="s">
        <v>516</v>
      </c>
      <c r="I4146" t="s">
        <v>517</v>
      </c>
      <c r="J4146" t="s">
        <v>278</v>
      </c>
      <c r="K4146" t="s">
        <v>475</v>
      </c>
      <c r="L4146" t="s">
        <v>542</v>
      </c>
      <c r="M4146" t="s">
        <v>462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181</v>
      </c>
      <c r="C4147">
        <v>2021</v>
      </c>
      <c r="D4147">
        <v>1</v>
      </c>
      <c r="E4147" t="s">
        <v>395</v>
      </c>
      <c r="F4147">
        <v>6</v>
      </c>
      <c r="G4147" t="s">
        <v>458</v>
      </c>
      <c r="H4147" t="s">
        <v>437</v>
      </c>
      <c r="I4147" t="s">
        <v>438</v>
      </c>
      <c r="J4147" t="s">
        <v>116</v>
      </c>
      <c r="K4147" t="s">
        <v>439</v>
      </c>
      <c r="L4147" t="s">
        <v>542</v>
      </c>
      <c r="M4147" t="s">
        <v>462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181</v>
      </c>
      <c r="C4148">
        <v>2021</v>
      </c>
      <c r="D4148">
        <v>1</v>
      </c>
      <c r="E4148" t="s">
        <v>395</v>
      </c>
      <c r="F4148">
        <v>6</v>
      </c>
      <c r="G4148" t="s">
        <v>458</v>
      </c>
      <c r="H4148" t="s">
        <v>518</v>
      </c>
      <c r="I4148" t="s">
        <v>519</v>
      </c>
      <c r="J4148" t="s">
        <v>124</v>
      </c>
      <c r="K4148" t="s">
        <v>465</v>
      </c>
      <c r="L4148" t="s">
        <v>548</v>
      </c>
      <c r="M4148" t="s">
        <v>193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181</v>
      </c>
      <c r="C4149">
        <v>2021</v>
      </c>
      <c r="D4149">
        <v>1</v>
      </c>
      <c r="E4149" t="s">
        <v>395</v>
      </c>
      <c r="F4149">
        <v>6</v>
      </c>
      <c r="G4149" t="s">
        <v>458</v>
      </c>
      <c r="H4149" t="s">
        <v>463</v>
      </c>
      <c r="I4149" t="s">
        <v>464</v>
      </c>
      <c r="J4149" t="s">
        <v>124</v>
      </c>
      <c r="K4149" t="s">
        <v>465</v>
      </c>
      <c r="L4149" t="s">
        <v>542</v>
      </c>
      <c r="M4149" t="s">
        <v>462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181</v>
      </c>
      <c r="C4150">
        <v>2021</v>
      </c>
      <c r="D4150">
        <v>1</v>
      </c>
      <c r="E4150" t="s">
        <v>395</v>
      </c>
      <c r="F4150">
        <v>6</v>
      </c>
      <c r="G4150" t="s">
        <v>458</v>
      </c>
      <c r="H4150" t="s">
        <v>520</v>
      </c>
      <c r="I4150" t="s">
        <v>521</v>
      </c>
      <c r="J4150" t="s">
        <v>132</v>
      </c>
      <c r="K4150" t="s">
        <v>475</v>
      </c>
      <c r="L4150" t="s">
        <v>548</v>
      </c>
      <c r="M4150" t="s">
        <v>193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181</v>
      </c>
      <c r="C4151">
        <v>2021</v>
      </c>
      <c r="D4151">
        <v>1</v>
      </c>
      <c r="E4151" t="s">
        <v>395</v>
      </c>
      <c r="F4151">
        <v>6</v>
      </c>
      <c r="G4151" t="s">
        <v>458</v>
      </c>
      <c r="H4151" t="s">
        <v>522</v>
      </c>
      <c r="I4151" t="s">
        <v>523</v>
      </c>
      <c r="J4151" t="s">
        <v>132</v>
      </c>
      <c r="K4151" t="s">
        <v>475</v>
      </c>
      <c r="L4151" t="s">
        <v>548</v>
      </c>
      <c r="M4151" t="s">
        <v>193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181</v>
      </c>
      <c r="C4152">
        <v>2021</v>
      </c>
      <c r="D4152">
        <v>1</v>
      </c>
      <c r="E4152" t="s">
        <v>395</v>
      </c>
      <c r="F4152">
        <v>6</v>
      </c>
      <c r="G4152" t="s">
        <v>458</v>
      </c>
      <c r="H4152" t="s">
        <v>524</v>
      </c>
      <c r="I4152" t="s">
        <v>525</v>
      </c>
      <c r="J4152" t="s">
        <v>132</v>
      </c>
      <c r="K4152" t="s">
        <v>475</v>
      </c>
      <c r="L4152" t="s">
        <v>542</v>
      </c>
      <c r="M4152" t="s">
        <v>462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181</v>
      </c>
      <c r="C4153">
        <v>2021</v>
      </c>
      <c r="D4153">
        <v>1</v>
      </c>
      <c r="E4153" t="s">
        <v>395</v>
      </c>
      <c r="F4153">
        <v>6</v>
      </c>
      <c r="G4153" t="s">
        <v>458</v>
      </c>
      <c r="H4153" t="s">
        <v>417</v>
      </c>
      <c r="I4153" t="s">
        <v>418</v>
      </c>
      <c r="J4153" t="s">
        <v>115</v>
      </c>
      <c r="K4153" t="s">
        <v>405</v>
      </c>
      <c r="L4153" t="s">
        <v>542</v>
      </c>
      <c r="M4153" t="s">
        <v>462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181</v>
      </c>
      <c r="C4154">
        <v>2021</v>
      </c>
      <c r="D4154">
        <v>1</v>
      </c>
      <c r="E4154" t="s">
        <v>395</v>
      </c>
      <c r="F4154">
        <v>10</v>
      </c>
      <c r="G4154" t="s">
        <v>466</v>
      </c>
      <c r="H4154" t="s">
        <v>397</v>
      </c>
      <c r="I4154" t="s">
        <v>398</v>
      </c>
      <c r="J4154" t="s">
        <v>121</v>
      </c>
      <c r="K4154" t="s">
        <v>399</v>
      </c>
      <c r="L4154" t="s">
        <v>543</v>
      </c>
      <c r="M4154" t="s">
        <v>467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181</v>
      </c>
      <c r="C4155">
        <v>2021</v>
      </c>
      <c r="D4155">
        <v>1</v>
      </c>
      <c r="E4155" t="s">
        <v>395</v>
      </c>
      <c r="F4155">
        <v>10</v>
      </c>
      <c r="G4155" t="s">
        <v>466</v>
      </c>
      <c r="H4155" t="s">
        <v>401</v>
      </c>
      <c r="I4155" t="s">
        <v>402</v>
      </c>
      <c r="J4155" t="s">
        <v>121</v>
      </c>
      <c r="K4155" t="s">
        <v>399</v>
      </c>
      <c r="L4155" t="s">
        <v>543</v>
      </c>
      <c r="M4155" t="s">
        <v>467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181</v>
      </c>
      <c r="C4156">
        <v>2021</v>
      </c>
      <c r="D4156">
        <v>1</v>
      </c>
      <c r="E4156" t="s">
        <v>395</v>
      </c>
      <c r="F4156">
        <v>10</v>
      </c>
      <c r="G4156" t="s">
        <v>466</v>
      </c>
      <c r="H4156" t="s">
        <v>403</v>
      </c>
      <c r="I4156" t="s">
        <v>404</v>
      </c>
      <c r="J4156" t="s">
        <v>115</v>
      </c>
      <c r="K4156" t="s">
        <v>405</v>
      </c>
      <c r="L4156" t="s">
        <v>543</v>
      </c>
      <c r="M4156" t="s">
        <v>467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181</v>
      </c>
      <c r="C4157">
        <v>2021</v>
      </c>
      <c r="D4157">
        <v>1</v>
      </c>
      <c r="E4157" t="s">
        <v>395</v>
      </c>
      <c r="F4157">
        <v>10</v>
      </c>
      <c r="G4157" t="s">
        <v>466</v>
      </c>
      <c r="H4157" t="s">
        <v>406</v>
      </c>
      <c r="I4157" t="s">
        <v>407</v>
      </c>
      <c r="J4157" t="s">
        <v>122</v>
      </c>
      <c r="K4157" t="s">
        <v>408</v>
      </c>
      <c r="L4157" t="s">
        <v>543</v>
      </c>
      <c r="M4157" t="s">
        <v>467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181</v>
      </c>
      <c r="C4158">
        <v>2021</v>
      </c>
      <c r="D4158">
        <v>1</v>
      </c>
      <c r="E4158" t="s">
        <v>395</v>
      </c>
      <c r="F4158">
        <v>10</v>
      </c>
      <c r="G4158" t="s">
        <v>466</v>
      </c>
      <c r="H4158" t="s">
        <v>471</v>
      </c>
      <c r="I4158" t="s">
        <v>472</v>
      </c>
      <c r="J4158" t="s">
        <v>122</v>
      </c>
      <c r="K4158" t="s">
        <v>408</v>
      </c>
      <c r="L4158" t="s">
        <v>543</v>
      </c>
      <c r="M4158" t="s">
        <v>467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181</v>
      </c>
      <c r="C4159">
        <v>2021</v>
      </c>
      <c r="D4159">
        <v>1</v>
      </c>
      <c r="E4159" t="s">
        <v>395</v>
      </c>
      <c r="F4159">
        <v>10</v>
      </c>
      <c r="G4159" t="s">
        <v>466</v>
      </c>
      <c r="H4159" t="s">
        <v>477</v>
      </c>
      <c r="I4159" t="s">
        <v>478</v>
      </c>
      <c r="J4159" t="s">
        <v>125</v>
      </c>
      <c r="K4159" t="s">
        <v>436</v>
      </c>
      <c r="L4159" t="s">
        <v>543</v>
      </c>
      <c r="M4159" t="s">
        <v>467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181</v>
      </c>
      <c r="C4160">
        <v>2021</v>
      </c>
      <c r="D4160">
        <v>1</v>
      </c>
      <c r="E4160" t="s">
        <v>395</v>
      </c>
      <c r="F4160">
        <v>10</v>
      </c>
      <c r="G4160" t="s">
        <v>466</v>
      </c>
      <c r="H4160" t="s">
        <v>479</v>
      </c>
      <c r="I4160" t="s">
        <v>480</v>
      </c>
      <c r="J4160" t="s">
        <v>125</v>
      </c>
      <c r="K4160" t="s">
        <v>436</v>
      </c>
      <c r="L4160" t="s">
        <v>543</v>
      </c>
      <c r="M4160" t="s">
        <v>467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181</v>
      </c>
      <c r="C4161">
        <v>2021</v>
      </c>
      <c r="D4161">
        <v>1</v>
      </c>
      <c r="E4161" t="s">
        <v>395</v>
      </c>
      <c r="F4161">
        <v>10</v>
      </c>
      <c r="G4161" t="s">
        <v>466</v>
      </c>
      <c r="H4161" t="s">
        <v>434</v>
      </c>
      <c r="I4161" t="s">
        <v>435</v>
      </c>
      <c r="J4161" t="s">
        <v>125</v>
      </c>
      <c r="K4161" t="s">
        <v>436</v>
      </c>
      <c r="L4161" t="s">
        <v>544</v>
      </c>
      <c r="M4161" t="s">
        <v>468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181</v>
      </c>
      <c r="C4162">
        <v>2021</v>
      </c>
      <c r="D4162">
        <v>1</v>
      </c>
      <c r="E4162" t="s">
        <v>395</v>
      </c>
      <c r="F4162">
        <v>10</v>
      </c>
      <c r="G4162" t="s">
        <v>466</v>
      </c>
      <c r="H4162" t="s">
        <v>412</v>
      </c>
      <c r="I4162" t="s">
        <v>413</v>
      </c>
      <c r="J4162" t="s">
        <v>121</v>
      </c>
      <c r="K4162" t="s">
        <v>399</v>
      </c>
      <c r="L4162" t="s">
        <v>544</v>
      </c>
      <c r="M4162" t="s">
        <v>468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181</v>
      </c>
      <c r="C4163">
        <v>2021</v>
      </c>
      <c r="D4163">
        <v>1</v>
      </c>
      <c r="E4163" t="s">
        <v>395</v>
      </c>
      <c r="F4163">
        <v>10</v>
      </c>
      <c r="G4163" t="s">
        <v>466</v>
      </c>
      <c r="H4163" t="s">
        <v>415</v>
      </c>
      <c r="I4163" t="s">
        <v>416</v>
      </c>
      <c r="J4163" t="s">
        <v>122</v>
      </c>
      <c r="K4163" t="s">
        <v>408</v>
      </c>
      <c r="L4163" t="s">
        <v>544</v>
      </c>
      <c r="M4163" t="s">
        <v>468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181</v>
      </c>
      <c r="C4164">
        <v>2021</v>
      </c>
      <c r="D4164">
        <v>1</v>
      </c>
      <c r="E4164" t="s">
        <v>395</v>
      </c>
      <c r="F4164">
        <v>10</v>
      </c>
      <c r="G4164" t="s">
        <v>466</v>
      </c>
      <c r="H4164" t="s">
        <v>417</v>
      </c>
      <c r="I4164" t="s">
        <v>418</v>
      </c>
      <c r="J4164" t="s">
        <v>115</v>
      </c>
      <c r="K4164" t="s">
        <v>405</v>
      </c>
      <c r="L4164" t="s">
        <v>544</v>
      </c>
      <c r="M4164" t="s">
        <v>468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181</v>
      </c>
      <c r="C4165">
        <v>2021</v>
      </c>
      <c r="D4165">
        <v>1</v>
      </c>
      <c r="E4165" t="s">
        <v>395</v>
      </c>
      <c r="F4165">
        <v>60</v>
      </c>
      <c r="G4165" t="s">
        <v>469</v>
      </c>
      <c r="H4165" t="s">
        <v>494</v>
      </c>
      <c r="I4165" t="s">
        <v>495</v>
      </c>
      <c r="J4165" t="s">
        <v>123</v>
      </c>
      <c r="K4165" t="s">
        <v>461</v>
      </c>
      <c r="L4165" t="s">
        <v>549</v>
      </c>
      <c r="M4165" t="s">
        <v>526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181</v>
      </c>
      <c r="C4166">
        <v>2021</v>
      </c>
      <c r="D4166">
        <v>1</v>
      </c>
      <c r="E4166" t="s">
        <v>395</v>
      </c>
      <c r="F4166">
        <v>60</v>
      </c>
      <c r="G4166" t="s">
        <v>469</v>
      </c>
      <c r="H4166" t="s">
        <v>496</v>
      </c>
      <c r="I4166" t="s">
        <v>497</v>
      </c>
      <c r="J4166" t="s">
        <v>123</v>
      </c>
      <c r="K4166" t="s">
        <v>461</v>
      </c>
      <c r="L4166" t="s">
        <v>549</v>
      </c>
      <c r="M4166" t="s">
        <v>526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181</v>
      </c>
      <c r="C4167">
        <v>2021</v>
      </c>
      <c r="D4167">
        <v>1</v>
      </c>
      <c r="E4167" t="s">
        <v>395</v>
      </c>
      <c r="F4167">
        <v>60</v>
      </c>
      <c r="G4167" t="s">
        <v>469</v>
      </c>
      <c r="H4167" t="s">
        <v>459</v>
      </c>
      <c r="I4167" t="s">
        <v>460</v>
      </c>
      <c r="J4167" t="s">
        <v>123</v>
      </c>
      <c r="K4167" t="s">
        <v>461</v>
      </c>
      <c r="L4167" t="s">
        <v>545</v>
      </c>
      <c r="M4167" t="s">
        <v>470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181</v>
      </c>
      <c r="C4168">
        <v>2021</v>
      </c>
      <c r="D4168">
        <v>1</v>
      </c>
      <c r="E4168" t="s">
        <v>395</v>
      </c>
      <c r="F4168">
        <v>60</v>
      </c>
      <c r="G4168" t="s">
        <v>469</v>
      </c>
      <c r="H4168" t="s">
        <v>437</v>
      </c>
      <c r="I4168" t="s">
        <v>438</v>
      </c>
      <c r="J4168" t="s">
        <v>116</v>
      </c>
      <c r="K4168" t="s">
        <v>439</v>
      </c>
      <c r="L4168" t="s">
        <v>545</v>
      </c>
      <c r="M4168" t="s">
        <v>470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181</v>
      </c>
      <c r="C4169">
        <v>2021</v>
      </c>
      <c r="D4169">
        <v>1</v>
      </c>
      <c r="E4169" t="s">
        <v>395</v>
      </c>
      <c r="F4169">
        <v>60</v>
      </c>
      <c r="G4169" t="s">
        <v>469</v>
      </c>
      <c r="H4169" t="s">
        <v>463</v>
      </c>
      <c r="I4169" t="s">
        <v>464</v>
      </c>
      <c r="J4169" t="s">
        <v>124</v>
      </c>
      <c r="K4169" t="s">
        <v>465</v>
      </c>
      <c r="L4169" t="s">
        <v>545</v>
      </c>
      <c r="M4169" t="s">
        <v>470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181</v>
      </c>
      <c r="C4170">
        <v>2021</v>
      </c>
      <c r="D4170">
        <v>1</v>
      </c>
      <c r="E4170" t="s">
        <v>395</v>
      </c>
      <c r="F4170">
        <v>71</v>
      </c>
      <c r="G4170" t="s">
        <v>469</v>
      </c>
      <c r="H4170" t="s">
        <v>397</v>
      </c>
      <c r="I4170" t="s">
        <v>398</v>
      </c>
      <c r="J4170" t="s">
        <v>121</v>
      </c>
      <c r="K4170" t="s">
        <v>399</v>
      </c>
      <c r="L4170" t="s">
        <v>550</v>
      </c>
      <c r="M4170" t="s">
        <v>527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181</v>
      </c>
      <c r="C4171">
        <v>2021</v>
      </c>
      <c r="D4171">
        <v>1</v>
      </c>
      <c r="E4171" t="s">
        <v>395</v>
      </c>
      <c r="F4171">
        <v>72</v>
      </c>
      <c r="G4171" t="s">
        <v>469</v>
      </c>
      <c r="H4171" t="s">
        <v>397</v>
      </c>
      <c r="I4171" t="s">
        <v>398</v>
      </c>
      <c r="J4171" t="s">
        <v>121</v>
      </c>
      <c r="K4171" t="s">
        <v>399</v>
      </c>
      <c r="L4171" t="s">
        <v>551</v>
      </c>
      <c r="M4171" t="s">
        <v>528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181</v>
      </c>
      <c r="C4172">
        <v>2021</v>
      </c>
      <c r="D4172">
        <v>1</v>
      </c>
      <c r="E4172" t="s">
        <v>395</v>
      </c>
      <c r="F4172">
        <v>72</v>
      </c>
      <c r="G4172" t="s">
        <v>469</v>
      </c>
      <c r="H4172" t="s">
        <v>403</v>
      </c>
      <c r="I4172" t="s">
        <v>404</v>
      </c>
      <c r="J4172" t="s">
        <v>115</v>
      </c>
      <c r="K4172" t="s">
        <v>405</v>
      </c>
      <c r="L4172" t="s">
        <v>551</v>
      </c>
      <c r="M4172" t="s">
        <v>528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181</v>
      </c>
      <c r="C4173">
        <v>2021</v>
      </c>
      <c r="D4173">
        <v>1</v>
      </c>
      <c r="E4173" t="s">
        <v>395</v>
      </c>
      <c r="F4173">
        <v>75</v>
      </c>
      <c r="G4173" t="s">
        <v>469</v>
      </c>
      <c r="H4173" t="s">
        <v>403</v>
      </c>
      <c r="I4173" t="s">
        <v>404</v>
      </c>
      <c r="J4173" t="s">
        <v>115</v>
      </c>
      <c r="K4173" t="s">
        <v>405</v>
      </c>
      <c r="L4173" t="s">
        <v>552</v>
      </c>
      <c r="M4173" t="s">
        <v>529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181</v>
      </c>
      <c r="C4174">
        <v>2021</v>
      </c>
      <c r="D4174">
        <v>1</v>
      </c>
      <c r="E4174" t="s">
        <v>395</v>
      </c>
      <c r="F4174">
        <v>75</v>
      </c>
      <c r="G4174" t="s">
        <v>469</v>
      </c>
      <c r="H4174" t="s">
        <v>431</v>
      </c>
      <c r="I4174" t="s">
        <v>432</v>
      </c>
      <c r="J4174" t="s">
        <v>119</v>
      </c>
      <c r="K4174" t="s">
        <v>433</v>
      </c>
      <c r="L4174" t="s">
        <v>552</v>
      </c>
      <c r="M4174" t="s">
        <v>529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181</v>
      </c>
      <c r="C4175">
        <v>2021</v>
      </c>
      <c r="D4175">
        <v>1</v>
      </c>
      <c r="E4175" t="s">
        <v>395</v>
      </c>
      <c r="F4175">
        <v>75</v>
      </c>
      <c r="G4175" t="s">
        <v>469</v>
      </c>
      <c r="H4175" t="s">
        <v>441</v>
      </c>
      <c r="I4175" t="s">
        <v>442</v>
      </c>
      <c r="J4175" t="s">
        <v>207</v>
      </c>
      <c r="K4175" t="s">
        <v>443</v>
      </c>
      <c r="L4175" t="s">
        <v>552</v>
      </c>
      <c r="M4175" t="s">
        <v>529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181</v>
      </c>
      <c r="C4176">
        <v>2021</v>
      </c>
      <c r="D4176">
        <v>1</v>
      </c>
      <c r="E4176" t="s">
        <v>395</v>
      </c>
      <c r="F4176">
        <v>75</v>
      </c>
      <c r="G4176" t="s">
        <v>469</v>
      </c>
      <c r="H4176" t="s">
        <v>417</v>
      </c>
      <c r="I4176" t="s">
        <v>418</v>
      </c>
      <c r="J4176" t="s">
        <v>115</v>
      </c>
      <c r="K4176" t="s">
        <v>405</v>
      </c>
      <c r="L4176" t="s">
        <v>553</v>
      </c>
      <c r="M4176" t="s">
        <v>476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181</v>
      </c>
      <c r="C4177">
        <v>2021</v>
      </c>
      <c r="D4177">
        <v>1</v>
      </c>
      <c r="E4177" t="s">
        <v>395</v>
      </c>
      <c r="F4177">
        <v>75</v>
      </c>
      <c r="G4177" t="s">
        <v>469</v>
      </c>
      <c r="H4177" t="s">
        <v>450</v>
      </c>
      <c r="I4177" t="s">
        <v>451</v>
      </c>
      <c r="J4177" t="s">
        <v>119</v>
      </c>
      <c r="K4177" t="s">
        <v>433</v>
      </c>
      <c r="L4177" t="s">
        <v>553</v>
      </c>
      <c r="M4177" t="s">
        <v>476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181</v>
      </c>
      <c r="C4178">
        <v>2021</v>
      </c>
      <c r="D4178">
        <v>1</v>
      </c>
      <c r="E4178" t="s">
        <v>395</v>
      </c>
      <c r="F4178">
        <v>77</v>
      </c>
      <c r="G4178" t="s">
        <v>469</v>
      </c>
      <c r="H4178" t="s">
        <v>403</v>
      </c>
      <c r="I4178" t="s">
        <v>404</v>
      </c>
      <c r="J4178" t="s">
        <v>115</v>
      </c>
      <c r="K4178" t="s">
        <v>405</v>
      </c>
      <c r="L4178" t="s">
        <v>554</v>
      </c>
      <c r="M4178" t="s">
        <v>530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181</v>
      </c>
      <c r="C4179">
        <v>2021</v>
      </c>
      <c r="D4179">
        <v>1</v>
      </c>
      <c r="E4179" t="s">
        <v>395</v>
      </c>
      <c r="F4179">
        <v>77</v>
      </c>
      <c r="G4179" t="s">
        <v>469</v>
      </c>
      <c r="H4179" t="s">
        <v>417</v>
      </c>
      <c r="I4179" t="s">
        <v>418</v>
      </c>
      <c r="J4179" t="s">
        <v>115</v>
      </c>
      <c r="K4179" t="s">
        <v>405</v>
      </c>
      <c r="L4179" t="s">
        <v>555</v>
      </c>
      <c r="M4179" t="s">
        <v>476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181</v>
      </c>
      <c r="C4180">
        <v>2021</v>
      </c>
      <c r="D4180">
        <v>1</v>
      </c>
      <c r="E4180" t="s">
        <v>395</v>
      </c>
      <c r="F4180">
        <v>79</v>
      </c>
      <c r="G4180" t="s">
        <v>469</v>
      </c>
      <c r="H4180" t="s">
        <v>403</v>
      </c>
      <c r="I4180" t="s">
        <v>404</v>
      </c>
      <c r="J4180" t="s">
        <v>115</v>
      </c>
      <c r="K4180" t="s">
        <v>405</v>
      </c>
      <c r="L4180" t="s">
        <v>556</v>
      </c>
      <c r="M4180" t="s">
        <v>531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181</v>
      </c>
      <c r="C4181">
        <v>2021</v>
      </c>
      <c r="D4181">
        <v>1</v>
      </c>
      <c r="E4181" t="s">
        <v>395</v>
      </c>
      <c r="F4181">
        <v>79</v>
      </c>
      <c r="G4181" t="s">
        <v>469</v>
      </c>
      <c r="H4181" t="s">
        <v>431</v>
      </c>
      <c r="I4181" t="s">
        <v>432</v>
      </c>
      <c r="J4181" t="s">
        <v>119</v>
      </c>
      <c r="K4181" t="s">
        <v>433</v>
      </c>
      <c r="L4181" t="s">
        <v>556</v>
      </c>
      <c r="M4181" t="s">
        <v>531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181</v>
      </c>
      <c r="C4182">
        <v>2021</v>
      </c>
      <c r="D4182">
        <v>1</v>
      </c>
      <c r="E4182" t="s">
        <v>395</v>
      </c>
      <c r="F4182">
        <v>79</v>
      </c>
      <c r="G4182" t="s">
        <v>469</v>
      </c>
      <c r="H4182" t="s">
        <v>532</v>
      </c>
      <c r="I4182" t="s">
        <v>533</v>
      </c>
      <c r="J4182" t="s">
        <v>270</v>
      </c>
      <c r="K4182" t="s">
        <v>534</v>
      </c>
      <c r="L4182" t="s">
        <v>556</v>
      </c>
      <c r="M4182" t="s">
        <v>531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181</v>
      </c>
      <c r="C4183">
        <v>2021</v>
      </c>
      <c r="D4183">
        <v>1</v>
      </c>
      <c r="E4183" t="s">
        <v>395</v>
      </c>
      <c r="F4183">
        <v>79</v>
      </c>
      <c r="G4183" t="s">
        <v>469</v>
      </c>
      <c r="H4183" t="s">
        <v>444</v>
      </c>
      <c r="I4183" t="s">
        <v>445</v>
      </c>
      <c r="J4183" t="s">
        <v>207</v>
      </c>
      <c r="K4183" t="s">
        <v>443</v>
      </c>
      <c r="L4183" t="s">
        <v>557</v>
      </c>
      <c r="M4183" t="s">
        <v>535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181</v>
      </c>
      <c r="C4184">
        <v>2021</v>
      </c>
      <c r="D4184">
        <v>1</v>
      </c>
      <c r="E4184" t="s">
        <v>395</v>
      </c>
      <c r="F4184">
        <v>79</v>
      </c>
      <c r="G4184" t="s">
        <v>469</v>
      </c>
      <c r="H4184" t="s">
        <v>417</v>
      </c>
      <c r="I4184" t="s">
        <v>418</v>
      </c>
      <c r="J4184" t="s">
        <v>115</v>
      </c>
      <c r="K4184" t="s">
        <v>405</v>
      </c>
      <c r="L4184" t="s">
        <v>557</v>
      </c>
      <c r="M4184" t="s">
        <v>535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181</v>
      </c>
      <c r="C4185">
        <v>2021</v>
      </c>
      <c r="D4185">
        <v>1</v>
      </c>
      <c r="E4185" t="s">
        <v>395</v>
      </c>
      <c r="F4185">
        <v>79</v>
      </c>
      <c r="G4185" t="s">
        <v>469</v>
      </c>
      <c r="H4185" t="s">
        <v>446</v>
      </c>
      <c r="I4185" t="s">
        <v>447</v>
      </c>
      <c r="J4185" t="s">
        <v>126</v>
      </c>
      <c r="K4185" t="s">
        <v>425</v>
      </c>
      <c r="L4185" t="s">
        <v>557</v>
      </c>
      <c r="M4185" t="s">
        <v>535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181</v>
      </c>
      <c r="C4186">
        <v>2021</v>
      </c>
      <c r="D4186">
        <v>1</v>
      </c>
      <c r="E4186" t="s">
        <v>395</v>
      </c>
      <c r="F4186">
        <v>79</v>
      </c>
      <c r="G4186" t="s">
        <v>469</v>
      </c>
      <c r="H4186" t="s">
        <v>450</v>
      </c>
      <c r="I4186" t="s">
        <v>451</v>
      </c>
      <c r="J4186" t="s">
        <v>119</v>
      </c>
      <c r="K4186" t="s">
        <v>433</v>
      </c>
      <c r="L4186" t="s">
        <v>557</v>
      </c>
      <c r="M4186" t="s">
        <v>535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181</v>
      </c>
      <c r="C4187">
        <v>2021</v>
      </c>
      <c r="D4187">
        <v>2</v>
      </c>
      <c r="E4187" t="s">
        <v>546</v>
      </c>
      <c r="F4187">
        <v>1</v>
      </c>
      <c r="G4187" t="s">
        <v>396</v>
      </c>
      <c r="H4187" t="s">
        <v>397</v>
      </c>
      <c r="I4187" t="s">
        <v>398</v>
      </c>
      <c r="J4187" t="s">
        <v>121</v>
      </c>
      <c r="K4187" t="s">
        <v>399</v>
      </c>
      <c r="L4187" t="s">
        <v>536</v>
      </c>
      <c r="M4187" t="s">
        <v>400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181</v>
      </c>
      <c r="C4188">
        <v>2021</v>
      </c>
      <c r="D4188">
        <v>2</v>
      </c>
      <c r="E4188" t="s">
        <v>546</v>
      </c>
      <c r="F4188">
        <v>1</v>
      </c>
      <c r="G4188" t="s">
        <v>396</v>
      </c>
      <c r="H4188" t="s">
        <v>401</v>
      </c>
      <c r="I4188" t="s">
        <v>402</v>
      </c>
      <c r="J4188" t="s">
        <v>121</v>
      </c>
      <c r="K4188" t="s">
        <v>399</v>
      </c>
      <c r="L4188" t="s">
        <v>536</v>
      </c>
      <c r="M4188" t="s">
        <v>400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181</v>
      </c>
      <c r="C4189">
        <v>2021</v>
      </c>
      <c r="D4189">
        <v>2</v>
      </c>
      <c r="E4189" t="s">
        <v>546</v>
      </c>
      <c r="F4189">
        <v>1</v>
      </c>
      <c r="G4189" t="s">
        <v>396</v>
      </c>
      <c r="H4189" t="s">
        <v>403</v>
      </c>
      <c r="I4189" t="s">
        <v>404</v>
      </c>
      <c r="J4189" t="s">
        <v>115</v>
      </c>
      <c r="K4189" t="s">
        <v>405</v>
      </c>
      <c r="L4189" t="s">
        <v>536</v>
      </c>
      <c r="M4189" t="s">
        <v>400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181</v>
      </c>
      <c r="C4190">
        <v>2021</v>
      </c>
      <c r="D4190">
        <v>2</v>
      </c>
      <c r="E4190" t="s">
        <v>546</v>
      </c>
      <c r="F4190">
        <v>1</v>
      </c>
      <c r="G4190" t="s">
        <v>396</v>
      </c>
      <c r="H4190" t="s">
        <v>406</v>
      </c>
      <c r="I4190" t="s">
        <v>407</v>
      </c>
      <c r="J4190" t="s">
        <v>122</v>
      </c>
      <c r="K4190" t="s">
        <v>408</v>
      </c>
      <c r="L4190" t="s">
        <v>536</v>
      </c>
      <c r="M4190" t="s">
        <v>400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181</v>
      </c>
      <c r="C4191">
        <v>2021</v>
      </c>
      <c r="D4191">
        <v>2</v>
      </c>
      <c r="E4191" t="s">
        <v>546</v>
      </c>
      <c r="F4191">
        <v>1</v>
      </c>
      <c r="G4191" t="s">
        <v>396</v>
      </c>
      <c r="H4191" t="s">
        <v>471</v>
      </c>
      <c r="I4191" t="s">
        <v>472</v>
      </c>
      <c r="J4191" t="s">
        <v>122</v>
      </c>
      <c r="K4191" t="s">
        <v>408</v>
      </c>
      <c r="L4191" t="s">
        <v>536</v>
      </c>
      <c r="M4191" t="s">
        <v>400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181</v>
      </c>
      <c r="C4192">
        <v>2021</v>
      </c>
      <c r="D4192">
        <v>2</v>
      </c>
      <c r="E4192" t="s">
        <v>546</v>
      </c>
      <c r="F4192">
        <v>1</v>
      </c>
      <c r="G4192" t="s">
        <v>396</v>
      </c>
      <c r="H4192" t="s">
        <v>409</v>
      </c>
      <c r="I4192" t="s">
        <v>410</v>
      </c>
      <c r="J4192" t="s">
        <v>117</v>
      </c>
      <c r="K4192" t="s">
        <v>428</v>
      </c>
      <c r="L4192" t="s">
        <v>536</v>
      </c>
      <c r="M4192" t="s">
        <v>400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181</v>
      </c>
      <c r="C4193">
        <v>2021</v>
      </c>
      <c r="D4193">
        <v>2</v>
      </c>
      <c r="E4193" t="s">
        <v>546</v>
      </c>
      <c r="F4193">
        <v>1</v>
      </c>
      <c r="G4193" t="s">
        <v>396</v>
      </c>
      <c r="H4193" t="s">
        <v>429</v>
      </c>
      <c r="I4193" t="s">
        <v>430</v>
      </c>
      <c r="J4193" t="s">
        <v>115</v>
      </c>
      <c r="K4193" t="s">
        <v>405</v>
      </c>
      <c r="L4193" t="s">
        <v>536</v>
      </c>
      <c r="M4193" t="s">
        <v>400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181</v>
      </c>
      <c r="C4194">
        <v>2021</v>
      </c>
      <c r="D4194">
        <v>2</v>
      </c>
      <c r="E4194" t="s">
        <v>546</v>
      </c>
      <c r="F4194">
        <v>1</v>
      </c>
      <c r="G4194" t="s">
        <v>396</v>
      </c>
      <c r="H4194" t="s">
        <v>473</v>
      </c>
      <c r="I4194" t="s">
        <v>474</v>
      </c>
      <c r="J4194" t="s">
        <v>118</v>
      </c>
      <c r="K4194" t="s">
        <v>411</v>
      </c>
      <c r="L4194" t="s">
        <v>536</v>
      </c>
      <c r="M4194" t="s">
        <v>400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181</v>
      </c>
      <c r="C4195">
        <v>2021</v>
      </c>
      <c r="D4195">
        <v>2</v>
      </c>
      <c r="E4195" t="s">
        <v>546</v>
      </c>
      <c r="F4195">
        <v>1</v>
      </c>
      <c r="G4195" t="s">
        <v>396</v>
      </c>
      <c r="H4195" t="s">
        <v>431</v>
      </c>
      <c r="I4195" t="s">
        <v>432</v>
      </c>
      <c r="J4195" t="s">
        <v>547</v>
      </c>
      <c r="K4195" t="s">
        <v>475</v>
      </c>
      <c r="L4195" t="s">
        <v>547</v>
      </c>
      <c r="M4195" t="s">
        <v>476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181</v>
      </c>
      <c r="C4196">
        <v>2021</v>
      </c>
      <c r="D4196">
        <v>2</v>
      </c>
      <c r="E4196" t="s">
        <v>546</v>
      </c>
      <c r="F4196">
        <v>1</v>
      </c>
      <c r="G4196" t="s">
        <v>396</v>
      </c>
      <c r="H4196" t="s">
        <v>558</v>
      </c>
      <c r="I4196" t="s">
        <v>559</v>
      </c>
      <c r="J4196" t="s">
        <v>121</v>
      </c>
      <c r="K4196" t="s">
        <v>399</v>
      </c>
      <c r="L4196" t="s">
        <v>536</v>
      </c>
      <c r="M4196" t="s">
        <v>400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181</v>
      </c>
      <c r="C4197">
        <v>2021</v>
      </c>
      <c r="D4197">
        <v>2</v>
      </c>
      <c r="E4197" t="s">
        <v>546</v>
      </c>
      <c r="F4197">
        <v>1</v>
      </c>
      <c r="G4197" t="s">
        <v>396</v>
      </c>
      <c r="H4197" t="s">
        <v>477</v>
      </c>
      <c r="I4197" t="s">
        <v>478</v>
      </c>
      <c r="J4197" t="s">
        <v>125</v>
      </c>
      <c r="K4197" t="s">
        <v>436</v>
      </c>
      <c r="L4197" t="s">
        <v>536</v>
      </c>
      <c r="M4197" t="s">
        <v>400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181</v>
      </c>
      <c r="C4198">
        <v>2021</v>
      </c>
      <c r="D4198">
        <v>2</v>
      </c>
      <c r="E4198" t="s">
        <v>546</v>
      </c>
      <c r="F4198">
        <v>1</v>
      </c>
      <c r="G4198" t="s">
        <v>396</v>
      </c>
      <c r="H4198" t="s">
        <v>479</v>
      </c>
      <c r="I4198" t="s">
        <v>480</v>
      </c>
      <c r="J4198" t="s">
        <v>125</v>
      </c>
      <c r="K4198" t="s">
        <v>436</v>
      </c>
      <c r="L4198" t="s">
        <v>536</v>
      </c>
      <c r="M4198" t="s">
        <v>400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181</v>
      </c>
      <c r="C4199">
        <v>2021</v>
      </c>
      <c r="D4199">
        <v>2</v>
      </c>
      <c r="E4199" t="s">
        <v>546</v>
      </c>
      <c r="F4199">
        <v>1</v>
      </c>
      <c r="G4199" t="s">
        <v>396</v>
      </c>
      <c r="H4199" t="s">
        <v>434</v>
      </c>
      <c r="I4199" t="s">
        <v>435</v>
      </c>
      <c r="J4199" t="s">
        <v>125</v>
      </c>
      <c r="K4199" t="s">
        <v>436</v>
      </c>
      <c r="L4199" t="s">
        <v>537</v>
      </c>
      <c r="M4199" t="s">
        <v>414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181</v>
      </c>
      <c r="C4200">
        <v>2021</v>
      </c>
      <c r="D4200">
        <v>2</v>
      </c>
      <c r="E4200" t="s">
        <v>546</v>
      </c>
      <c r="F4200">
        <v>1</v>
      </c>
      <c r="G4200" t="s">
        <v>396</v>
      </c>
      <c r="H4200" t="s">
        <v>412</v>
      </c>
      <c r="I4200" t="s">
        <v>413</v>
      </c>
      <c r="J4200" t="s">
        <v>121</v>
      </c>
      <c r="K4200" t="s">
        <v>399</v>
      </c>
      <c r="L4200" t="s">
        <v>537</v>
      </c>
      <c r="M4200" t="s">
        <v>414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181</v>
      </c>
      <c r="C4201">
        <v>2021</v>
      </c>
      <c r="D4201">
        <v>2</v>
      </c>
      <c r="E4201" t="s">
        <v>546</v>
      </c>
      <c r="F4201">
        <v>1</v>
      </c>
      <c r="G4201" t="s">
        <v>396</v>
      </c>
      <c r="H4201" t="s">
        <v>415</v>
      </c>
      <c r="I4201" t="s">
        <v>416</v>
      </c>
      <c r="J4201" t="s">
        <v>122</v>
      </c>
      <c r="K4201" t="s">
        <v>408</v>
      </c>
      <c r="L4201" t="s">
        <v>537</v>
      </c>
      <c r="M4201" t="s">
        <v>414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181</v>
      </c>
      <c r="C4202">
        <v>2021</v>
      </c>
      <c r="D4202">
        <v>2</v>
      </c>
      <c r="E4202" t="s">
        <v>546</v>
      </c>
      <c r="F4202">
        <v>1</v>
      </c>
      <c r="G4202" t="s">
        <v>396</v>
      </c>
      <c r="H4202" t="s">
        <v>417</v>
      </c>
      <c r="I4202" t="s">
        <v>418</v>
      </c>
      <c r="J4202" t="s">
        <v>115</v>
      </c>
      <c r="K4202" t="s">
        <v>405</v>
      </c>
      <c r="L4202" t="s">
        <v>537</v>
      </c>
      <c r="M4202" t="s">
        <v>414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181</v>
      </c>
      <c r="C4203">
        <v>2021</v>
      </c>
      <c r="D4203">
        <v>2</v>
      </c>
      <c r="E4203" t="s">
        <v>546</v>
      </c>
      <c r="F4203">
        <v>1</v>
      </c>
      <c r="G4203" t="s">
        <v>396</v>
      </c>
      <c r="H4203" t="s">
        <v>419</v>
      </c>
      <c r="I4203" t="s">
        <v>420</v>
      </c>
      <c r="J4203" t="s">
        <v>118</v>
      </c>
      <c r="K4203" t="s">
        <v>411</v>
      </c>
      <c r="L4203" t="s">
        <v>537</v>
      </c>
      <c r="M4203" t="s">
        <v>414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181</v>
      </c>
      <c r="C4204">
        <v>2021</v>
      </c>
      <c r="D4204">
        <v>2</v>
      </c>
      <c r="E4204" t="s">
        <v>546</v>
      </c>
      <c r="F4204">
        <v>3</v>
      </c>
      <c r="G4204" t="s">
        <v>421</v>
      </c>
      <c r="H4204" t="s">
        <v>397</v>
      </c>
      <c r="I4204" t="s">
        <v>398</v>
      </c>
      <c r="J4204" t="s">
        <v>121</v>
      </c>
      <c r="K4204" t="s">
        <v>399</v>
      </c>
      <c r="L4204" t="s">
        <v>538</v>
      </c>
      <c r="M4204" t="s">
        <v>422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181</v>
      </c>
      <c r="C4205">
        <v>2021</v>
      </c>
      <c r="D4205">
        <v>2</v>
      </c>
      <c r="E4205" t="s">
        <v>546</v>
      </c>
      <c r="F4205">
        <v>3</v>
      </c>
      <c r="G4205" t="s">
        <v>421</v>
      </c>
      <c r="H4205" t="s">
        <v>401</v>
      </c>
      <c r="I4205" t="s">
        <v>402</v>
      </c>
      <c r="J4205" t="s">
        <v>121</v>
      </c>
      <c r="K4205" t="s">
        <v>399</v>
      </c>
      <c r="L4205" t="s">
        <v>538</v>
      </c>
      <c r="M4205" t="s">
        <v>422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181</v>
      </c>
      <c r="C4206">
        <v>2021</v>
      </c>
      <c r="D4206">
        <v>2</v>
      </c>
      <c r="E4206" t="s">
        <v>546</v>
      </c>
      <c r="F4206">
        <v>3</v>
      </c>
      <c r="G4206" t="s">
        <v>421</v>
      </c>
      <c r="H4206" t="s">
        <v>403</v>
      </c>
      <c r="I4206" t="s">
        <v>404</v>
      </c>
      <c r="J4206" t="s">
        <v>115</v>
      </c>
      <c r="K4206" t="s">
        <v>405</v>
      </c>
      <c r="L4206" t="s">
        <v>538</v>
      </c>
      <c r="M4206" t="s">
        <v>422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181</v>
      </c>
      <c r="C4207">
        <v>2021</v>
      </c>
      <c r="D4207">
        <v>2</v>
      </c>
      <c r="E4207" t="s">
        <v>546</v>
      </c>
      <c r="F4207">
        <v>3</v>
      </c>
      <c r="G4207" t="s">
        <v>421</v>
      </c>
      <c r="H4207" t="s">
        <v>423</v>
      </c>
      <c r="I4207" t="s">
        <v>424</v>
      </c>
      <c r="J4207" t="s">
        <v>126</v>
      </c>
      <c r="K4207" t="s">
        <v>425</v>
      </c>
      <c r="L4207" t="s">
        <v>538</v>
      </c>
      <c r="M4207" t="s">
        <v>422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181</v>
      </c>
      <c r="C4208">
        <v>2021</v>
      </c>
      <c r="D4208">
        <v>2</v>
      </c>
      <c r="E4208" t="s">
        <v>546</v>
      </c>
      <c r="F4208">
        <v>3</v>
      </c>
      <c r="G4208" t="s">
        <v>421</v>
      </c>
      <c r="H4208" t="s">
        <v>426</v>
      </c>
      <c r="I4208" t="s">
        <v>427</v>
      </c>
      <c r="J4208" t="s">
        <v>117</v>
      </c>
      <c r="K4208" t="s">
        <v>428</v>
      </c>
      <c r="L4208" t="s">
        <v>538</v>
      </c>
      <c r="M4208" t="s">
        <v>422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181</v>
      </c>
      <c r="C4209">
        <v>2021</v>
      </c>
      <c r="D4209">
        <v>2</v>
      </c>
      <c r="E4209" t="s">
        <v>546</v>
      </c>
      <c r="F4209">
        <v>3</v>
      </c>
      <c r="G4209" t="s">
        <v>421</v>
      </c>
      <c r="H4209" t="s">
        <v>409</v>
      </c>
      <c r="I4209" t="s">
        <v>410</v>
      </c>
      <c r="J4209" t="s">
        <v>117</v>
      </c>
      <c r="K4209" t="s">
        <v>428</v>
      </c>
      <c r="L4209" t="s">
        <v>538</v>
      </c>
      <c r="M4209" t="s">
        <v>422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181</v>
      </c>
      <c r="C4210">
        <v>2021</v>
      </c>
      <c r="D4210">
        <v>2</v>
      </c>
      <c r="E4210" t="s">
        <v>546</v>
      </c>
      <c r="F4210">
        <v>3</v>
      </c>
      <c r="G4210" t="s">
        <v>421</v>
      </c>
      <c r="H4210" t="s">
        <v>429</v>
      </c>
      <c r="I4210" t="s">
        <v>430</v>
      </c>
      <c r="J4210" t="s">
        <v>115</v>
      </c>
      <c r="K4210" t="s">
        <v>405</v>
      </c>
      <c r="L4210" t="s">
        <v>538</v>
      </c>
      <c r="M4210" t="s">
        <v>422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181</v>
      </c>
      <c r="C4211">
        <v>2021</v>
      </c>
      <c r="D4211">
        <v>2</v>
      </c>
      <c r="E4211" t="s">
        <v>546</v>
      </c>
      <c r="F4211">
        <v>3</v>
      </c>
      <c r="G4211" t="s">
        <v>421</v>
      </c>
      <c r="H4211" t="s">
        <v>481</v>
      </c>
      <c r="I4211" t="s">
        <v>482</v>
      </c>
      <c r="J4211" t="s">
        <v>119</v>
      </c>
      <c r="K4211" t="s">
        <v>433</v>
      </c>
      <c r="L4211" t="s">
        <v>538</v>
      </c>
      <c r="M4211" t="s">
        <v>422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181</v>
      </c>
      <c r="C4212">
        <v>2021</v>
      </c>
      <c r="D4212">
        <v>2</v>
      </c>
      <c r="E4212" t="s">
        <v>546</v>
      </c>
      <c r="F4212">
        <v>3</v>
      </c>
      <c r="G4212" t="s">
        <v>421</v>
      </c>
      <c r="H4212" t="s">
        <v>473</v>
      </c>
      <c r="I4212" t="s">
        <v>474</v>
      </c>
      <c r="J4212" t="s">
        <v>118</v>
      </c>
      <c r="K4212" t="s">
        <v>411</v>
      </c>
      <c r="L4212" t="s">
        <v>538</v>
      </c>
      <c r="M4212" t="s">
        <v>422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181</v>
      </c>
      <c r="C4213">
        <v>2021</v>
      </c>
      <c r="D4213">
        <v>2</v>
      </c>
      <c r="E4213" t="s">
        <v>546</v>
      </c>
      <c r="F4213">
        <v>3</v>
      </c>
      <c r="G4213" t="s">
        <v>421</v>
      </c>
      <c r="H4213" t="s">
        <v>483</v>
      </c>
      <c r="I4213" t="s">
        <v>484</v>
      </c>
      <c r="J4213" t="s">
        <v>128</v>
      </c>
      <c r="K4213" t="s">
        <v>485</v>
      </c>
      <c r="L4213" t="s">
        <v>538</v>
      </c>
      <c r="M4213" t="s">
        <v>422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181</v>
      </c>
      <c r="C4214">
        <v>2021</v>
      </c>
      <c r="D4214">
        <v>2</v>
      </c>
      <c r="E4214" t="s">
        <v>546</v>
      </c>
      <c r="F4214">
        <v>3</v>
      </c>
      <c r="G4214" t="s">
        <v>421</v>
      </c>
      <c r="H4214" t="s">
        <v>431</v>
      </c>
      <c r="I4214" t="s">
        <v>432</v>
      </c>
      <c r="J4214" t="s">
        <v>119</v>
      </c>
      <c r="K4214" t="s">
        <v>433</v>
      </c>
      <c r="L4214" t="s">
        <v>538</v>
      </c>
      <c r="M4214" t="s">
        <v>422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181</v>
      </c>
      <c r="C4215">
        <v>2021</v>
      </c>
      <c r="D4215">
        <v>2</v>
      </c>
      <c r="E4215" t="s">
        <v>546</v>
      </c>
      <c r="F4215">
        <v>3</v>
      </c>
      <c r="G4215" t="s">
        <v>421</v>
      </c>
      <c r="H4215" t="s">
        <v>486</v>
      </c>
      <c r="I4215" t="s">
        <v>487</v>
      </c>
      <c r="J4215" t="s">
        <v>127</v>
      </c>
      <c r="K4215" t="s">
        <v>454</v>
      </c>
      <c r="L4215" t="s">
        <v>538</v>
      </c>
      <c r="M4215" t="s">
        <v>422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181</v>
      </c>
      <c r="C4216">
        <v>2021</v>
      </c>
      <c r="D4216">
        <v>2</v>
      </c>
      <c r="E4216" t="s">
        <v>546</v>
      </c>
      <c r="F4216">
        <v>3</v>
      </c>
      <c r="G4216" t="s">
        <v>421</v>
      </c>
      <c r="H4216" t="s">
        <v>488</v>
      </c>
      <c r="I4216" t="s">
        <v>489</v>
      </c>
      <c r="J4216" t="s">
        <v>128</v>
      </c>
      <c r="K4216" t="s">
        <v>485</v>
      </c>
      <c r="L4216" t="s">
        <v>538</v>
      </c>
      <c r="M4216" t="s">
        <v>422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181</v>
      </c>
      <c r="C4217">
        <v>2021</v>
      </c>
      <c r="D4217">
        <v>2</v>
      </c>
      <c r="E4217" t="s">
        <v>546</v>
      </c>
      <c r="F4217">
        <v>3</v>
      </c>
      <c r="G4217" t="s">
        <v>421</v>
      </c>
      <c r="H4217" t="s">
        <v>477</v>
      </c>
      <c r="I4217" t="s">
        <v>478</v>
      </c>
      <c r="J4217" t="s">
        <v>125</v>
      </c>
      <c r="K4217" t="s">
        <v>436</v>
      </c>
      <c r="L4217" t="s">
        <v>538</v>
      </c>
      <c r="M4217" t="s">
        <v>422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181</v>
      </c>
      <c r="C4218">
        <v>2021</v>
      </c>
      <c r="D4218">
        <v>2</v>
      </c>
      <c r="E4218" t="s">
        <v>546</v>
      </c>
      <c r="F4218">
        <v>3</v>
      </c>
      <c r="G4218" t="s">
        <v>421</v>
      </c>
      <c r="H4218" t="s">
        <v>479</v>
      </c>
      <c r="I4218" t="s">
        <v>480</v>
      </c>
      <c r="J4218" t="s">
        <v>125</v>
      </c>
      <c r="K4218" t="s">
        <v>436</v>
      </c>
      <c r="L4218" t="s">
        <v>538</v>
      </c>
      <c r="M4218" t="s">
        <v>422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181</v>
      </c>
      <c r="C4219">
        <v>2021</v>
      </c>
      <c r="D4219">
        <v>2</v>
      </c>
      <c r="E4219" t="s">
        <v>546</v>
      </c>
      <c r="F4219">
        <v>3</v>
      </c>
      <c r="G4219" t="s">
        <v>421</v>
      </c>
      <c r="H4219" t="s">
        <v>434</v>
      </c>
      <c r="I4219" t="s">
        <v>435</v>
      </c>
      <c r="J4219" t="s">
        <v>125</v>
      </c>
      <c r="K4219" t="s">
        <v>436</v>
      </c>
      <c r="L4219" t="s">
        <v>539</v>
      </c>
      <c r="M4219" t="s">
        <v>440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181</v>
      </c>
      <c r="C4220">
        <v>2021</v>
      </c>
      <c r="D4220">
        <v>2</v>
      </c>
      <c r="E4220" t="s">
        <v>546</v>
      </c>
      <c r="F4220">
        <v>3</v>
      </c>
      <c r="G4220" t="s">
        <v>421</v>
      </c>
      <c r="H4220" t="s">
        <v>437</v>
      </c>
      <c r="I4220" t="s">
        <v>438</v>
      </c>
      <c r="J4220" t="s">
        <v>116</v>
      </c>
      <c r="K4220" t="s">
        <v>439</v>
      </c>
      <c r="L4220" t="s">
        <v>539</v>
      </c>
      <c r="M4220" t="s">
        <v>440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181</v>
      </c>
      <c r="C4221">
        <v>2021</v>
      </c>
      <c r="D4221">
        <v>2</v>
      </c>
      <c r="E4221" t="s">
        <v>546</v>
      </c>
      <c r="F4221">
        <v>3</v>
      </c>
      <c r="G4221" t="s">
        <v>421</v>
      </c>
      <c r="H4221" t="s">
        <v>490</v>
      </c>
      <c r="I4221" t="s">
        <v>491</v>
      </c>
      <c r="J4221" t="s">
        <v>207</v>
      </c>
      <c r="K4221" t="s">
        <v>443</v>
      </c>
      <c r="L4221" t="s">
        <v>538</v>
      </c>
      <c r="M4221" t="s">
        <v>422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181</v>
      </c>
      <c r="C4222">
        <v>2021</v>
      </c>
      <c r="D4222">
        <v>2</v>
      </c>
      <c r="E4222" t="s">
        <v>546</v>
      </c>
      <c r="F4222">
        <v>3</v>
      </c>
      <c r="G4222" t="s">
        <v>421</v>
      </c>
      <c r="H4222" t="s">
        <v>441</v>
      </c>
      <c r="I4222" t="s">
        <v>442</v>
      </c>
      <c r="J4222" t="s">
        <v>207</v>
      </c>
      <c r="K4222" t="s">
        <v>443</v>
      </c>
      <c r="L4222" t="s">
        <v>538</v>
      </c>
      <c r="M4222" t="s">
        <v>422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181</v>
      </c>
      <c r="C4223">
        <v>2021</v>
      </c>
      <c r="D4223">
        <v>2</v>
      </c>
      <c r="E4223" t="s">
        <v>546</v>
      </c>
      <c r="F4223">
        <v>3</v>
      </c>
      <c r="G4223" t="s">
        <v>421</v>
      </c>
      <c r="H4223" t="s">
        <v>444</v>
      </c>
      <c r="I4223" t="s">
        <v>445</v>
      </c>
      <c r="J4223" t="s">
        <v>207</v>
      </c>
      <c r="K4223" t="s">
        <v>443</v>
      </c>
      <c r="L4223" t="s">
        <v>539</v>
      </c>
      <c r="M4223" t="s">
        <v>440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181</v>
      </c>
      <c r="C4224">
        <v>2021</v>
      </c>
      <c r="D4224">
        <v>2</v>
      </c>
      <c r="E4224" t="s">
        <v>546</v>
      </c>
      <c r="F4224">
        <v>3</v>
      </c>
      <c r="G4224" t="s">
        <v>421</v>
      </c>
      <c r="H4224" t="s">
        <v>412</v>
      </c>
      <c r="I4224" t="s">
        <v>413</v>
      </c>
      <c r="J4224" t="s">
        <v>121</v>
      </c>
      <c r="K4224" t="s">
        <v>399</v>
      </c>
      <c r="L4224" t="s">
        <v>539</v>
      </c>
      <c r="M4224" t="s">
        <v>440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181</v>
      </c>
      <c r="C4225">
        <v>2021</v>
      </c>
      <c r="D4225">
        <v>2</v>
      </c>
      <c r="E4225" t="s">
        <v>546</v>
      </c>
      <c r="F4225">
        <v>3</v>
      </c>
      <c r="G4225" t="s">
        <v>421</v>
      </c>
      <c r="H4225" t="s">
        <v>417</v>
      </c>
      <c r="I4225" t="s">
        <v>418</v>
      </c>
      <c r="J4225" t="s">
        <v>115</v>
      </c>
      <c r="K4225" t="s">
        <v>405</v>
      </c>
      <c r="L4225" t="s">
        <v>539</v>
      </c>
      <c r="M4225" t="s">
        <v>440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181</v>
      </c>
      <c r="C4226">
        <v>2021</v>
      </c>
      <c r="D4226">
        <v>2</v>
      </c>
      <c r="E4226" t="s">
        <v>546</v>
      </c>
      <c r="F4226">
        <v>3</v>
      </c>
      <c r="G4226" t="s">
        <v>421</v>
      </c>
      <c r="H4226" t="s">
        <v>446</v>
      </c>
      <c r="I4226" t="s">
        <v>447</v>
      </c>
      <c r="J4226" t="s">
        <v>126</v>
      </c>
      <c r="K4226" t="s">
        <v>425</v>
      </c>
      <c r="L4226" t="s">
        <v>539</v>
      </c>
      <c r="M4226" t="s">
        <v>440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181</v>
      </c>
      <c r="C4227">
        <v>2021</v>
      </c>
      <c r="D4227">
        <v>2</v>
      </c>
      <c r="E4227" t="s">
        <v>546</v>
      </c>
      <c r="F4227">
        <v>3</v>
      </c>
      <c r="G4227" t="s">
        <v>421</v>
      </c>
      <c r="H4227" t="s">
        <v>448</v>
      </c>
      <c r="I4227" t="s">
        <v>449</v>
      </c>
      <c r="J4227" t="s">
        <v>117</v>
      </c>
      <c r="K4227" t="s">
        <v>428</v>
      </c>
      <c r="L4227" t="s">
        <v>539</v>
      </c>
      <c r="M4227" t="s">
        <v>440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181</v>
      </c>
      <c r="C4228">
        <v>2021</v>
      </c>
      <c r="D4228">
        <v>2</v>
      </c>
      <c r="E4228" t="s">
        <v>546</v>
      </c>
      <c r="F4228">
        <v>3</v>
      </c>
      <c r="G4228" t="s">
        <v>421</v>
      </c>
      <c r="H4228" t="s">
        <v>419</v>
      </c>
      <c r="I4228" t="s">
        <v>420</v>
      </c>
      <c r="J4228" t="s">
        <v>118</v>
      </c>
      <c r="K4228" t="s">
        <v>411</v>
      </c>
      <c r="L4228" t="s">
        <v>539</v>
      </c>
      <c r="M4228" t="s">
        <v>440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181</v>
      </c>
      <c r="C4229">
        <v>2021</v>
      </c>
      <c r="D4229">
        <v>2</v>
      </c>
      <c r="E4229" t="s">
        <v>546</v>
      </c>
      <c r="F4229">
        <v>3</v>
      </c>
      <c r="G4229" t="s">
        <v>421</v>
      </c>
      <c r="H4229" t="s">
        <v>450</v>
      </c>
      <c r="I4229" t="s">
        <v>451</v>
      </c>
      <c r="J4229" t="s">
        <v>119</v>
      </c>
      <c r="K4229" t="s">
        <v>433</v>
      </c>
      <c r="L4229" t="s">
        <v>539</v>
      </c>
      <c r="M4229" t="s">
        <v>440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181</v>
      </c>
      <c r="C4230">
        <v>2021</v>
      </c>
      <c r="D4230">
        <v>2</v>
      </c>
      <c r="E4230" t="s">
        <v>546</v>
      </c>
      <c r="F4230">
        <v>3</v>
      </c>
      <c r="G4230" t="s">
        <v>421</v>
      </c>
      <c r="H4230" t="s">
        <v>452</v>
      </c>
      <c r="I4230" t="s">
        <v>453</v>
      </c>
      <c r="J4230" t="s">
        <v>119</v>
      </c>
      <c r="K4230" t="s">
        <v>433</v>
      </c>
      <c r="L4230" t="s">
        <v>539</v>
      </c>
      <c r="M4230" t="s">
        <v>440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181</v>
      </c>
      <c r="C4231">
        <v>2021</v>
      </c>
      <c r="D4231">
        <v>2</v>
      </c>
      <c r="E4231" t="s">
        <v>546</v>
      </c>
      <c r="F4231">
        <v>3</v>
      </c>
      <c r="G4231" t="s">
        <v>421</v>
      </c>
      <c r="H4231" t="s">
        <v>492</v>
      </c>
      <c r="I4231" t="s">
        <v>493</v>
      </c>
      <c r="J4231" t="s">
        <v>119</v>
      </c>
      <c r="K4231" t="s">
        <v>433</v>
      </c>
      <c r="L4231" t="s">
        <v>539</v>
      </c>
      <c r="M4231" t="s">
        <v>440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181</v>
      </c>
      <c r="C4232">
        <v>2021</v>
      </c>
      <c r="D4232">
        <v>2</v>
      </c>
      <c r="E4232" t="s">
        <v>546</v>
      </c>
      <c r="F4232">
        <v>5</v>
      </c>
      <c r="G4232" t="s">
        <v>455</v>
      </c>
      <c r="H4232" t="s">
        <v>403</v>
      </c>
      <c r="I4232" t="s">
        <v>404</v>
      </c>
      <c r="J4232" t="s">
        <v>115</v>
      </c>
      <c r="K4232" t="s">
        <v>405</v>
      </c>
      <c r="L4232" t="s">
        <v>540</v>
      </c>
      <c r="M4232" t="s">
        <v>456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181</v>
      </c>
      <c r="C4233">
        <v>2021</v>
      </c>
      <c r="D4233">
        <v>2</v>
      </c>
      <c r="E4233" t="s">
        <v>546</v>
      </c>
      <c r="F4233">
        <v>5</v>
      </c>
      <c r="G4233" t="s">
        <v>455</v>
      </c>
      <c r="H4233" t="s">
        <v>423</v>
      </c>
      <c r="I4233" t="s">
        <v>424</v>
      </c>
      <c r="J4233" t="s">
        <v>126</v>
      </c>
      <c r="K4233" t="s">
        <v>425</v>
      </c>
      <c r="L4233" t="s">
        <v>540</v>
      </c>
      <c r="M4233" t="s">
        <v>456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181</v>
      </c>
      <c r="C4234">
        <v>2021</v>
      </c>
      <c r="D4234">
        <v>2</v>
      </c>
      <c r="E4234" t="s">
        <v>546</v>
      </c>
      <c r="F4234">
        <v>5</v>
      </c>
      <c r="G4234" t="s">
        <v>455</v>
      </c>
      <c r="H4234" t="s">
        <v>429</v>
      </c>
      <c r="I4234" t="s">
        <v>430</v>
      </c>
      <c r="J4234" t="s">
        <v>115</v>
      </c>
      <c r="K4234" t="s">
        <v>405</v>
      </c>
      <c r="L4234" t="s">
        <v>540</v>
      </c>
      <c r="M4234" t="s">
        <v>456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181</v>
      </c>
      <c r="C4235">
        <v>2021</v>
      </c>
      <c r="D4235">
        <v>2</v>
      </c>
      <c r="E4235" t="s">
        <v>546</v>
      </c>
      <c r="F4235">
        <v>5</v>
      </c>
      <c r="G4235" t="s">
        <v>455</v>
      </c>
      <c r="H4235" t="s">
        <v>481</v>
      </c>
      <c r="I4235" t="s">
        <v>482</v>
      </c>
      <c r="J4235" t="s">
        <v>119</v>
      </c>
      <c r="K4235" t="s">
        <v>433</v>
      </c>
      <c r="L4235" t="s">
        <v>540</v>
      </c>
      <c r="M4235" t="s">
        <v>456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181</v>
      </c>
      <c r="C4236">
        <v>2021</v>
      </c>
      <c r="D4236">
        <v>2</v>
      </c>
      <c r="E4236" t="s">
        <v>546</v>
      </c>
      <c r="F4236">
        <v>5</v>
      </c>
      <c r="G4236" t="s">
        <v>455</v>
      </c>
      <c r="H4236" t="s">
        <v>431</v>
      </c>
      <c r="I4236" t="s">
        <v>432</v>
      </c>
      <c r="J4236" t="s">
        <v>119</v>
      </c>
      <c r="K4236" t="s">
        <v>433</v>
      </c>
      <c r="L4236" t="s">
        <v>540</v>
      </c>
      <c r="M4236" t="s">
        <v>456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181</v>
      </c>
      <c r="C4237">
        <v>2021</v>
      </c>
      <c r="D4237">
        <v>2</v>
      </c>
      <c r="E4237" t="s">
        <v>546</v>
      </c>
      <c r="F4237">
        <v>5</v>
      </c>
      <c r="G4237" t="s">
        <v>455</v>
      </c>
      <c r="H4237" t="s">
        <v>477</v>
      </c>
      <c r="I4237" t="s">
        <v>478</v>
      </c>
      <c r="J4237" t="s">
        <v>125</v>
      </c>
      <c r="K4237" t="s">
        <v>436</v>
      </c>
      <c r="L4237" t="s">
        <v>540</v>
      </c>
      <c r="M4237" t="s">
        <v>456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181</v>
      </c>
      <c r="C4238">
        <v>2021</v>
      </c>
      <c r="D4238">
        <v>2</v>
      </c>
      <c r="E4238" t="s">
        <v>546</v>
      </c>
      <c r="F4238">
        <v>5</v>
      </c>
      <c r="G4238" t="s">
        <v>455</v>
      </c>
      <c r="H4238" t="s">
        <v>479</v>
      </c>
      <c r="I4238" t="s">
        <v>480</v>
      </c>
      <c r="J4238" t="s">
        <v>125</v>
      </c>
      <c r="K4238" t="s">
        <v>436</v>
      </c>
      <c r="L4238" t="s">
        <v>540</v>
      </c>
      <c r="M4238" t="s">
        <v>456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181</v>
      </c>
      <c r="C4239">
        <v>2021</v>
      </c>
      <c r="D4239">
        <v>2</v>
      </c>
      <c r="E4239" t="s">
        <v>546</v>
      </c>
      <c r="F4239">
        <v>5</v>
      </c>
      <c r="G4239" t="s">
        <v>455</v>
      </c>
      <c r="H4239" t="s">
        <v>434</v>
      </c>
      <c r="I4239" t="s">
        <v>435</v>
      </c>
      <c r="J4239" t="s">
        <v>125</v>
      </c>
      <c r="K4239" t="s">
        <v>436</v>
      </c>
      <c r="L4239" t="s">
        <v>541</v>
      </c>
      <c r="M4239" t="s">
        <v>457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181</v>
      </c>
      <c r="C4240">
        <v>2021</v>
      </c>
      <c r="D4240">
        <v>2</v>
      </c>
      <c r="E4240" t="s">
        <v>546</v>
      </c>
      <c r="F4240">
        <v>5</v>
      </c>
      <c r="G4240" t="s">
        <v>455</v>
      </c>
      <c r="H4240" t="s">
        <v>490</v>
      </c>
      <c r="I4240" t="s">
        <v>491</v>
      </c>
      <c r="J4240" t="s">
        <v>207</v>
      </c>
      <c r="K4240" t="s">
        <v>443</v>
      </c>
      <c r="L4240" t="s">
        <v>540</v>
      </c>
      <c r="M4240" t="s">
        <v>456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181</v>
      </c>
      <c r="C4241">
        <v>2021</v>
      </c>
      <c r="D4241">
        <v>2</v>
      </c>
      <c r="E4241" t="s">
        <v>546</v>
      </c>
      <c r="F4241">
        <v>5</v>
      </c>
      <c r="G4241" t="s">
        <v>455</v>
      </c>
      <c r="H4241" t="s">
        <v>441</v>
      </c>
      <c r="I4241" t="s">
        <v>442</v>
      </c>
      <c r="J4241" t="s">
        <v>207</v>
      </c>
      <c r="K4241" t="s">
        <v>443</v>
      </c>
      <c r="L4241" t="s">
        <v>540</v>
      </c>
      <c r="M4241" t="s">
        <v>456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181</v>
      </c>
      <c r="C4242">
        <v>2021</v>
      </c>
      <c r="D4242">
        <v>2</v>
      </c>
      <c r="E4242" t="s">
        <v>546</v>
      </c>
      <c r="F4242">
        <v>5</v>
      </c>
      <c r="G4242" t="s">
        <v>455</v>
      </c>
      <c r="H4242" t="s">
        <v>444</v>
      </c>
      <c r="I4242" t="s">
        <v>445</v>
      </c>
      <c r="J4242" t="s">
        <v>207</v>
      </c>
      <c r="K4242" t="s">
        <v>443</v>
      </c>
      <c r="L4242" t="s">
        <v>541</v>
      </c>
      <c r="M4242" t="s">
        <v>457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181</v>
      </c>
      <c r="C4243">
        <v>2021</v>
      </c>
      <c r="D4243">
        <v>2</v>
      </c>
      <c r="E4243" t="s">
        <v>546</v>
      </c>
      <c r="F4243">
        <v>5</v>
      </c>
      <c r="G4243" t="s">
        <v>455</v>
      </c>
      <c r="H4243" t="s">
        <v>417</v>
      </c>
      <c r="I4243" t="s">
        <v>418</v>
      </c>
      <c r="J4243" t="s">
        <v>115</v>
      </c>
      <c r="K4243" t="s">
        <v>405</v>
      </c>
      <c r="L4243" t="s">
        <v>541</v>
      </c>
      <c r="M4243" t="s">
        <v>457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181</v>
      </c>
      <c r="C4244">
        <v>2021</v>
      </c>
      <c r="D4244">
        <v>2</v>
      </c>
      <c r="E4244" t="s">
        <v>546</v>
      </c>
      <c r="F4244">
        <v>5</v>
      </c>
      <c r="G4244" t="s">
        <v>455</v>
      </c>
      <c r="H4244" t="s">
        <v>446</v>
      </c>
      <c r="I4244" t="s">
        <v>447</v>
      </c>
      <c r="J4244" t="s">
        <v>126</v>
      </c>
      <c r="K4244" t="s">
        <v>425</v>
      </c>
      <c r="L4244" t="s">
        <v>541</v>
      </c>
      <c r="M4244" t="s">
        <v>457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181</v>
      </c>
      <c r="C4245">
        <v>2021</v>
      </c>
      <c r="D4245">
        <v>2</v>
      </c>
      <c r="E4245" t="s">
        <v>546</v>
      </c>
      <c r="F4245">
        <v>5</v>
      </c>
      <c r="G4245" t="s">
        <v>455</v>
      </c>
      <c r="H4245" t="s">
        <v>450</v>
      </c>
      <c r="I4245" t="s">
        <v>451</v>
      </c>
      <c r="J4245" t="s">
        <v>119</v>
      </c>
      <c r="K4245" t="s">
        <v>433</v>
      </c>
      <c r="L4245" t="s">
        <v>541</v>
      </c>
      <c r="M4245" t="s">
        <v>457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181</v>
      </c>
      <c r="C4246">
        <v>2021</v>
      </c>
      <c r="D4246">
        <v>2</v>
      </c>
      <c r="E4246" t="s">
        <v>546</v>
      </c>
      <c r="F4246">
        <v>6</v>
      </c>
      <c r="G4246" t="s">
        <v>458</v>
      </c>
      <c r="H4246" t="s">
        <v>403</v>
      </c>
      <c r="I4246" t="s">
        <v>404</v>
      </c>
      <c r="J4246" t="s">
        <v>115</v>
      </c>
      <c r="K4246" t="s">
        <v>405</v>
      </c>
      <c r="L4246" t="s">
        <v>548</v>
      </c>
      <c r="M4246" t="s">
        <v>193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181</v>
      </c>
      <c r="C4247">
        <v>2021</v>
      </c>
      <c r="D4247">
        <v>2</v>
      </c>
      <c r="E4247" t="s">
        <v>546</v>
      </c>
      <c r="F4247">
        <v>6</v>
      </c>
      <c r="G4247" t="s">
        <v>458</v>
      </c>
      <c r="H4247" t="s">
        <v>494</v>
      </c>
      <c r="I4247" t="s">
        <v>495</v>
      </c>
      <c r="J4247" t="s">
        <v>123</v>
      </c>
      <c r="K4247" t="s">
        <v>461</v>
      </c>
      <c r="L4247" t="s">
        <v>548</v>
      </c>
      <c r="M4247" t="s">
        <v>193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181</v>
      </c>
      <c r="C4248">
        <v>2021</v>
      </c>
      <c r="D4248">
        <v>2</v>
      </c>
      <c r="E4248" t="s">
        <v>546</v>
      </c>
      <c r="F4248">
        <v>6</v>
      </c>
      <c r="G4248" t="s">
        <v>458</v>
      </c>
      <c r="H4248" t="s">
        <v>496</v>
      </c>
      <c r="I4248" t="s">
        <v>497</v>
      </c>
      <c r="J4248" t="s">
        <v>123</v>
      </c>
      <c r="K4248" t="s">
        <v>461</v>
      </c>
      <c r="L4248" t="s">
        <v>548</v>
      </c>
      <c r="M4248" t="s">
        <v>193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181</v>
      </c>
      <c r="C4249">
        <v>2021</v>
      </c>
      <c r="D4249">
        <v>2</v>
      </c>
      <c r="E4249" t="s">
        <v>546</v>
      </c>
      <c r="F4249">
        <v>6</v>
      </c>
      <c r="G4249" t="s">
        <v>458</v>
      </c>
      <c r="H4249" t="s">
        <v>477</v>
      </c>
      <c r="I4249" t="s">
        <v>478</v>
      </c>
      <c r="J4249" t="s">
        <v>125</v>
      </c>
      <c r="K4249" t="s">
        <v>436</v>
      </c>
      <c r="L4249" t="s">
        <v>548</v>
      </c>
      <c r="M4249" t="s">
        <v>193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181</v>
      </c>
      <c r="C4250">
        <v>2021</v>
      </c>
      <c r="D4250">
        <v>2</v>
      </c>
      <c r="E4250" t="s">
        <v>546</v>
      </c>
      <c r="F4250">
        <v>6</v>
      </c>
      <c r="G4250" t="s">
        <v>458</v>
      </c>
      <c r="H4250" t="s">
        <v>479</v>
      </c>
      <c r="I4250" t="s">
        <v>480</v>
      </c>
      <c r="J4250" t="s">
        <v>125</v>
      </c>
      <c r="K4250" t="s">
        <v>436</v>
      </c>
      <c r="L4250" t="s">
        <v>548</v>
      </c>
      <c r="M4250" t="s">
        <v>193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181</v>
      </c>
      <c r="C4251">
        <v>2021</v>
      </c>
      <c r="D4251">
        <v>2</v>
      </c>
      <c r="E4251" t="s">
        <v>546</v>
      </c>
      <c r="F4251">
        <v>6</v>
      </c>
      <c r="G4251" t="s">
        <v>458</v>
      </c>
      <c r="H4251" t="s">
        <v>498</v>
      </c>
      <c r="I4251" t="s">
        <v>499</v>
      </c>
      <c r="J4251" t="s">
        <v>130</v>
      </c>
      <c r="K4251" t="s">
        <v>500</v>
      </c>
      <c r="L4251" t="s">
        <v>548</v>
      </c>
      <c r="M4251" t="s">
        <v>193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181</v>
      </c>
      <c r="C4252">
        <v>2021</v>
      </c>
      <c r="D4252">
        <v>2</v>
      </c>
      <c r="E4252" t="s">
        <v>546</v>
      </c>
      <c r="F4252">
        <v>6</v>
      </c>
      <c r="G4252" t="s">
        <v>458</v>
      </c>
      <c r="H4252" t="s">
        <v>501</v>
      </c>
      <c r="I4252" t="s">
        <v>502</v>
      </c>
      <c r="J4252" t="s">
        <v>130</v>
      </c>
      <c r="K4252" t="s">
        <v>500</v>
      </c>
      <c r="L4252" t="s">
        <v>548</v>
      </c>
      <c r="M4252" t="s">
        <v>193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181</v>
      </c>
      <c r="C4253">
        <v>2021</v>
      </c>
      <c r="D4253">
        <v>2</v>
      </c>
      <c r="E4253" t="s">
        <v>546</v>
      </c>
      <c r="F4253">
        <v>6</v>
      </c>
      <c r="G4253" t="s">
        <v>458</v>
      </c>
      <c r="H4253" t="s">
        <v>503</v>
      </c>
      <c r="I4253" t="s">
        <v>504</v>
      </c>
      <c r="J4253" t="s">
        <v>278</v>
      </c>
      <c r="K4253" t="s">
        <v>475</v>
      </c>
      <c r="L4253" t="s">
        <v>548</v>
      </c>
      <c r="M4253" t="s">
        <v>193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181</v>
      </c>
      <c r="C4254">
        <v>2021</v>
      </c>
      <c r="D4254">
        <v>2</v>
      </c>
      <c r="E4254" t="s">
        <v>546</v>
      </c>
      <c r="F4254">
        <v>6</v>
      </c>
      <c r="G4254" t="s">
        <v>458</v>
      </c>
      <c r="H4254" t="s">
        <v>505</v>
      </c>
      <c r="I4254" t="s">
        <v>506</v>
      </c>
      <c r="J4254" t="s">
        <v>278</v>
      </c>
      <c r="K4254" t="s">
        <v>475</v>
      </c>
      <c r="L4254" t="s">
        <v>548</v>
      </c>
      <c r="M4254" t="s">
        <v>193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181</v>
      </c>
      <c r="C4255">
        <v>2021</v>
      </c>
      <c r="D4255">
        <v>2</v>
      </c>
      <c r="E4255" t="s">
        <v>546</v>
      </c>
      <c r="F4255">
        <v>6</v>
      </c>
      <c r="G4255" t="s">
        <v>458</v>
      </c>
      <c r="H4255" t="s">
        <v>507</v>
      </c>
      <c r="I4255" t="s">
        <v>508</v>
      </c>
      <c r="J4255" t="s">
        <v>116</v>
      </c>
      <c r="K4255" t="s">
        <v>439</v>
      </c>
      <c r="L4255" t="s">
        <v>548</v>
      </c>
      <c r="M4255" t="s">
        <v>193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181</v>
      </c>
      <c r="C4256">
        <v>2021</v>
      </c>
      <c r="D4256">
        <v>2</v>
      </c>
      <c r="E4256" t="s">
        <v>546</v>
      </c>
      <c r="F4256">
        <v>6</v>
      </c>
      <c r="G4256" t="s">
        <v>458</v>
      </c>
      <c r="H4256" t="s">
        <v>509</v>
      </c>
      <c r="I4256" t="s">
        <v>510</v>
      </c>
      <c r="J4256" t="s">
        <v>116</v>
      </c>
      <c r="K4256" t="s">
        <v>439</v>
      </c>
      <c r="L4256" t="s">
        <v>548</v>
      </c>
      <c r="M4256" t="s">
        <v>193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181</v>
      </c>
      <c r="C4257">
        <v>2021</v>
      </c>
      <c r="D4257">
        <v>2</v>
      </c>
      <c r="E4257" t="s">
        <v>546</v>
      </c>
      <c r="F4257">
        <v>6</v>
      </c>
      <c r="G4257" t="s">
        <v>458</v>
      </c>
      <c r="H4257" t="s">
        <v>459</v>
      </c>
      <c r="I4257" t="s">
        <v>460</v>
      </c>
      <c r="J4257" t="s">
        <v>123</v>
      </c>
      <c r="K4257" t="s">
        <v>461</v>
      </c>
      <c r="L4257" t="s">
        <v>542</v>
      </c>
      <c r="M4257" t="s">
        <v>462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181</v>
      </c>
      <c r="C4258">
        <v>2021</v>
      </c>
      <c r="D4258">
        <v>2</v>
      </c>
      <c r="E4258" t="s">
        <v>546</v>
      </c>
      <c r="F4258">
        <v>6</v>
      </c>
      <c r="G4258" t="s">
        <v>458</v>
      </c>
      <c r="H4258" t="s">
        <v>434</v>
      </c>
      <c r="I4258" t="s">
        <v>435</v>
      </c>
      <c r="J4258" t="s">
        <v>125</v>
      </c>
      <c r="K4258" t="s">
        <v>436</v>
      </c>
      <c r="L4258" t="s">
        <v>542</v>
      </c>
      <c r="M4258" t="s">
        <v>462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181</v>
      </c>
      <c r="C4259">
        <v>2021</v>
      </c>
      <c r="D4259">
        <v>2</v>
      </c>
      <c r="E4259" t="s">
        <v>546</v>
      </c>
      <c r="F4259">
        <v>6</v>
      </c>
      <c r="G4259" t="s">
        <v>458</v>
      </c>
      <c r="H4259" t="s">
        <v>511</v>
      </c>
      <c r="I4259" t="s">
        <v>512</v>
      </c>
      <c r="J4259" t="s">
        <v>288</v>
      </c>
      <c r="K4259" t="s">
        <v>513</v>
      </c>
      <c r="L4259" t="s">
        <v>542</v>
      </c>
      <c r="M4259" t="s">
        <v>462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181</v>
      </c>
      <c r="C4260">
        <v>2021</v>
      </c>
      <c r="D4260">
        <v>2</v>
      </c>
      <c r="E4260" t="s">
        <v>546</v>
      </c>
      <c r="F4260">
        <v>6</v>
      </c>
      <c r="G4260" t="s">
        <v>458</v>
      </c>
      <c r="H4260" t="s">
        <v>514</v>
      </c>
      <c r="I4260" t="s">
        <v>515</v>
      </c>
      <c r="J4260" t="s">
        <v>130</v>
      </c>
      <c r="K4260" t="s">
        <v>500</v>
      </c>
      <c r="L4260" t="s">
        <v>542</v>
      </c>
      <c r="M4260" t="s">
        <v>462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181</v>
      </c>
      <c r="C4261">
        <v>2021</v>
      </c>
      <c r="D4261">
        <v>2</v>
      </c>
      <c r="E4261" t="s">
        <v>546</v>
      </c>
      <c r="F4261">
        <v>6</v>
      </c>
      <c r="G4261" t="s">
        <v>458</v>
      </c>
      <c r="H4261" t="s">
        <v>516</v>
      </c>
      <c r="I4261" t="s">
        <v>517</v>
      </c>
      <c r="J4261" t="s">
        <v>278</v>
      </c>
      <c r="K4261" t="s">
        <v>475</v>
      </c>
      <c r="L4261" t="s">
        <v>542</v>
      </c>
      <c r="M4261" t="s">
        <v>462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181</v>
      </c>
      <c r="C4262">
        <v>2021</v>
      </c>
      <c r="D4262">
        <v>2</v>
      </c>
      <c r="E4262" t="s">
        <v>546</v>
      </c>
      <c r="F4262">
        <v>6</v>
      </c>
      <c r="G4262" t="s">
        <v>458</v>
      </c>
      <c r="H4262" t="s">
        <v>437</v>
      </c>
      <c r="I4262" t="s">
        <v>438</v>
      </c>
      <c r="J4262" t="s">
        <v>116</v>
      </c>
      <c r="K4262" t="s">
        <v>439</v>
      </c>
      <c r="L4262" t="s">
        <v>542</v>
      </c>
      <c r="M4262" t="s">
        <v>462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181</v>
      </c>
      <c r="C4263">
        <v>2021</v>
      </c>
      <c r="D4263">
        <v>2</v>
      </c>
      <c r="E4263" t="s">
        <v>546</v>
      </c>
      <c r="F4263">
        <v>6</v>
      </c>
      <c r="G4263" t="s">
        <v>458</v>
      </c>
      <c r="H4263" t="s">
        <v>518</v>
      </c>
      <c r="I4263" t="s">
        <v>519</v>
      </c>
      <c r="J4263" t="s">
        <v>124</v>
      </c>
      <c r="K4263" t="s">
        <v>465</v>
      </c>
      <c r="L4263" t="s">
        <v>548</v>
      </c>
      <c r="M4263" t="s">
        <v>193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181</v>
      </c>
      <c r="C4264">
        <v>2021</v>
      </c>
      <c r="D4264">
        <v>2</v>
      </c>
      <c r="E4264" t="s">
        <v>546</v>
      </c>
      <c r="F4264">
        <v>6</v>
      </c>
      <c r="G4264" t="s">
        <v>458</v>
      </c>
      <c r="H4264" t="s">
        <v>463</v>
      </c>
      <c r="I4264" t="s">
        <v>464</v>
      </c>
      <c r="J4264" t="s">
        <v>124</v>
      </c>
      <c r="K4264" t="s">
        <v>465</v>
      </c>
      <c r="L4264" t="s">
        <v>542</v>
      </c>
      <c r="M4264" t="s">
        <v>462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181</v>
      </c>
      <c r="C4265">
        <v>2021</v>
      </c>
      <c r="D4265">
        <v>2</v>
      </c>
      <c r="E4265" t="s">
        <v>546</v>
      </c>
      <c r="F4265">
        <v>6</v>
      </c>
      <c r="G4265" t="s">
        <v>458</v>
      </c>
      <c r="H4265" t="s">
        <v>520</v>
      </c>
      <c r="I4265" t="s">
        <v>521</v>
      </c>
      <c r="J4265" t="s">
        <v>132</v>
      </c>
      <c r="K4265" t="s">
        <v>475</v>
      </c>
      <c r="L4265" t="s">
        <v>548</v>
      </c>
      <c r="M4265" t="s">
        <v>193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181</v>
      </c>
      <c r="C4266">
        <v>2021</v>
      </c>
      <c r="D4266">
        <v>2</v>
      </c>
      <c r="E4266" t="s">
        <v>546</v>
      </c>
      <c r="F4266">
        <v>6</v>
      </c>
      <c r="G4266" t="s">
        <v>458</v>
      </c>
      <c r="H4266" t="s">
        <v>522</v>
      </c>
      <c r="I4266" t="s">
        <v>523</v>
      </c>
      <c r="J4266" t="s">
        <v>132</v>
      </c>
      <c r="K4266" t="s">
        <v>475</v>
      </c>
      <c r="L4266" t="s">
        <v>548</v>
      </c>
      <c r="M4266" t="s">
        <v>193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181</v>
      </c>
      <c r="C4267">
        <v>2021</v>
      </c>
      <c r="D4267">
        <v>2</v>
      </c>
      <c r="E4267" t="s">
        <v>546</v>
      </c>
      <c r="F4267">
        <v>6</v>
      </c>
      <c r="G4267" t="s">
        <v>458</v>
      </c>
      <c r="H4267" t="s">
        <v>524</v>
      </c>
      <c r="I4267" t="s">
        <v>525</v>
      </c>
      <c r="J4267" t="s">
        <v>132</v>
      </c>
      <c r="K4267" t="s">
        <v>475</v>
      </c>
      <c r="L4267" t="s">
        <v>542</v>
      </c>
      <c r="M4267" t="s">
        <v>462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181</v>
      </c>
      <c r="C4268">
        <v>2021</v>
      </c>
      <c r="D4268">
        <v>2</v>
      </c>
      <c r="E4268" t="s">
        <v>546</v>
      </c>
      <c r="F4268">
        <v>6</v>
      </c>
      <c r="G4268" t="s">
        <v>458</v>
      </c>
      <c r="H4268" t="s">
        <v>417</v>
      </c>
      <c r="I4268" t="s">
        <v>418</v>
      </c>
      <c r="J4268" t="s">
        <v>115</v>
      </c>
      <c r="K4268" t="s">
        <v>405</v>
      </c>
      <c r="L4268" t="s">
        <v>542</v>
      </c>
      <c r="M4268" t="s">
        <v>462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181</v>
      </c>
      <c r="C4269">
        <v>2021</v>
      </c>
      <c r="D4269">
        <v>2</v>
      </c>
      <c r="E4269" t="s">
        <v>546</v>
      </c>
      <c r="F4269">
        <v>10</v>
      </c>
      <c r="G4269" t="s">
        <v>466</v>
      </c>
      <c r="H4269" t="s">
        <v>397</v>
      </c>
      <c r="I4269" t="s">
        <v>398</v>
      </c>
      <c r="J4269" t="s">
        <v>121</v>
      </c>
      <c r="K4269" t="s">
        <v>399</v>
      </c>
      <c r="L4269" t="s">
        <v>543</v>
      </c>
      <c r="M4269" t="s">
        <v>467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181</v>
      </c>
      <c r="C4270">
        <v>2021</v>
      </c>
      <c r="D4270">
        <v>2</v>
      </c>
      <c r="E4270" t="s">
        <v>546</v>
      </c>
      <c r="F4270">
        <v>10</v>
      </c>
      <c r="G4270" t="s">
        <v>466</v>
      </c>
      <c r="H4270" t="s">
        <v>401</v>
      </c>
      <c r="I4270" t="s">
        <v>402</v>
      </c>
      <c r="J4270" t="s">
        <v>121</v>
      </c>
      <c r="K4270" t="s">
        <v>399</v>
      </c>
      <c r="L4270" t="s">
        <v>543</v>
      </c>
      <c r="M4270" t="s">
        <v>467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181</v>
      </c>
      <c r="C4271">
        <v>2021</v>
      </c>
      <c r="D4271">
        <v>2</v>
      </c>
      <c r="E4271" t="s">
        <v>546</v>
      </c>
      <c r="F4271">
        <v>10</v>
      </c>
      <c r="G4271" t="s">
        <v>466</v>
      </c>
      <c r="H4271" t="s">
        <v>403</v>
      </c>
      <c r="I4271" t="s">
        <v>404</v>
      </c>
      <c r="J4271" t="s">
        <v>115</v>
      </c>
      <c r="K4271" t="s">
        <v>405</v>
      </c>
      <c r="L4271" t="s">
        <v>543</v>
      </c>
      <c r="M4271" t="s">
        <v>467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181</v>
      </c>
      <c r="C4272">
        <v>2021</v>
      </c>
      <c r="D4272">
        <v>2</v>
      </c>
      <c r="E4272" t="s">
        <v>546</v>
      </c>
      <c r="F4272">
        <v>10</v>
      </c>
      <c r="G4272" t="s">
        <v>466</v>
      </c>
      <c r="H4272" t="s">
        <v>406</v>
      </c>
      <c r="I4272" t="s">
        <v>407</v>
      </c>
      <c r="J4272" t="s">
        <v>122</v>
      </c>
      <c r="K4272" t="s">
        <v>408</v>
      </c>
      <c r="L4272" t="s">
        <v>543</v>
      </c>
      <c r="M4272" t="s">
        <v>467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181</v>
      </c>
      <c r="C4273">
        <v>2021</v>
      </c>
      <c r="D4273">
        <v>2</v>
      </c>
      <c r="E4273" t="s">
        <v>546</v>
      </c>
      <c r="F4273">
        <v>10</v>
      </c>
      <c r="G4273" t="s">
        <v>466</v>
      </c>
      <c r="H4273" t="s">
        <v>471</v>
      </c>
      <c r="I4273" t="s">
        <v>472</v>
      </c>
      <c r="J4273" t="s">
        <v>122</v>
      </c>
      <c r="K4273" t="s">
        <v>408</v>
      </c>
      <c r="L4273" t="s">
        <v>543</v>
      </c>
      <c r="M4273" t="s">
        <v>467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181</v>
      </c>
      <c r="C4274">
        <v>2021</v>
      </c>
      <c r="D4274">
        <v>2</v>
      </c>
      <c r="E4274" t="s">
        <v>546</v>
      </c>
      <c r="F4274">
        <v>10</v>
      </c>
      <c r="G4274" t="s">
        <v>466</v>
      </c>
      <c r="H4274" t="s">
        <v>477</v>
      </c>
      <c r="I4274" t="s">
        <v>478</v>
      </c>
      <c r="J4274" t="s">
        <v>125</v>
      </c>
      <c r="K4274" t="s">
        <v>436</v>
      </c>
      <c r="L4274" t="s">
        <v>543</v>
      </c>
      <c r="M4274" t="s">
        <v>467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181</v>
      </c>
      <c r="C4275">
        <v>2021</v>
      </c>
      <c r="D4275">
        <v>2</v>
      </c>
      <c r="E4275" t="s">
        <v>546</v>
      </c>
      <c r="F4275">
        <v>10</v>
      </c>
      <c r="G4275" t="s">
        <v>466</v>
      </c>
      <c r="H4275" t="s">
        <v>479</v>
      </c>
      <c r="I4275" t="s">
        <v>480</v>
      </c>
      <c r="J4275" t="s">
        <v>125</v>
      </c>
      <c r="K4275" t="s">
        <v>436</v>
      </c>
      <c r="L4275" t="s">
        <v>543</v>
      </c>
      <c r="M4275" t="s">
        <v>467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181</v>
      </c>
      <c r="C4276">
        <v>2021</v>
      </c>
      <c r="D4276">
        <v>2</v>
      </c>
      <c r="E4276" t="s">
        <v>546</v>
      </c>
      <c r="F4276">
        <v>10</v>
      </c>
      <c r="G4276" t="s">
        <v>466</v>
      </c>
      <c r="H4276" t="s">
        <v>434</v>
      </c>
      <c r="I4276" t="s">
        <v>435</v>
      </c>
      <c r="J4276" t="s">
        <v>125</v>
      </c>
      <c r="K4276" t="s">
        <v>436</v>
      </c>
      <c r="L4276" t="s">
        <v>544</v>
      </c>
      <c r="M4276" t="s">
        <v>468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181</v>
      </c>
      <c r="C4277">
        <v>2021</v>
      </c>
      <c r="D4277">
        <v>2</v>
      </c>
      <c r="E4277" t="s">
        <v>546</v>
      </c>
      <c r="F4277">
        <v>10</v>
      </c>
      <c r="G4277" t="s">
        <v>466</v>
      </c>
      <c r="H4277" t="s">
        <v>412</v>
      </c>
      <c r="I4277" t="s">
        <v>413</v>
      </c>
      <c r="J4277" t="s">
        <v>121</v>
      </c>
      <c r="K4277" t="s">
        <v>399</v>
      </c>
      <c r="L4277" t="s">
        <v>544</v>
      </c>
      <c r="M4277" t="s">
        <v>468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181</v>
      </c>
      <c r="C4278">
        <v>2021</v>
      </c>
      <c r="D4278">
        <v>2</v>
      </c>
      <c r="E4278" t="s">
        <v>546</v>
      </c>
      <c r="F4278">
        <v>10</v>
      </c>
      <c r="G4278" t="s">
        <v>466</v>
      </c>
      <c r="H4278" t="s">
        <v>415</v>
      </c>
      <c r="I4278" t="s">
        <v>416</v>
      </c>
      <c r="J4278" t="s">
        <v>122</v>
      </c>
      <c r="K4278" t="s">
        <v>408</v>
      </c>
      <c r="L4278" t="s">
        <v>544</v>
      </c>
      <c r="M4278" t="s">
        <v>468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181</v>
      </c>
      <c r="C4279">
        <v>2021</v>
      </c>
      <c r="D4279">
        <v>2</v>
      </c>
      <c r="E4279" t="s">
        <v>546</v>
      </c>
      <c r="F4279">
        <v>10</v>
      </c>
      <c r="G4279" t="s">
        <v>466</v>
      </c>
      <c r="H4279" t="s">
        <v>417</v>
      </c>
      <c r="I4279" t="s">
        <v>418</v>
      </c>
      <c r="J4279" t="s">
        <v>115</v>
      </c>
      <c r="K4279" t="s">
        <v>405</v>
      </c>
      <c r="L4279" t="s">
        <v>544</v>
      </c>
      <c r="M4279" t="s">
        <v>468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181</v>
      </c>
      <c r="C4280">
        <v>2021</v>
      </c>
      <c r="D4280">
        <v>2</v>
      </c>
      <c r="E4280" t="s">
        <v>546</v>
      </c>
      <c r="F4280">
        <v>60</v>
      </c>
      <c r="G4280" t="s">
        <v>469</v>
      </c>
      <c r="H4280" t="s">
        <v>494</v>
      </c>
      <c r="I4280" t="s">
        <v>495</v>
      </c>
      <c r="J4280" t="s">
        <v>123</v>
      </c>
      <c r="K4280" t="s">
        <v>461</v>
      </c>
      <c r="L4280" t="s">
        <v>549</v>
      </c>
      <c r="M4280" t="s">
        <v>526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181</v>
      </c>
      <c r="C4281">
        <v>2021</v>
      </c>
      <c r="D4281">
        <v>2</v>
      </c>
      <c r="E4281" t="s">
        <v>546</v>
      </c>
      <c r="F4281">
        <v>60</v>
      </c>
      <c r="G4281" t="s">
        <v>469</v>
      </c>
      <c r="H4281" t="s">
        <v>496</v>
      </c>
      <c r="I4281" t="s">
        <v>497</v>
      </c>
      <c r="J4281" t="s">
        <v>123</v>
      </c>
      <c r="K4281" t="s">
        <v>461</v>
      </c>
      <c r="L4281" t="s">
        <v>549</v>
      </c>
      <c r="M4281" t="s">
        <v>526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181</v>
      </c>
      <c r="C4282">
        <v>2021</v>
      </c>
      <c r="D4282">
        <v>2</v>
      </c>
      <c r="E4282" t="s">
        <v>546</v>
      </c>
      <c r="F4282">
        <v>60</v>
      </c>
      <c r="G4282" t="s">
        <v>469</v>
      </c>
      <c r="H4282" t="s">
        <v>459</v>
      </c>
      <c r="I4282" t="s">
        <v>460</v>
      </c>
      <c r="J4282" t="s">
        <v>123</v>
      </c>
      <c r="K4282" t="s">
        <v>461</v>
      </c>
      <c r="L4282" t="s">
        <v>545</v>
      </c>
      <c r="M4282" t="s">
        <v>470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181</v>
      </c>
      <c r="C4283">
        <v>2021</v>
      </c>
      <c r="D4283">
        <v>2</v>
      </c>
      <c r="E4283" t="s">
        <v>546</v>
      </c>
      <c r="F4283">
        <v>60</v>
      </c>
      <c r="G4283" t="s">
        <v>469</v>
      </c>
      <c r="H4283" t="s">
        <v>437</v>
      </c>
      <c r="I4283" t="s">
        <v>438</v>
      </c>
      <c r="J4283" t="s">
        <v>116</v>
      </c>
      <c r="K4283" t="s">
        <v>439</v>
      </c>
      <c r="L4283" t="s">
        <v>545</v>
      </c>
      <c r="M4283" t="s">
        <v>470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181</v>
      </c>
      <c r="C4284">
        <v>2021</v>
      </c>
      <c r="D4284">
        <v>2</v>
      </c>
      <c r="E4284" t="s">
        <v>546</v>
      </c>
      <c r="F4284">
        <v>60</v>
      </c>
      <c r="G4284" t="s">
        <v>469</v>
      </c>
      <c r="H4284" t="s">
        <v>463</v>
      </c>
      <c r="I4284" t="s">
        <v>464</v>
      </c>
      <c r="J4284" t="s">
        <v>124</v>
      </c>
      <c r="K4284" t="s">
        <v>465</v>
      </c>
      <c r="L4284" t="s">
        <v>545</v>
      </c>
      <c r="M4284" t="s">
        <v>470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181</v>
      </c>
      <c r="C4285">
        <v>2021</v>
      </c>
      <c r="D4285">
        <v>2</v>
      </c>
      <c r="E4285" t="s">
        <v>546</v>
      </c>
      <c r="F4285">
        <v>71</v>
      </c>
      <c r="G4285" t="s">
        <v>469</v>
      </c>
      <c r="H4285" t="s">
        <v>397</v>
      </c>
      <c r="I4285" t="s">
        <v>398</v>
      </c>
      <c r="J4285" t="s">
        <v>121</v>
      </c>
      <c r="K4285" t="s">
        <v>399</v>
      </c>
      <c r="L4285" t="s">
        <v>550</v>
      </c>
      <c r="M4285" t="s">
        <v>527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181</v>
      </c>
      <c r="C4286">
        <v>2021</v>
      </c>
      <c r="D4286">
        <v>2</v>
      </c>
      <c r="E4286" t="s">
        <v>546</v>
      </c>
      <c r="F4286">
        <v>72</v>
      </c>
      <c r="G4286" t="s">
        <v>469</v>
      </c>
      <c r="H4286" t="s">
        <v>397</v>
      </c>
      <c r="I4286" t="s">
        <v>398</v>
      </c>
      <c r="J4286" t="s">
        <v>121</v>
      </c>
      <c r="K4286" t="s">
        <v>399</v>
      </c>
      <c r="L4286" t="s">
        <v>551</v>
      </c>
      <c r="M4286" t="s">
        <v>528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181</v>
      </c>
      <c r="C4287">
        <v>2021</v>
      </c>
      <c r="D4287">
        <v>2</v>
      </c>
      <c r="E4287" t="s">
        <v>546</v>
      </c>
      <c r="F4287">
        <v>72</v>
      </c>
      <c r="G4287" t="s">
        <v>469</v>
      </c>
      <c r="H4287" t="s">
        <v>403</v>
      </c>
      <c r="I4287" t="s">
        <v>404</v>
      </c>
      <c r="J4287" t="s">
        <v>115</v>
      </c>
      <c r="K4287" t="s">
        <v>405</v>
      </c>
      <c r="L4287" t="s">
        <v>551</v>
      </c>
      <c r="M4287" t="s">
        <v>528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181</v>
      </c>
      <c r="C4288">
        <v>2021</v>
      </c>
      <c r="D4288">
        <v>2</v>
      </c>
      <c r="E4288" t="s">
        <v>546</v>
      </c>
      <c r="F4288">
        <v>75</v>
      </c>
      <c r="G4288" t="s">
        <v>469</v>
      </c>
      <c r="H4288" t="s">
        <v>403</v>
      </c>
      <c r="I4288" t="s">
        <v>404</v>
      </c>
      <c r="J4288" t="s">
        <v>115</v>
      </c>
      <c r="K4288" t="s">
        <v>405</v>
      </c>
      <c r="L4288" t="s">
        <v>552</v>
      </c>
      <c r="M4288" t="s">
        <v>529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181</v>
      </c>
      <c r="C4289">
        <v>2021</v>
      </c>
      <c r="D4289">
        <v>2</v>
      </c>
      <c r="E4289" t="s">
        <v>546</v>
      </c>
      <c r="F4289">
        <v>75</v>
      </c>
      <c r="G4289" t="s">
        <v>469</v>
      </c>
      <c r="H4289" t="s">
        <v>481</v>
      </c>
      <c r="I4289" t="s">
        <v>482</v>
      </c>
      <c r="J4289" t="s">
        <v>119</v>
      </c>
      <c r="K4289" t="s">
        <v>433</v>
      </c>
      <c r="L4289" t="s">
        <v>552</v>
      </c>
      <c r="M4289" t="s">
        <v>529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181</v>
      </c>
      <c r="C4290">
        <v>2021</v>
      </c>
      <c r="D4290">
        <v>2</v>
      </c>
      <c r="E4290" t="s">
        <v>546</v>
      </c>
      <c r="F4290">
        <v>75</v>
      </c>
      <c r="G4290" t="s">
        <v>469</v>
      </c>
      <c r="H4290" t="s">
        <v>441</v>
      </c>
      <c r="I4290" t="s">
        <v>442</v>
      </c>
      <c r="J4290" t="s">
        <v>207</v>
      </c>
      <c r="K4290" t="s">
        <v>443</v>
      </c>
      <c r="L4290" t="s">
        <v>552</v>
      </c>
      <c r="M4290" t="s">
        <v>529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181</v>
      </c>
      <c r="C4291">
        <v>2021</v>
      </c>
      <c r="D4291">
        <v>2</v>
      </c>
      <c r="E4291" t="s">
        <v>546</v>
      </c>
      <c r="F4291">
        <v>75</v>
      </c>
      <c r="G4291" t="s">
        <v>469</v>
      </c>
      <c r="H4291" t="s">
        <v>417</v>
      </c>
      <c r="I4291" t="s">
        <v>418</v>
      </c>
      <c r="J4291" t="s">
        <v>115</v>
      </c>
      <c r="K4291" t="s">
        <v>405</v>
      </c>
      <c r="L4291" t="s">
        <v>553</v>
      </c>
      <c r="M4291" t="s">
        <v>476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181</v>
      </c>
      <c r="C4292">
        <v>2021</v>
      </c>
      <c r="D4292">
        <v>2</v>
      </c>
      <c r="E4292" t="s">
        <v>546</v>
      </c>
      <c r="F4292">
        <v>75</v>
      </c>
      <c r="G4292" t="s">
        <v>469</v>
      </c>
      <c r="H4292" t="s">
        <v>450</v>
      </c>
      <c r="I4292" t="s">
        <v>451</v>
      </c>
      <c r="J4292" t="s">
        <v>119</v>
      </c>
      <c r="K4292" t="s">
        <v>433</v>
      </c>
      <c r="L4292" t="s">
        <v>553</v>
      </c>
      <c r="M4292" t="s">
        <v>476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181</v>
      </c>
      <c r="C4293">
        <v>2021</v>
      </c>
      <c r="D4293">
        <v>2</v>
      </c>
      <c r="E4293" t="s">
        <v>546</v>
      </c>
      <c r="F4293">
        <v>77</v>
      </c>
      <c r="G4293" t="s">
        <v>469</v>
      </c>
      <c r="H4293" t="s">
        <v>403</v>
      </c>
      <c r="I4293" t="s">
        <v>404</v>
      </c>
      <c r="J4293" t="s">
        <v>115</v>
      </c>
      <c r="K4293" t="s">
        <v>405</v>
      </c>
      <c r="L4293" t="s">
        <v>554</v>
      </c>
      <c r="M4293" t="s">
        <v>530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181</v>
      </c>
      <c r="C4294">
        <v>2021</v>
      </c>
      <c r="D4294">
        <v>2</v>
      </c>
      <c r="E4294" t="s">
        <v>546</v>
      </c>
      <c r="F4294">
        <v>77</v>
      </c>
      <c r="G4294" t="s">
        <v>469</v>
      </c>
      <c r="H4294" t="s">
        <v>431</v>
      </c>
      <c r="I4294" t="s">
        <v>432</v>
      </c>
      <c r="J4294" t="s">
        <v>119</v>
      </c>
      <c r="K4294" t="s">
        <v>433</v>
      </c>
      <c r="L4294" t="s">
        <v>554</v>
      </c>
      <c r="M4294" t="s">
        <v>530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181</v>
      </c>
      <c r="C4295">
        <v>2021</v>
      </c>
      <c r="D4295">
        <v>2</v>
      </c>
      <c r="E4295" t="s">
        <v>546</v>
      </c>
      <c r="F4295">
        <v>77</v>
      </c>
      <c r="G4295" t="s">
        <v>469</v>
      </c>
      <c r="H4295" t="s">
        <v>417</v>
      </c>
      <c r="I4295" t="s">
        <v>418</v>
      </c>
      <c r="J4295" t="s">
        <v>115</v>
      </c>
      <c r="K4295" t="s">
        <v>405</v>
      </c>
      <c r="L4295" t="s">
        <v>555</v>
      </c>
      <c r="M4295" t="s">
        <v>476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181</v>
      </c>
      <c r="C4296">
        <v>2021</v>
      </c>
      <c r="D4296">
        <v>2</v>
      </c>
      <c r="E4296" t="s">
        <v>546</v>
      </c>
      <c r="F4296">
        <v>79</v>
      </c>
      <c r="G4296" t="s">
        <v>469</v>
      </c>
      <c r="H4296" t="s">
        <v>403</v>
      </c>
      <c r="I4296" t="s">
        <v>404</v>
      </c>
      <c r="J4296" t="s">
        <v>115</v>
      </c>
      <c r="K4296" t="s">
        <v>405</v>
      </c>
      <c r="L4296" t="s">
        <v>556</v>
      </c>
      <c r="M4296" t="s">
        <v>531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181</v>
      </c>
      <c r="C4297">
        <v>2021</v>
      </c>
      <c r="D4297">
        <v>2</v>
      </c>
      <c r="E4297" t="s">
        <v>546</v>
      </c>
      <c r="F4297">
        <v>79</v>
      </c>
      <c r="G4297" t="s">
        <v>469</v>
      </c>
      <c r="H4297" t="s">
        <v>431</v>
      </c>
      <c r="I4297" t="s">
        <v>432</v>
      </c>
      <c r="J4297" t="s">
        <v>119</v>
      </c>
      <c r="K4297" t="s">
        <v>433</v>
      </c>
      <c r="L4297" t="s">
        <v>556</v>
      </c>
      <c r="M4297" t="s">
        <v>531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181</v>
      </c>
      <c r="C4298">
        <v>2021</v>
      </c>
      <c r="D4298">
        <v>2</v>
      </c>
      <c r="E4298" t="s">
        <v>546</v>
      </c>
      <c r="F4298">
        <v>79</v>
      </c>
      <c r="G4298" t="s">
        <v>469</v>
      </c>
      <c r="H4298" t="s">
        <v>532</v>
      </c>
      <c r="I4298" t="s">
        <v>533</v>
      </c>
      <c r="J4298" t="s">
        <v>270</v>
      </c>
      <c r="K4298" t="s">
        <v>534</v>
      </c>
      <c r="L4298" t="s">
        <v>556</v>
      </c>
      <c r="M4298" t="s">
        <v>531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181</v>
      </c>
      <c r="C4299">
        <v>2021</v>
      </c>
      <c r="D4299">
        <v>2</v>
      </c>
      <c r="E4299" t="s">
        <v>546</v>
      </c>
      <c r="F4299">
        <v>79</v>
      </c>
      <c r="G4299" t="s">
        <v>469</v>
      </c>
      <c r="H4299" t="s">
        <v>417</v>
      </c>
      <c r="I4299" t="s">
        <v>418</v>
      </c>
      <c r="J4299" t="s">
        <v>115</v>
      </c>
      <c r="K4299" t="s">
        <v>405</v>
      </c>
      <c r="L4299" t="s">
        <v>557</v>
      </c>
      <c r="M4299" t="s">
        <v>535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181</v>
      </c>
      <c r="C4300">
        <v>2021</v>
      </c>
      <c r="D4300">
        <v>2</v>
      </c>
      <c r="E4300" t="s">
        <v>546</v>
      </c>
      <c r="F4300">
        <v>79</v>
      </c>
      <c r="G4300" t="s">
        <v>469</v>
      </c>
      <c r="H4300" t="s">
        <v>446</v>
      </c>
      <c r="I4300" t="s">
        <v>447</v>
      </c>
      <c r="J4300" t="s">
        <v>126</v>
      </c>
      <c r="K4300" t="s">
        <v>425</v>
      </c>
      <c r="L4300" t="s">
        <v>557</v>
      </c>
      <c r="M4300" t="s">
        <v>535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181</v>
      </c>
      <c r="C4301">
        <v>2021</v>
      </c>
      <c r="D4301">
        <v>2</v>
      </c>
      <c r="E4301" t="s">
        <v>546</v>
      </c>
      <c r="F4301">
        <v>79</v>
      </c>
      <c r="G4301" t="s">
        <v>469</v>
      </c>
      <c r="H4301" t="s">
        <v>450</v>
      </c>
      <c r="I4301" t="s">
        <v>451</v>
      </c>
      <c r="J4301" t="s">
        <v>119</v>
      </c>
      <c r="K4301" t="s">
        <v>433</v>
      </c>
      <c r="L4301" t="s">
        <v>557</v>
      </c>
      <c r="M4301" t="s">
        <v>535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181</v>
      </c>
      <c r="C4302">
        <v>2021</v>
      </c>
      <c r="D4302">
        <v>3</v>
      </c>
      <c r="E4302" t="s">
        <v>560</v>
      </c>
      <c r="F4302">
        <v>1</v>
      </c>
      <c r="G4302" t="s">
        <v>396</v>
      </c>
      <c r="H4302" t="s">
        <v>397</v>
      </c>
      <c r="I4302" t="s">
        <v>398</v>
      </c>
      <c r="J4302" t="s">
        <v>561</v>
      </c>
      <c r="K4302" t="s">
        <v>399</v>
      </c>
      <c r="L4302" t="s">
        <v>536</v>
      </c>
      <c r="M4302" t="s">
        <v>400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181</v>
      </c>
      <c r="C4303">
        <v>2021</v>
      </c>
      <c r="D4303">
        <v>3</v>
      </c>
      <c r="E4303" t="s">
        <v>560</v>
      </c>
      <c r="F4303">
        <v>1</v>
      </c>
      <c r="G4303" t="s">
        <v>396</v>
      </c>
      <c r="H4303" t="s">
        <v>401</v>
      </c>
      <c r="I4303" t="s">
        <v>402</v>
      </c>
      <c r="J4303" t="s">
        <v>561</v>
      </c>
      <c r="K4303" t="s">
        <v>399</v>
      </c>
      <c r="L4303" t="s">
        <v>536</v>
      </c>
      <c r="M4303" t="s">
        <v>400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181</v>
      </c>
      <c r="C4304">
        <v>2021</v>
      </c>
      <c r="D4304">
        <v>3</v>
      </c>
      <c r="E4304" t="s">
        <v>560</v>
      </c>
      <c r="F4304">
        <v>1</v>
      </c>
      <c r="G4304" t="s">
        <v>396</v>
      </c>
      <c r="H4304" t="s">
        <v>403</v>
      </c>
      <c r="I4304" t="s">
        <v>404</v>
      </c>
      <c r="J4304" t="s">
        <v>562</v>
      </c>
      <c r="K4304" t="s">
        <v>405</v>
      </c>
      <c r="L4304" t="s">
        <v>536</v>
      </c>
      <c r="M4304" t="s">
        <v>400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181</v>
      </c>
      <c r="C4305">
        <v>2021</v>
      </c>
      <c r="D4305">
        <v>3</v>
      </c>
      <c r="E4305" t="s">
        <v>560</v>
      </c>
      <c r="F4305">
        <v>1</v>
      </c>
      <c r="G4305" t="s">
        <v>396</v>
      </c>
      <c r="H4305" t="s">
        <v>406</v>
      </c>
      <c r="I4305" t="s">
        <v>407</v>
      </c>
      <c r="J4305" t="s">
        <v>563</v>
      </c>
      <c r="K4305" t="s">
        <v>408</v>
      </c>
      <c r="L4305" t="s">
        <v>536</v>
      </c>
      <c r="M4305" t="s">
        <v>400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181</v>
      </c>
      <c r="C4306">
        <v>2021</v>
      </c>
      <c r="D4306">
        <v>3</v>
      </c>
      <c r="E4306" t="s">
        <v>560</v>
      </c>
      <c r="F4306">
        <v>1</v>
      </c>
      <c r="G4306" t="s">
        <v>396</v>
      </c>
      <c r="H4306" t="s">
        <v>471</v>
      </c>
      <c r="I4306" t="s">
        <v>472</v>
      </c>
      <c r="J4306" t="s">
        <v>563</v>
      </c>
      <c r="K4306" t="s">
        <v>408</v>
      </c>
      <c r="L4306" t="s">
        <v>536</v>
      </c>
      <c r="M4306" t="s">
        <v>400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181</v>
      </c>
      <c r="C4307">
        <v>2021</v>
      </c>
      <c r="D4307">
        <v>3</v>
      </c>
      <c r="E4307" t="s">
        <v>560</v>
      </c>
      <c r="F4307">
        <v>1</v>
      </c>
      <c r="G4307" t="s">
        <v>396</v>
      </c>
      <c r="H4307" t="s">
        <v>409</v>
      </c>
      <c r="I4307" t="s">
        <v>410</v>
      </c>
      <c r="J4307" t="s">
        <v>564</v>
      </c>
      <c r="K4307" t="s">
        <v>428</v>
      </c>
      <c r="L4307" t="s">
        <v>536</v>
      </c>
      <c r="M4307" t="s">
        <v>400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181</v>
      </c>
      <c r="C4308">
        <v>2021</v>
      </c>
      <c r="D4308">
        <v>3</v>
      </c>
      <c r="E4308" t="s">
        <v>560</v>
      </c>
      <c r="F4308">
        <v>1</v>
      </c>
      <c r="G4308" t="s">
        <v>396</v>
      </c>
      <c r="H4308" t="s">
        <v>429</v>
      </c>
      <c r="I4308" t="s">
        <v>430</v>
      </c>
      <c r="J4308" t="s">
        <v>562</v>
      </c>
      <c r="K4308" t="s">
        <v>405</v>
      </c>
      <c r="L4308" t="s">
        <v>536</v>
      </c>
      <c r="M4308" t="s">
        <v>400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181</v>
      </c>
      <c r="C4309">
        <v>2021</v>
      </c>
      <c r="D4309">
        <v>3</v>
      </c>
      <c r="E4309" t="s">
        <v>560</v>
      </c>
      <c r="F4309">
        <v>1</v>
      </c>
      <c r="G4309" t="s">
        <v>396</v>
      </c>
      <c r="H4309" t="s">
        <v>473</v>
      </c>
      <c r="I4309" t="s">
        <v>474</v>
      </c>
      <c r="J4309" t="s">
        <v>565</v>
      </c>
      <c r="K4309" t="s">
        <v>411</v>
      </c>
      <c r="L4309" t="s">
        <v>536</v>
      </c>
      <c r="M4309" t="s">
        <v>400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181</v>
      </c>
      <c r="C4310">
        <v>2021</v>
      </c>
      <c r="D4310">
        <v>3</v>
      </c>
      <c r="E4310" t="s">
        <v>560</v>
      </c>
      <c r="F4310">
        <v>1</v>
      </c>
      <c r="G4310" t="s">
        <v>396</v>
      </c>
      <c r="H4310" t="s">
        <v>431</v>
      </c>
      <c r="I4310" t="s">
        <v>432</v>
      </c>
      <c r="J4310" t="s">
        <v>547</v>
      </c>
      <c r="K4310" t="s">
        <v>475</v>
      </c>
      <c r="L4310" t="s">
        <v>547</v>
      </c>
      <c r="M4310" t="s">
        <v>476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181</v>
      </c>
      <c r="C4311">
        <v>2021</v>
      </c>
      <c r="D4311">
        <v>3</v>
      </c>
      <c r="E4311" t="s">
        <v>560</v>
      </c>
      <c r="F4311">
        <v>1</v>
      </c>
      <c r="G4311" t="s">
        <v>396</v>
      </c>
      <c r="H4311" t="s">
        <v>477</v>
      </c>
      <c r="I4311" t="s">
        <v>478</v>
      </c>
      <c r="J4311" t="s">
        <v>566</v>
      </c>
      <c r="K4311" t="s">
        <v>436</v>
      </c>
      <c r="L4311" t="s">
        <v>536</v>
      </c>
      <c r="M4311" t="s">
        <v>400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181</v>
      </c>
      <c r="C4312">
        <v>2021</v>
      </c>
      <c r="D4312">
        <v>3</v>
      </c>
      <c r="E4312" t="s">
        <v>560</v>
      </c>
      <c r="F4312">
        <v>1</v>
      </c>
      <c r="G4312" t="s">
        <v>396</v>
      </c>
      <c r="H4312" t="s">
        <v>479</v>
      </c>
      <c r="I4312" t="s">
        <v>480</v>
      </c>
      <c r="J4312" t="s">
        <v>566</v>
      </c>
      <c r="K4312" t="s">
        <v>436</v>
      </c>
      <c r="L4312" t="s">
        <v>536</v>
      </c>
      <c r="M4312" t="s">
        <v>400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181</v>
      </c>
      <c r="C4313">
        <v>2021</v>
      </c>
      <c r="D4313">
        <v>3</v>
      </c>
      <c r="E4313" t="s">
        <v>560</v>
      </c>
      <c r="F4313">
        <v>1</v>
      </c>
      <c r="G4313" t="s">
        <v>396</v>
      </c>
      <c r="H4313" t="s">
        <v>434</v>
      </c>
      <c r="I4313" t="s">
        <v>435</v>
      </c>
      <c r="J4313" t="s">
        <v>566</v>
      </c>
      <c r="K4313" t="s">
        <v>436</v>
      </c>
      <c r="L4313" t="s">
        <v>537</v>
      </c>
      <c r="M4313" t="s">
        <v>414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181</v>
      </c>
      <c r="C4314">
        <v>2021</v>
      </c>
      <c r="D4314">
        <v>3</v>
      </c>
      <c r="E4314" t="s">
        <v>560</v>
      </c>
      <c r="F4314">
        <v>1</v>
      </c>
      <c r="G4314" t="s">
        <v>396</v>
      </c>
      <c r="H4314" t="s">
        <v>412</v>
      </c>
      <c r="I4314" t="s">
        <v>413</v>
      </c>
      <c r="J4314" t="s">
        <v>561</v>
      </c>
      <c r="K4314" t="s">
        <v>399</v>
      </c>
      <c r="L4314" t="s">
        <v>537</v>
      </c>
      <c r="M4314" t="s">
        <v>414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181</v>
      </c>
      <c r="C4315">
        <v>2021</v>
      </c>
      <c r="D4315">
        <v>3</v>
      </c>
      <c r="E4315" t="s">
        <v>560</v>
      </c>
      <c r="F4315">
        <v>1</v>
      </c>
      <c r="G4315" t="s">
        <v>396</v>
      </c>
      <c r="H4315" t="s">
        <v>415</v>
      </c>
      <c r="I4315" t="s">
        <v>416</v>
      </c>
      <c r="J4315" t="s">
        <v>563</v>
      </c>
      <c r="K4315" t="s">
        <v>408</v>
      </c>
      <c r="L4315" t="s">
        <v>537</v>
      </c>
      <c r="M4315" t="s">
        <v>414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181</v>
      </c>
      <c r="C4316">
        <v>2021</v>
      </c>
      <c r="D4316">
        <v>3</v>
      </c>
      <c r="E4316" t="s">
        <v>560</v>
      </c>
      <c r="F4316">
        <v>1</v>
      </c>
      <c r="G4316" t="s">
        <v>396</v>
      </c>
      <c r="H4316" t="s">
        <v>417</v>
      </c>
      <c r="I4316" t="s">
        <v>418</v>
      </c>
      <c r="J4316" t="s">
        <v>562</v>
      </c>
      <c r="K4316" t="s">
        <v>405</v>
      </c>
      <c r="L4316" t="s">
        <v>537</v>
      </c>
      <c r="M4316" t="s">
        <v>414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181</v>
      </c>
      <c r="C4317">
        <v>2021</v>
      </c>
      <c r="D4317">
        <v>3</v>
      </c>
      <c r="E4317" t="s">
        <v>560</v>
      </c>
      <c r="F4317">
        <v>1</v>
      </c>
      <c r="G4317" t="s">
        <v>396</v>
      </c>
      <c r="H4317" t="s">
        <v>419</v>
      </c>
      <c r="I4317" t="s">
        <v>420</v>
      </c>
      <c r="J4317" t="s">
        <v>565</v>
      </c>
      <c r="K4317" t="s">
        <v>411</v>
      </c>
      <c r="L4317" t="s">
        <v>537</v>
      </c>
      <c r="M4317" t="s">
        <v>414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181</v>
      </c>
      <c r="C4318">
        <v>2021</v>
      </c>
      <c r="D4318">
        <v>3</v>
      </c>
      <c r="E4318" t="s">
        <v>560</v>
      </c>
      <c r="F4318">
        <v>3</v>
      </c>
      <c r="G4318" t="s">
        <v>421</v>
      </c>
      <c r="H4318" t="s">
        <v>397</v>
      </c>
      <c r="I4318" t="s">
        <v>398</v>
      </c>
      <c r="J4318" t="s">
        <v>561</v>
      </c>
      <c r="K4318" t="s">
        <v>399</v>
      </c>
      <c r="L4318" t="s">
        <v>538</v>
      </c>
      <c r="M4318" t="s">
        <v>422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181</v>
      </c>
      <c r="C4319">
        <v>2021</v>
      </c>
      <c r="D4319">
        <v>3</v>
      </c>
      <c r="E4319" t="s">
        <v>560</v>
      </c>
      <c r="F4319">
        <v>3</v>
      </c>
      <c r="G4319" t="s">
        <v>421</v>
      </c>
      <c r="H4319" t="s">
        <v>401</v>
      </c>
      <c r="I4319" t="s">
        <v>402</v>
      </c>
      <c r="J4319" t="s">
        <v>561</v>
      </c>
      <c r="K4319" t="s">
        <v>399</v>
      </c>
      <c r="L4319" t="s">
        <v>538</v>
      </c>
      <c r="M4319" t="s">
        <v>422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181</v>
      </c>
      <c r="C4320">
        <v>2021</v>
      </c>
      <c r="D4320">
        <v>3</v>
      </c>
      <c r="E4320" t="s">
        <v>560</v>
      </c>
      <c r="F4320">
        <v>3</v>
      </c>
      <c r="G4320" t="s">
        <v>421</v>
      </c>
      <c r="H4320" t="s">
        <v>403</v>
      </c>
      <c r="I4320" t="s">
        <v>404</v>
      </c>
      <c r="J4320" t="s">
        <v>562</v>
      </c>
      <c r="K4320" t="s">
        <v>405</v>
      </c>
      <c r="L4320" t="s">
        <v>538</v>
      </c>
      <c r="M4320" t="s">
        <v>422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181</v>
      </c>
      <c r="C4321">
        <v>2021</v>
      </c>
      <c r="D4321">
        <v>3</v>
      </c>
      <c r="E4321" t="s">
        <v>560</v>
      </c>
      <c r="F4321">
        <v>3</v>
      </c>
      <c r="G4321" t="s">
        <v>421</v>
      </c>
      <c r="H4321" t="s">
        <v>406</v>
      </c>
      <c r="I4321" t="s">
        <v>407</v>
      </c>
      <c r="J4321" t="s">
        <v>563</v>
      </c>
      <c r="K4321" t="s">
        <v>408</v>
      </c>
      <c r="L4321" t="s">
        <v>538</v>
      </c>
      <c r="M4321" t="s">
        <v>422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181</v>
      </c>
      <c r="C4322">
        <v>2021</v>
      </c>
      <c r="D4322">
        <v>3</v>
      </c>
      <c r="E4322" t="s">
        <v>560</v>
      </c>
      <c r="F4322">
        <v>3</v>
      </c>
      <c r="G4322" t="s">
        <v>421</v>
      </c>
      <c r="H4322" t="s">
        <v>423</v>
      </c>
      <c r="I4322" t="s">
        <v>424</v>
      </c>
      <c r="J4322" t="s">
        <v>567</v>
      </c>
      <c r="K4322" t="s">
        <v>425</v>
      </c>
      <c r="L4322" t="s">
        <v>538</v>
      </c>
      <c r="M4322" t="s">
        <v>422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181</v>
      </c>
      <c r="C4323">
        <v>2021</v>
      </c>
      <c r="D4323">
        <v>3</v>
      </c>
      <c r="E4323" t="s">
        <v>560</v>
      </c>
      <c r="F4323">
        <v>3</v>
      </c>
      <c r="G4323" t="s">
        <v>421</v>
      </c>
      <c r="H4323" t="s">
        <v>426</v>
      </c>
      <c r="I4323" t="s">
        <v>427</v>
      </c>
      <c r="J4323" t="s">
        <v>564</v>
      </c>
      <c r="K4323" t="s">
        <v>428</v>
      </c>
      <c r="L4323" t="s">
        <v>538</v>
      </c>
      <c r="M4323" t="s">
        <v>422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181</v>
      </c>
      <c r="C4324">
        <v>2021</v>
      </c>
      <c r="D4324">
        <v>3</v>
      </c>
      <c r="E4324" t="s">
        <v>560</v>
      </c>
      <c r="F4324">
        <v>3</v>
      </c>
      <c r="G4324" t="s">
        <v>421</v>
      </c>
      <c r="H4324" t="s">
        <v>409</v>
      </c>
      <c r="I4324" t="s">
        <v>410</v>
      </c>
      <c r="J4324" t="s">
        <v>564</v>
      </c>
      <c r="K4324" t="s">
        <v>428</v>
      </c>
      <c r="L4324" t="s">
        <v>538</v>
      </c>
      <c r="M4324" t="s">
        <v>422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181</v>
      </c>
      <c r="C4325">
        <v>2021</v>
      </c>
      <c r="D4325">
        <v>3</v>
      </c>
      <c r="E4325" t="s">
        <v>560</v>
      </c>
      <c r="F4325">
        <v>3</v>
      </c>
      <c r="G4325" t="s">
        <v>421</v>
      </c>
      <c r="H4325" t="s">
        <v>429</v>
      </c>
      <c r="I4325" t="s">
        <v>430</v>
      </c>
      <c r="J4325" t="s">
        <v>562</v>
      </c>
      <c r="K4325" t="s">
        <v>405</v>
      </c>
      <c r="L4325" t="s">
        <v>538</v>
      </c>
      <c r="M4325" t="s">
        <v>422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181</v>
      </c>
      <c r="C4326">
        <v>2021</v>
      </c>
      <c r="D4326">
        <v>3</v>
      </c>
      <c r="E4326" t="s">
        <v>560</v>
      </c>
      <c r="F4326">
        <v>3</v>
      </c>
      <c r="G4326" t="s">
        <v>421</v>
      </c>
      <c r="H4326" t="s">
        <v>481</v>
      </c>
      <c r="I4326" t="s">
        <v>482</v>
      </c>
      <c r="J4326" t="s">
        <v>568</v>
      </c>
      <c r="K4326" t="s">
        <v>433</v>
      </c>
      <c r="L4326" t="s">
        <v>538</v>
      </c>
      <c r="M4326" t="s">
        <v>422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181</v>
      </c>
      <c r="C4327">
        <v>2021</v>
      </c>
      <c r="D4327">
        <v>3</v>
      </c>
      <c r="E4327" t="s">
        <v>560</v>
      </c>
      <c r="F4327">
        <v>3</v>
      </c>
      <c r="G4327" t="s">
        <v>421</v>
      </c>
      <c r="H4327" t="s">
        <v>473</v>
      </c>
      <c r="I4327" t="s">
        <v>474</v>
      </c>
      <c r="J4327" t="s">
        <v>565</v>
      </c>
      <c r="K4327" t="s">
        <v>411</v>
      </c>
      <c r="L4327" t="s">
        <v>538</v>
      </c>
      <c r="M4327" t="s">
        <v>422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181</v>
      </c>
      <c r="C4328">
        <v>2021</v>
      </c>
      <c r="D4328">
        <v>3</v>
      </c>
      <c r="E4328" t="s">
        <v>560</v>
      </c>
      <c r="F4328">
        <v>3</v>
      </c>
      <c r="G4328" t="s">
        <v>421</v>
      </c>
      <c r="H4328" t="s">
        <v>483</v>
      </c>
      <c r="I4328" t="s">
        <v>484</v>
      </c>
      <c r="J4328" t="s">
        <v>569</v>
      </c>
      <c r="K4328" t="s">
        <v>485</v>
      </c>
      <c r="L4328" t="s">
        <v>538</v>
      </c>
      <c r="M4328" t="s">
        <v>422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181</v>
      </c>
      <c r="C4329">
        <v>2021</v>
      </c>
      <c r="D4329">
        <v>3</v>
      </c>
      <c r="E4329" t="s">
        <v>560</v>
      </c>
      <c r="F4329">
        <v>3</v>
      </c>
      <c r="G4329" t="s">
        <v>421</v>
      </c>
      <c r="H4329" t="s">
        <v>431</v>
      </c>
      <c r="I4329" t="s">
        <v>432</v>
      </c>
      <c r="J4329" t="s">
        <v>568</v>
      </c>
      <c r="K4329" t="s">
        <v>433</v>
      </c>
      <c r="L4329" t="s">
        <v>538</v>
      </c>
      <c r="M4329" t="s">
        <v>422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181</v>
      </c>
      <c r="C4330">
        <v>2021</v>
      </c>
      <c r="D4330">
        <v>3</v>
      </c>
      <c r="E4330" t="s">
        <v>560</v>
      </c>
      <c r="F4330">
        <v>3</v>
      </c>
      <c r="G4330" t="s">
        <v>421</v>
      </c>
      <c r="H4330" t="s">
        <v>486</v>
      </c>
      <c r="I4330" t="s">
        <v>487</v>
      </c>
      <c r="J4330" t="s">
        <v>570</v>
      </c>
      <c r="K4330" t="s">
        <v>454</v>
      </c>
      <c r="L4330" t="s">
        <v>538</v>
      </c>
      <c r="M4330" t="s">
        <v>422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181</v>
      </c>
      <c r="C4331">
        <v>2021</v>
      </c>
      <c r="D4331">
        <v>3</v>
      </c>
      <c r="E4331" t="s">
        <v>560</v>
      </c>
      <c r="F4331">
        <v>3</v>
      </c>
      <c r="G4331" t="s">
        <v>421</v>
      </c>
      <c r="H4331" t="s">
        <v>488</v>
      </c>
      <c r="I4331" t="s">
        <v>489</v>
      </c>
      <c r="J4331" t="s">
        <v>569</v>
      </c>
      <c r="K4331" t="s">
        <v>485</v>
      </c>
      <c r="L4331" t="s">
        <v>538</v>
      </c>
      <c r="M4331" t="s">
        <v>422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181</v>
      </c>
      <c r="C4332">
        <v>2021</v>
      </c>
      <c r="D4332">
        <v>3</v>
      </c>
      <c r="E4332" t="s">
        <v>560</v>
      </c>
      <c r="F4332">
        <v>3</v>
      </c>
      <c r="G4332" t="s">
        <v>421</v>
      </c>
      <c r="H4332" t="s">
        <v>477</v>
      </c>
      <c r="I4332" t="s">
        <v>478</v>
      </c>
      <c r="J4332" t="s">
        <v>566</v>
      </c>
      <c r="K4332" t="s">
        <v>436</v>
      </c>
      <c r="L4332" t="s">
        <v>538</v>
      </c>
      <c r="M4332" t="s">
        <v>422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181</v>
      </c>
      <c r="C4333">
        <v>2021</v>
      </c>
      <c r="D4333">
        <v>3</v>
      </c>
      <c r="E4333" t="s">
        <v>560</v>
      </c>
      <c r="F4333">
        <v>3</v>
      </c>
      <c r="G4333" t="s">
        <v>421</v>
      </c>
      <c r="H4333" t="s">
        <v>479</v>
      </c>
      <c r="I4333" t="s">
        <v>480</v>
      </c>
      <c r="J4333" t="s">
        <v>566</v>
      </c>
      <c r="K4333" t="s">
        <v>436</v>
      </c>
      <c r="L4333" t="s">
        <v>538</v>
      </c>
      <c r="M4333" t="s">
        <v>422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181</v>
      </c>
      <c r="C4334">
        <v>2021</v>
      </c>
      <c r="D4334">
        <v>3</v>
      </c>
      <c r="E4334" t="s">
        <v>560</v>
      </c>
      <c r="F4334">
        <v>3</v>
      </c>
      <c r="G4334" t="s">
        <v>421</v>
      </c>
      <c r="H4334" t="s">
        <v>434</v>
      </c>
      <c r="I4334" t="s">
        <v>435</v>
      </c>
      <c r="J4334" t="s">
        <v>566</v>
      </c>
      <c r="K4334" t="s">
        <v>436</v>
      </c>
      <c r="L4334" t="s">
        <v>539</v>
      </c>
      <c r="M4334" t="s">
        <v>440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181</v>
      </c>
      <c r="C4335">
        <v>2021</v>
      </c>
      <c r="D4335">
        <v>3</v>
      </c>
      <c r="E4335" t="s">
        <v>560</v>
      </c>
      <c r="F4335">
        <v>3</v>
      </c>
      <c r="G4335" t="s">
        <v>421</v>
      </c>
      <c r="H4335" t="s">
        <v>437</v>
      </c>
      <c r="I4335" t="s">
        <v>438</v>
      </c>
      <c r="J4335" t="s">
        <v>571</v>
      </c>
      <c r="K4335" t="s">
        <v>439</v>
      </c>
      <c r="L4335" t="s">
        <v>539</v>
      </c>
      <c r="M4335" t="s">
        <v>440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181</v>
      </c>
      <c r="C4336">
        <v>2021</v>
      </c>
      <c r="D4336">
        <v>3</v>
      </c>
      <c r="E4336" t="s">
        <v>560</v>
      </c>
      <c r="F4336">
        <v>3</v>
      </c>
      <c r="G4336" t="s">
        <v>421</v>
      </c>
      <c r="H4336" t="s">
        <v>490</v>
      </c>
      <c r="I4336" t="s">
        <v>491</v>
      </c>
      <c r="J4336" t="s">
        <v>572</v>
      </c>
      <c r="K4336" t="s">
        <v>443</v>
      </c>
      <c r="L4336" t="s">
        <v>538</v>
      </c>
      <c r="M4336" t="s">
        <v>422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181</v>
      </c>
      <c r="C4337">
        <v>2021</v>
      </c>
      <c r="D4337">
        <v>3</v>
      </c>
      <c r="E4337" t="s">
        <v>560</v>
      </c>
      <c r="F4337">
        <v>3</v>
      </c>
      <c r="G4337" t="s">
        <v>421</v>
      </c>
      <c r="H4337" t="s">
        <v>441</v>
      </c>
      <c r="I4337" t="s">
        <v>442</v>
      </c>
      <c r="J4337" t="s">
        <v>572</v>
      </c>
      <c r="K4337" t="s">
        <v>443</v>
      </c>
      <c r="L4337" t="s">
        <v>538</v>
      </c>
      <c r="M4337" t="s">
        <v>422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181</v>
      </c>
      <c r="C4338">
        <v>2021</v>
      </c>
      <c r="D4338">
        <v>3</v>
      </c>
      <c r="E4338" t="s">
        <v>560</v>
      </c>
      <c r="F4338">
        <v>3</v>
      </c>
      <c r="G4338" t="s">
        <v>421</v>
      </c>
      <c r="H4338" t="s">
        <v>444</v>
      </c>
      <c r="I4338" t="s">
        <v>445</v>
      </c>
      <c r="J4338" t="s">
        <v>572</v>
      </c>
      <c r="K4338" t="s">
        <v>443</v>
      </c>
      <c r="L4338" t="s">
        <v>539</v>
      </c>
      <c r="M4338" t="s">
        <v>440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181</v>
      </c>
      <c r="C4339">
        <v>2021</v>
      </c>
      <c r="D4339">
        <v>3</v>
      </c>
      <c r="E4339" t="s">
        <v>560</v>
      </c>
      <c r="F4339">
        <v>3</v>
      </c>
      <c r="G4339" t="s">
        <v>421</v>
      </c>
      <c r="H4339" t="s">
        <v>412</v>
      </c>
      <c r="I4339" t="s">
        <v>413</v>
      </c>
      <c r="J4339" t="s">
        <v>561</v>
      </c>
      <c r="K4339" t="s">
        <v>399</v>
      </c>
      <c r="L4339" t="s">
        <v>539</v>
      </c>
      <c r="M4339" t="s">
        <v>440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181</v>
      </c>
      <c r="C4340">
        <v>2021</v>
      </c>
      <c r="D4340">
        <v>3</v>
      </c>
      <c r="E4340" t="s">
        <v>560</v>
      </c>
      <c r="F4340">
        <v>3</v>
      </c>
      <c r="G4340" t="s">
        <v>421</v>
      </c>
      <c r="H4340" t="s">
        <v>417</v>
      </c>
      <c r="I4340" t="s">
        <v>418</v>
      </c>
      <c r="J4340" t="s">
        <v>562</v>
      </c>
      <c r="K4340" t="s">
        <v>405</v>
      </c>
      <c r="L4340" t="s">
        <v>539</v>
      </c>
      <c r="M4340" t="s">
        <v>440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181</v>
      </c>
      <c r="C4341">
        <v>2021</v>
      </c>
      <c r="D4341">
        <v>3</v>
      </c>
      <c r="E4341" t="s">
        <v>560</v>
      </c>
      <c r="F4341">
        <v>3</v>
      </c>
      <c r="G4341" t="s">
        <v>421</v>
      </c>
      <c r="H4341" t="s">
        <v>446</v>
      </c>
      <c r="I4341" t="s">
        <v>447</v>
      </c>
      <c r="J4341" t="s">
        <v>567</v>
      </c>
      <c r="K4341" t="s">
        <v>425</v>
      </c>
      <c r="L4341" t="s">
        <v>539</v>
      </c>
      <c r="M4341" t="s">
        <v>440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181</v>
      </c>
      <c r="C4342">
        <v>2021</v>
      </c>
      <c r="D4342">
        <v>3</v>
      </c>
      <c r="E4342" t="s">
        <v>560</v>
      </c>
      <c r="F4342">
        <v>3</v>
      </c>
      <c r="G4342" t="s">
        <v>421</v>
      </c>
      <c r="H4342" t="s">
        <v>448</v>
      </c>
      <c r="I4342" t="s">
        <v>449</v>
      </c>
      <c r="J4342" t="s">
        <v>564</v>
      </c>
      <c r="K4342" t="s">
        <v>428</v>
      </c>
      <c r="L4342" t="s">
        <v>539</v>
      </c>
      <c r="M4342" t="s">
        <v>440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181</v>
      </c>
      <c r="C4343">
        <v>2021</v>
      </c>
      <c r="D4343">
        <v>3</v>
      </c>
      <c r="E4343" t="s">
        <v>560</v>
      </c>
      <c r="F4343">
        <v>3</v>
      </c>
      <c r="G4343" t="s">
        <v>421</v>
      </c>
      <c r="H4343" t="s">
        <v>419</v>
      </c>
      <c r="I4343" t="s">
        <v>420</v>
      </c>
      <c r="J4343" t="s">
        <v>565</v>
      </c>
      <c r="K4343" t="s">
        <v>411</v>
      </c>
      <c r="L4343" t="s">
        <v>539</v>
      </c>
      <c r="M4343" t="s">
        <v>440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181</v>
      </c>
      <c r="C4344">
        <v>2021</v>
      </c>
      <c r="D4344">
        <v>3</v>
      </c>
      <c r="E4344" t="s">
        <v>560</v>
      </c>
      <c r="F4344">
        <v>3</v>
      </c>
      <c r="G4344" t="s">
        <v>421</v>
      </c>
      <c r="H4344" t="s">
        <v>450</v>
      </c>
      <c r="I4344" t="s">
        <v>451</v>
      </c>
      <c r="J4344" t="s">
        <v>568</v>
      </c>
      <c r="K4344" t="s">
        <v>433</v>
      </c>
      <c r="L4344" t="s">
        <v>539</v>
      </c>
      <c r="M4344" t="s">
        <v>440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181</v>
      </c>
      <c r="C4345">
        <v>2021</v>
      </c>
      <c r="D4345">
        <v>3</v>
      </c>
      <c r="E4345" t="s">
        <v>560</v>
      </c>
      <c r="F4345">
        <v>3</v>
      </c>
      <c r="G4345" t="s">
        <v>421</v>
      </c>
      <c r="H4345" t="s">
        <v>452</v>
      </c>
      <c r="I4345" t="s">
        <v>453</v>
      </c>
      <c r="J4345" t="s">
        <v>568</v>
      </c>
      <c r="K4345" t="s">
        <v>433</v>
      </c>
      <c r="L4345" t="s">
        <v>539</v>
      </c>
      <c r="M4345" t="s">
        <v>440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181</v>
      </c>
      <c r="C4346">
        <v>2021</v>
      </c>
      <c r="D4346">
        <v>3</v>
      </c>
      <c r="E4346" t="s">
        <v>560</v>
      </c>
      <c r="F4346">
        <v>3</v>
      </c>
      <c r="G4346" t="s">
        <v>421</v>
      </c>
      <c r="H4346" t="s">
        <v>492</v>
      </c>
      <c r="I4346" t="s">
        <v>493</v>
      </c>
      <c r="J4346" t="s">
        <v>568</v>
      </c>
      <c r="K4346" t="s">
        <v>433</v>
      </c>
      <c r="L4346" t="s">
        <v>539</v>
      </c>
      <c r="M4346" t="s">
        <v>440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181</v>
      </c>
      <c r="C4347">
        <v>2021</v>
      </c>
      <c r="D4347">
        <v>3</v>
      </c>
      <c r="E4347" t="s">
        <v>560</v>
      </c>
      <c r="F4347">
        <v>3</v>
      </c>
      <c r="G4347" t="s">
        <v>455</v>
      </c>
      <c r="H4347" t="s">
        <v>403</v>
      </c>
      <c r="I4347" t="s">
        <v>404</v>
      </c>
      <c r="J4347" t="s">
        <v>562</v>
      </c>
      <c r="K4347" t="s">
        <v>405</v>
      </c>
      <c r="L4347" t="s">
        <v>540</v>
      </c>
      <c r="M4347" t="s">
        <v>456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181</v>
      </c>
      <c r="C4348">
        <v>2021</v>
      </c>
      <c r="D4348">
        <v>3</v>
      </c>
      <c r="E4348" t="s">
        <v>560</v>
      </c>
      <c r="F4348">
        <v>5</v>
      </c>
      <c r="G4348" t="s">
        <v>455</v>
      </c>
      <c r="H4348" t="s">
        <v>423</v>
      </c>
      <c r="I4348" t="s">
        <v>424</v>
      </c>
      <c r="J4348" t="s">
        <v>567</v>
      </c>
      <c r="K4348" t="s">
        <v>425</v>
      </c>
      <c r="L4348" t="s">
        <v>540</v>
      </c>
      <c r="M4348" t="s">
        <v>456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181</v>
      </c>
      <c r="C4349">
        <v>2021</v>
      </c>
      <c r="D4349">
        <v>3</v>
      </c>
      <c r="E4349" t="s">
        <v>560</v>
      </c>
      <c r="F4349">
        <v>5</v>
      </c>
      <c r="G4349" t="s">
        <v>455</v>
      </c>
      <c r="H4349" t="s">
        <v>429</v>
      </c>
      <c r="I4349" t="s">
        <v>430</v>
      </c>
      <c r="J4349" t="s">
        <v>562</v>
      </c>
      <c r="K4349" t="s">
        <v>405</v>
      </c>
      <c r="L4349" t="s">
        <v>540</v>
      </c>
      <c r="M4349" t="s">
        <v>456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181</v>
      </c>
      <c r="C4350">
        <v>2021</v>
      </c>
      <c r="D4350">
        <v>3</v>
      </c>
      <c r="E4350" t="s">
        <v>560</v>
      </c>
      <c r="F4350">
        <v>5</v>
      </c>
      <c r="G4350" t="s">
        <v>455</v>
      </c>
      <c r="H4350" t="s">
        <v>481</v>
      </c>
      <c r="I4350" t="s">
        <v>482</v>
      </c>
      <c r="J4350" t="s">
        <v>568</v>
      </c>
      <c r="K4350" t="s">
        <v>433</v>
      </c>
      <c r="L4350" t="s">
        <v>540</v>
      </c>
      <c r="M4350" t="s">
        <v>456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181</v>
      </c>
      <c r="C4351">
        <v>2021</v>
      </c>
      <c r="D4351">
        <v>3</v>
      </c>
      <c r="E4351" t="s">
        <v>560</v>
      </c>
      <c r="F4351">
        <v>5</v>
      </c>
      <c r="G4351" t="s">
        <v>455</v>
      </c>
      <c r="H4351" t="s">
        <v>431</v>
      </c>
      <c r="I4351" t="s">
        <v>432</v>
      </c>
      <c r="J4351" t="s">
        <v>568</v>
      </c>
      <c r="K4351" t="s">
        <v>433</v>
      </c>
      <c r="L4351" t="s">
        <v>540</v>
      </c>
      <c r="M4351" t="s">
        <v>456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181</v>
      </c>
      <c r="C4352">
        <v>2021</v>
      </c>
      <c r="D4352">
        <v>3</v>
      </c>
      <c r="E4352" t="s">
        <v>560</v>
      </c>
      <c r="F4352">
        <v>5</v>
      </c>
      <c r="G4352" t="s">
        <v>455</v>
      </c>
      <c r="H4352" t="s">
        <v>477</v>
      </c>
      <c r="I4352" t="s">
        <v>478</v>
      </c>
      <c r="J4352" t="s">
        <v>566</v>
      </c>
      <c r="K4352" t="s">
        <v>436</v>
      </c>
      <c r="L4352" t="s">
        <v>540</v>
      </c>
      <c r="M4352" t="s">
        <v>456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181</v>
      </c>
      <c r="C4353">
        <v>2021</v>
      </c>
      <c r="D4353">
        <v>3</v>
      </c>
      <c r="E4353" t="s">
        <v>560</v>
      </c>
      <c r="F4353">
        <v>5</v>
      </c>
      <c r="G4353" t="s">
        <v>455</v>
      </c>
      <c r="H4353" t="s">
        <v>479</v>
      </c>
      <c r="I4353" t="s">
        <v>480</v>
      </c>
      <c r="J4353" t="s">
        <v>566</v>
      </c>
      <c r="K4353" t="s">
        <v>436</v>
      </c>
      <c r="L4353" t="s">
        <v>540</v>
      </c>
      <c r="M4353" t="s">
        <v>456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181</v>
      </c>
      <c r="C4354">
        <v>2021</v>
      </c>
      <c r="D4354">
        <v>3</v>
      </c>
      <c r="E4354" t="s">
        <v>560</v>
      </c>
      <c r="F4354">
        <v>5</v>
      </c>
      <c r="G4354" t="s">
        <v>455</v>
      </c>
      <c r="H4354" t="s">
        <v>434</v>
      </c>
      <c r="I4354" t="s">
        <v>435</v>
      </c>
      <c r="J4354" t="s">
        <v>566</v>
      </c>
      <c r="K4354" t="s">
        <v>436</v>
      </c>
      <c r="L4354" t="s">
        <v>541</v>
      </c>
      <c r="M4354" t="s">
        <v>457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181</v>
      </c>
      <c r="C4355">
        <v>2021</v>
      </c>
      <c r="D4355">
        <v>3</v>
      </c>
      <c r="E4355" t="s">
        <v>560</v>
      </c>
      <c r="F4355">
        <v>5</v>
      </c>
      <c r="G4355" t="s">
        <v>455</v>
      </c>
      <c r="H4355" t="s">
        <v>490</v>
      </c>
      <c r="I4355" t="s">
        <v>491</v>
      </c>
      <c r="J4355" t="s">
        <v>572</v>
      </c>
      <c r="K4355" t="s">
        <v>443</v>
      </c>
      <c r="L4355" t="s">
        <v>540</v>
      </c>
      <c r="M4355" t="s">
        <v>456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181</v>
      </c>
      <c r="C4356">
        <v>2021</v>
      </c>
      <c r="D4356">
        <v>3</v>
      </c>
      <c r="E4356" t="s">
        <v>560</v>
      </c>
      <c r="F4356">
        <v>5</v>
      </c>
      <c r="G4356" t="s">
        <v>455</v>
      </c>
      <c r="H4356" t="s">
        <v>441</v>
      </c>
      <c r="I4356" t="s">
        <v>442</v>
      </c>
      <c r="J4356" t="s">
        <v>572</v>
      </c>
      <c r="K4356" t="s">
        <v>443</v>
      </c>
      <c r="L4356" t="s">
        <v>540</v>
      </c>
      <c r="M4356" t="s">
        <v>456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181</v>
      </c>
      <c r="C4357">
        <v>2021</v>
      </c>
      <c r="D4357">
        <v>3</v>
      </c>
      <c r="E4357" t="s">
        <v>560</v>
      </c>
      <c r="F4357">
        <v>5</v>
      </c>
      <c r="G4357" t="s">
        <v>455</v>
      </c>
      <c r="H4357" t="s">
        <v>444</v>
      </c>
      <c r="I4357" t="s">
        <v>445</v>
      </c>
      <c r="J4357" t="s">
        <v>572</v>
      </c>
      <c r="K4357" t="s">
        <v>443</v>
      </c>
      <c r="L4357" t="s">
        <v>541</v>
      </c>
      <c r="M4357" t="s">
        <v>457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181</v>
      </c>
      <c r="C4358">
        <v>2021</v>
      </c>
      <c r="D4358">
        <v>3</v>
      </c>
      <c r="E4358" t="s">
        <v>560</v>
      </c>
      <c r="F4358">
        <v>5</v>
      </c>
      <c r="G4358" t="s">
        <v>455</v>
      </c>
      <c r="H4358" t="s">
        <v>417</v>
      </c>
      <c r="I4358" t="s">
        <v>418</v>
      </c>
      <c r="J4358" t="s">
        <v>562</v>
      </c>
      <c r="K4358" t="s">
        <v>405</v>
      </c>
      <c r="L4358" t="s">
        <v>541</v>
      </c>
      <c r="M4358" t="s">
        <v>457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181</v>
      </c>
      <c r="C4359">
        <v>2021</v>
      </c>
      <c r="D4359">
        <v>3</v>
      </c>
      <c r="E4359" t="s">
        <v>560</v>
      </c>
      <c r="F4359">
        <v>5</v>
      </c>
      <c r="G4359" t="s">
        <v>455</v>
      </c>
      <c r="H4359" t="s">
        <v>446</v>
      </c>
      <c r="I4359" t="s">
        <v>447</v>
      </c>
      <c r="J4359" t="s">
        <v>567</v>
      </c>
      <c r="K4359" t="s">
        <v>425</v>
      </c>
      <c r="L4359" t="s">
        <v>541</v>
      </c>
      <c r="M4359" t="s">
        <v>457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181</v>
      </c>
      <c r="C4360">
        <v>2021</v>
      </c>
      <c r="D4360">
        <v>3</v>
      </c>
      <c r="E4360" t="s">
        <v>560</v>
      </c>
      <c r="F4360">
        <v>5</v>
      </c>
      <c r="G4360" t="s">
        <v>455</v>
      </c>
      <c r="H4360" t="s">
        <v>450</v>
      </c>
      <c r="I4360" t="s">
        <v>451</v>
      </c>
      <c r="J4360" t="s">
        <v>568</v>
      </c>
      <c r="K4360" t="s">
        <v>433</v>
      </c>
      <c r="L4360" t="s">
        <v>541</v>
      </c>
      <c r="M4360" t="s">
        <v>457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181</v>
      </c>
      <c r="C4361">
        <v>2021</v>
      </c>
      <c r="D4361">
        <v>3</v>
      </c>
      <c r="E4361" t="s">
        <v>560</v>
      </c>
      <c r="F4361">
        <v>6</v>
      </c>
      <c r="G4361" t="s">
        <v>458</v>
      </c>
      <c r="H4361" t="s">
        <v>403</v>
      </c>
      <c r="I4361" t="s">
        <v>404</v>
      </c>
      <c r="J4361" t="s">
        <v>562</v>
      </c>
      <c r="K4361" t="s">
        <v>405</v>
      </c>
      <c r="L4361" t="s">
        <v>548</v>
      </c>
      <c r="M4361" t="s">
        <v>193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181</v>
      </c>
      <c r="C4362">
        <v>2021</v>
      </c>
      <c r="D4362">
        <v>3</v>
      </c>
      <c r="E4362" t="s">
        <v>560</v>
      </c>
      <c r="F4362">
        <v>6</v>
      </c>
      <c r="G4362" t="s">
        <v>458</v>
      </c>
      <c r="H4362" t="s">
        <v>494</v>
      </c>
      <c r="I4362" t="s">
        <v>495</v>
      </c>
      <c r="J4362" t="s">
        <v>573</v>
      </c>
      <c r="K4362" t="s">
        <v>461</v>
      </c>
      <c r="L4362" t="s">
        <v>548</v>
      </c>
      <c r="M4362" t="s">
        <v>193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181</v>
      </c>
      <c r="C4363">
        <v>2021</v>
      </c>
      <c r="D4363">
        <v>3</v>
      </c>
      <c r="E4363" t="s">
        <v>560</v>
      </c>
      <c r="F4363">
        <v>6</v>
      </c>
      <c r="G4363" t="s">
        <v>458</v>
      </c>
      <c r="H4363" t="s">
        <v>496</v>
      </c>
      <c r="I4363" t="s">
        <v>497</v>
      </c>
      <c r="J4363" t="s">
        <v>573</v>
      </c>
      <c r="K4363" t="s">
        <v>461</v>
      </c>
      <c r="L4363" t="s">
        <v>548</v>
      </c>
      <c r="M4363" t="s">
        <v>193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181</v>
      </c>
      <c r="C4364">
        <v>2021</v>
      </c>
      <c r="D4364">
        <v>3</v>
      </c>
      <c r="E4364" t="s">
        <v>560</v>
      </c>
      <c r="F4364">
        <v>6</v>
      </c>
      <c r="G4364" t="s">
        <v>458</v>
      </c>
      <c r="H4364" t="s">
        <v>477</v>
      </c>
      <c r="I4364" t="s">
        <v>478</v>
      </c>
      <c r="J4364" t="s">
        <v>566</v>
      </c>
      <c r="K4364" t="s">
        <v>436</v>
      </c>
      <c r="L4364" t="s">
        <v>548</v>
      </c>
      <c r="M4364" t="s">
        <v>193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181</v>
      </c>
      <c r="C4365">
        <v>2021</v>
      </c>
      <c r="D4365">
        <v>3</v>
      </c>
      <c r="E4365" t="s">
        <v>560</v>
      </c>
      <c r="F4365">
        <v>6</v>
      </c>
      <c r="G4365" t="s">
        <v>458</v>
      </c>
      <c r="H4365" t="s">
        <v>479</v>
      </c>
      <c r="I4365" t="s">
        <v>480</v>
      </c>
      <c r="J4365" t="s">
        <v>566</v>
      </c>
      <c r="K4365" t="s">
        <v>436</v>
      </c>
      <c r="L4365" t="s">
        <v>548</v>
      </c>
      <c r="M4365" t="s">
        <v>193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181</v>
      </c>
      <c r="C4366">
        <v>2021</v>
      </c>
      <c r="D4366">
        <v>3</v>
      </c>
      <c r="E4366" t="s">
        <v>560</v>
      </c>
      <c r="F4366">
        <v>6</v>
      </c>
      <c r="G4366" t="s">
        <v>458</v>
      </c>
      <c r="H4366" t="s">
        <v>498</v>
      </c>
      <c r="I4366" t="s">
        <v>499</v>
      </c>
      <c r="J4366" t="s">
        <v>574</v>
      </c>
      <c r="K4366" t="s">
        <v>500</v>
      </c>
      <c r="L4366" t="s">
        <v>548</v>
      </c>
      <c r="M4366" t="s">
        <v>193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181</v>
      </c>
      <c r="C4367">
        <v>2021</v>
      </c>
      <c r="D4367">
        <v>3</v>
      </c>
      <c r="E4367" t="s">
        <v>560</v>
      </c>
      <c r="F4367">
        <v>6</v>
      </c>
      <c r="G4367" t="s">
        <v>458</v>
      </c>
      <c r="H4367" t="s">
        <v>501</v>
      </c>
      <c r="I4367" t="s">
        <v>502</v>
      </c>
      <c r="J4367" t="s">
        <v>574</v>
      </c>
      <c r="K4367" t="s">
        <v>500</v>
      </c>
      <c r="L4367" t="s">
        <v>548</v>
      </c>
      <c r="M4367" t="s">
        <v>193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181</v>
      </c>
      <c r="C4368">
        <v>2021</v>
      </c>
      <c r="D4368">
        <v>3</v>
      </c>
      <c r="E4368" t="s">
        <v>560</v>
      </c>
      <c r="F4368">
        <v>6</v>
      </c>
      <c r="G4368" t="s">
        <v>458</v>
      </c>
      <c r="H4368" t="s">
        <v>503</v>
      </c>
      <c r="I4368" t="s">
        <v>504</v>
      </c>
      <c r="J4368" t="s">
        <v>575</v>
      </c>
      <c r="K4368" t="s">
        <v>475</v>
      </c>
      <c r="L4368" t="s">
        <v>548</v>
      </c>
      <c r="M4368" t="s">
        <v>193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181</v>
      </c>
      <c r="C4369">
        <v>2021</v>
      </c>
      <c r="D4369">
        <v>3</v>
      </c>
      <c r="E4369" t="s">
        <v>560</v>
      </c>
      <c r="F4369">
        <v>6</v>
      </c>
      <c r="G4369" t="s">
        <v>458</v>
      </c>
      <c r="H4369" t="s">
        <v>505</v>
      </c>
      <c r="I4369" t="s">
        <v>506</v>
      </c>
      <c r="J4369" t="s">
        <v>575</v>
      </c>
      <c r="K4369" t="s">
        <v>475</v>
      </c>
      <c r="L4369" t="s">
        <v>548</v>
      </c>
      <c r="M4369" t="s">
        <v>193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181</v>
      </c>
      <c r="C4370">
        <v>2021</v>
      </c>
      <c r="D4370">
        <v>3</v>
      </c>
      <c r="E4370" t="s">
        <v>560</v>
      </c>
      <c r="F4370">
        <v>6</v>
      </c>
      <c r="G4370" t="s">
        <v>458</v>
      </c>
      <c r="H4370" t="s">
        <v>507</v>
      </c>
      <c r="I4370" t="s">
        <v>508</v>
      </c>
      <c r="J4370" t="s">
        <v>571</v>
      </c>
      <c r="K4370" t="s">
        <v>439</v>
      </c>
      <c r="L4370" t="s">
        <v>548</v>
      </c>
      <c r="M4370" t="s">
        <v>193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181</v>
      </c>
      <c r="C4371">
        <v>2021</v>
      </c>
      <c r="D4371">
        <v>3</v>
      </c>
      <c r="E4371" t="s">
        <v>560</v>
      </c>
      <c r="F4371">
        <v>6</v>
      </c>
      <c r="G4371" t="s">
        <v>458</v>
      </c>
      <c r="H4371" t="s">
        <v>509</v>
      </c>
      <c r="I4371" t="s">
        <v>510</v>
      </c>
      <c r="J4371" t="s">
        <v>571</v>
      </c>
      <c r="K4371" t="s">
        <v>439</v>
      </c>
      <c r="L4371" t="s">
        <v>548</v>
      </c>
      <c r="M4371" t="s">
        <v>193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181</v>
      </c>
      <c r="C4372">
        <v>2021</v>
      </c>
      <c r="D4372">
        <v>3</v>
      </c>
      <c r="E4372" t="s">
        <v>560</v>
      </c>
      <c r="F4372">
        <v>6</v>
      </c>
      <c r="G4372" t="s">
        <v>458</v>
      </c>
      <c r="H4372" t="s">
        <v>459</v>
      </c>
      <c r="I4372" t="s">
        <v>460</v>
      </c>
      <c r="J4372" t="s">
        <v>573</v>
      </c>
      <c r="K4372" t="s">
        <v>461</v>
      </c>
      <c r="L4372" t="s">
        <v>542</v>
      </c>
      <c r="M4372" t="s">
        <v>462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181</v>
      </c>
      <c r="C4373">
        <v>2021</v>
      </c>
      <c r="D4373">
        <v>3</v>
      </c>
      <c r="E4373" t="s">
        <v>560</v>
      </c>
      <c r="F4373">
        <v>6</v>
      </c>
      <c r="G4373" t="s">
        <v>458</v>
      </c>
      <c r="H4373" t="s">
        <v>434</v>
      </c>
      <c r="I4373" t="s">
        <v>435</v>
      </c>
      <c r="J4373" t="s">
        <v>566</v>
      </c>
      <c r="K4373" t="s">
        <v>436</v>
      </c>
      <c r="L4373" t="s">
        <v>542</v>
      </c>
      <c r="M4373" t="s">
        <v>462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181</v>
      </c>
      <c r="C4374">
        <v>2021</v>
      </c>
      <c r="D4374">
        <v>3</v>
      </c>
      <c r="E4374" t="s">
        <v>560</v>
      </c>
      <c r="F4374">
        <v>6</v>
      </c>
      <c r="G4374" t="s">
        <v>458</v>
      </c>
      <c r="H4374" t="s">
        <v>511</v>
      </c>
      <c r="I4374" t="s">
        <v>512</v>
      </c>
      <c r="J4374" t="s">
        <v>576</v>
      </c>
      <c r="K4374" t="s">
        <v>513</v>
      </c>
      <c r="L4374" t="s">
        <v>542</v>
      </c>
      <c r="M4374" t="s">
        <v>462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181</v>
      </c>
      <c r="C4375">
        <v>2021</v>
      </c>
      <c r="D4375">
        <v>3</v>
      </c>
      <c r="E4375" t="s">
        <v>560</v>
      </c>
      <c r="F4375">
        <v>6</v>
      </c>
      <c r="G4375" t="s">
        <v>458</v>
      </c>
      <c r="H4375" t="s">
        <v>514</v>
      </c>
      <c r="I4375" t="s">
        <v>515</v>
      </c>
      <c r="J4375" t="s">
        <v>574</v>
      </c>
      <c r="K4375" t="s">
        <v>500</v>
      </c>
      <c r="L4375" t="s">
        <v>542</v>
      </c>
      <c r="M4375" t="s">
        <v>462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181</v>
      </c>
      <c r="C4376">
        <v>2021</v>
      </c>
      <c r="D4376">
        <v>3</v>
      </c>
      <c r="E4376" t="s">
        <v>560</v>
      </c>
      <c r="F4376">
        <v>6</v>
      </c>
      <c r="G4376" t="s">
        <v>458</v>
      </c>
      <c r="H4376" t="s">
        <v>516</v>
      </c>
      <c r="I4376" t="s">
        <v>517</v>
      </c>
      <c r="J4376" t="s">
        <v>575</v>
      </c>
      <c r="K4376" t="s">
        <v>475</v>
      </c>
      <c r="L4376" t="s">
        <v>542</v>
      </c>
      <c r="M4376" t="s">
        <v>462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181</v>
      </c>
      <c r="C4377">
        <v>2021</v>
      </c>
      <c r="D4377">
        <v>3</v>
      </c>
      <c r="E4377" t="s">
        <v>560</v>
      </c>
      <c r="F4377">
        <v>6</v>
      </c>
      <c r="G4377" t="s">
        <v>458</v>
      </c>
      <c r="H4377" t="s">
        <v>437</v>
      </c>
      <c r="I4377" t="s">
        <v>438</v>
      </c>
      <c r="J4377" t="s">
        <v>571</v>
      </c>
      <c r="K4377" t="s">
        <v>439</v>
      </c>
      <c r="L4377" t="s">
        <v>542</v>
      </c>
      <c r="M4377" t="s">
        <v>462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181</v>
      </c>
      <c r="C4378">
        <v>2021</v>
      </c>
      <c r="D4378">
        <v>3</v>
      </c>
      <c r="E4378" t="s">
        <v>560</v>
      </c>
      <c r="F4378">
        <v>6</v>
      </c>
      <c r="G4378" t="s">
        <v>458</v>
      </c>
      <c r="H4378" t="s">
        <v>518</v>
      </c>
      <c r="I4378" t="s">
        <v>519</v>
      </c>
      <c r="J4378" t="s">
        <v>577</v>
      </c>
      <c r="K4378" t="s">
        <v>465</v>
      </c>
      <c r="L4378" t="s">
        <v>548</v>
      </c>
      <c r="M4378" t="s">
        <v>193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181</v>
      </c>
      <c r="C4379">
        <v>2021</v>
      </c>
      <c r="D4379">
        <v>3</v>
      </c>
      <c r="E4379" t="s">
        <v>560</v>
      </c>
      <c r="F4379">
        <v>6</v>
      </c>
      <c r="G4379" t="s">
        <v>458</v>
      </c>
      <c r="H4379" t="s">
        <v>463</v>
      </c>
      <c r="I4379" t="s">
        <v>464</v>
      </c>
      <c r="J4379" t="s">
        <v>577</v>
      </c>
      <c r="K4379" t="s">
        <v>465</v>
      </c>
      <c r="L4379" t="s">
        <v>542</v>
      </c>
      <c r="M4379" t="s">
        <v>462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181</v>
      </c>
      <c r="C4380">
        <v>2021</v>
      </c>
      <c r="D4380">
        <v>3</v>
      </c>
      <c r="E4380" t="s">
        <v>560</v>
      </c>
      <c r="F4380">
        <v>6</v>
      </c>
      <c r="G4380" t="s">
        <v>458</v>
      </c>
      <c r="H4380" t="s">
        <v>522</v>
      </c>
      <c r="I4380" t="s">
        <v>523</v>
      </c>
      <c r="J4380" t="s">
        <v>578</v>
      </c>
      <c r="K4380" t="s">
        <v>475</v>
      </c>
      <c r="L4380" t="s">
        <v>548</v>
      </c>
      <c r="M4380" t="s">
        <v>193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181</v>
      </c>
      <c r="C4381">
        <v>2021</v>
      </c>
      <c r="D4381">
        <v>3</v>
      </c>
      <c r="E4381" t="s">
        <v>560</v>
      </c>
      <c r="F4381">
        <v>6</v>
      </c>
      <c r="G4381" t="s">
        <v>458</v>
      </c>
      <c r="H4381" t="s">
        <v>524</v>
      </c>
      <c r="I4381" t="s">
        <v>525</v>
      </c>
      <c r="J4381" t="s">
        <v>578</v>
      </c>
      <c r="K4381" t="s">
        <v>475</v>
      </c>
      <c r="L4381" t="s">
        <v>542</v>
      </c>
      <c r="M4381" t="s">
        <v>462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181</v>
      </c>
      <c r="C4382">
        <v>2021</v>
      </c>
      <c r="D4382">
        <v>3</v>
      </c>
      <c r="E4382" t="s">
        <v>560</v>
      </c>
      <c r="F4382">
        <v>6</v>
      </c>
      <c r="G4382" t="s">
        <v>458</v>
      </c>
      <c r="H4382" t="s">
        <v>417</v>
      </c>
      <c r="I4382" t="s">
        <v>418</v>
      </c>
      <c r="J4382" t="s">
        <v>562</v>
      </c>
      <c r="K4382" t="s">
        <v>405</v>
      </c>
      <c r="L4382" t="s">
        <v>542</v>
      </c>
      <c r="M4382" t="s">
        <v>462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181</v>
      </c>
      <c r="C4383">
        <v>2021</v>
      </c>
      <c r="D4383">
        <v>3</v>
      </c>
      <c r="E4383" t="s">
        <v>560</v>
      </c>
      <c r="F4383">
        <v>10</v>
      </c>
      <c r="G4383" t="s">
        <v>466</v>
      </c>
      <c r="H4383" t="s">
        <v>397</v>
      </c>
      <c r="I4383" t="s">
        <v>398</v>
      </c>
      <c r="J4383" t="s">
        <v>561</v>
      </c>
      <c r="K4383" t="s">
        <v>399</v>
      </c>
      <c r="L4383" t="s">
        <v>543</v>
      </c>
      <c r="M4383" t="s">
        <v>467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181</v>
      </c>
      <c r="C4384">
        <v>2021</v>
      </c>
      <c r="D4384">
        <v>3</v>
      </c>
      <c r="E4384" t="s">
        <v>560</v>
      </c>
      <c r="F4384">
        <v>10</v>
      </c>
      <c r="G4384" t="s">
        <v>466</v>
      </c>
      <c r="H4384" t="s">
        <v>401</v>
      </c>
      <c r="I4384" t="s">
        <v>402</v>
      </c>
      <c r="J4384" t="s">
        <v>561</v>
      </c>
      <c r="K4384" t="s">
        <v>399</v>
      </c>
      <c r="L4384" t="s">
        <v>543</v>
      </c>
      <c r="M4384" t="s">
        <v>467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181</v>
      </c>
      <c r="C4385">
        <v>2021</v>
      </c>
      <c r="D4385">
        <v>3</v>
      </c>
      <c r="E4385" t="s">
        <v>560</v>
      </c>
      <c r="F4385">
        <v>10</v>
      </c>
      <c r="G4385" t="s">
        <v>466</v>
      </c>
      <c r="H4385" t="s">
        <v>403</v>
      </c>
      <c r="I4385" t="s">
        <v>404</v>
      </c>
      <c r="J4385" t="s">
        <v>562</v>
      </c>
      <c r="K4385" t="s">
        <v>405</v>
      </c>
      <c r="L4385" t="s">
        <v>543</v>
      </c>
      <c r="M4385" t="s">
        <v>467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181</v>
      </c>
      <c r="C4386">
        <v>2021</v>
      </c>
      <c r="D4386">
        <v>3</v>
      </c>
      <c r="E4386" t="s">
        <v>560</v>
      </c>
      <c r="F4386">
        <v>10</v>
      </c>
      <c r="G4386" t="s">
        <v>466</v>
      </c>
      <c r="H4386" t="s">
        <v>406</v>
      </c>
      <c r="I4386" t="s">
        <v>407</v>
      </c>
      <c r="J4386" t="s">
        <v>563</v>
      </c>
      <c r="K4386" t="s">
        <v>408</v>
      </c>
      <c r="L4386" t="s">
        <v>543</v>
      </c>
      <c r="M4386" t="s">
        <v>467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181</v>
      </c>
      <c r="C4387">
        <v>2021</v>
      </c>
      <c r="D4387">
        <v>3</v>
      </c>
      <c r="E4387" t="s">
        <v>560</v>
      </c>
      <c r="F4387">
        <v>10</v>
      </c>
      <c r="G4387" t="s">
        <v>466</v>
      </c>
      <c r="H4387" t="s">
        <v>471</v>
      </c>
      <c r="I4387" t="s">
        <v>472</v>
      </c>
      <c r="J4387" t="s">
        <v>563</v>
      </c>
      <c r="K4387" t="s">
        <v>408</v>
      </c>
      <c r="L4387" t="s">
        <v>543</v>
      </c>
      <c r="M4387" t="s">
        <v>467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181</v>
      </c>
      <c r="C4388">
        <v>2021</v>
      </c>
      <c r="D4388">
        <v>3</v>
      </c>
      <c r="E4388" t="s">
        <v>560</v>
      </c>
      <c r="F4388">
        <v>10</v>
      </c>
      <c r="G4388" t="s">
        <v>466</v>
      </c>
      <c r="H4388" t="s">
        <v>558</v>
      </c>
      <c r="I4388" t="s">
        <v>559</v>
      </c>
      <c r="J4388" t="s">
        <v>561</v>
      </c>
      <c r="K4388" t="s">
        <v>399</v>
      </c>
      <c r="L4388" t="s">
        <v>543</v>
      </c>
      <c r="M4388" t="s">
        <v>467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181</v>
      </c>
      <c r="C4389">
        <v>2021</v>
      </c>
      <c r="D4389">
        <v>3</v>
      </c>
      <c r="E4389" t="s">
        <v>560</v>
      </c>
      <c r="F4389">
        <v>10</v>
      </c>
      <c r="G4389" t="s">
        <v>466</v>
      </c>
      <c r="H4389" t="s">
        <v>477</v>
      </c>
      <c r="I4389" t="s">
        <v>478</v>
      </c>
      <c r="J4389" t="s">
        <v>566</v>
      </c>
      <c r="K4389" t="s">
        <v>436</v>
      </c>
      <c r="L4389" t="s">
        <v>543</v>
      </c>
      <c r="M4389" t="s">
        <v>467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181</v>
      </c>
      <c r="C4390">
        <v>2021</v>
      </c>
      <c r="D4390">
        <v>3</v>
      </c>
      <c r="E4390" t="s">
        <v>560</v>
      </c>
      <c r="F4390">
        <v>10</v>
      </c>
      <c r="G4390" t="s">
        <v>466</v>
      </c>
      <c r="H4390" t="s">
        <v>479</v>
      </c>
      <c r="I4390" t="s">
        <v>480</v>
      </c>
      <c r="J4390" t="s">
        <v>566</v>
      </c>
      <c r="K4390" t="s">
        <v>436</v>
      </c>
      <c r="L4390" t="s">
        <v>543</v>
      </c>
      <c r="M4390" t="s">
        <v>467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181</v>
      </c>
      <c r="C4391">
        <v>2021</v>
      </c>
      <c r="D4391">
        <v>3</v>
      </c>
      <c r="E4391" t="s">
        <v>560</v>
      </c>
      <c r="F4391">
        <v>10</v>
      </c>
      <c r="G4391" t="s">
        <v>466</v>
      </c>
      <c r="H4391" t="s">
        <v>434</v>
      </c>
      <c r="I4391" t="s">
        <v>435</v>
      </c>
      <c r="J4391" t="s">
        <v>566</v>
      </c>
      <c r="K4391" t="s">
        <v>436</v>
      </c>
      <c r="L4391" t="s">
        <v>544</v>
      </c>
      <c r="M4391" t="s">
        <v>468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181</v>
      </c>
      <c r="C4392">
        <v>2021</v>
      </c>
      <c r="D4392">
        <v>3</v>
      </c>
      <c r="E4392" t="s">
        <v>560</v>
      </c>
      <c r="F4392">
        <v>10</v>
      </c>
      <c r="G4392" t="s">
        <v>466</v>
      </c>
      <c r="H4392" t="s">
        <v>412</v>
      </c>
      <c r="I4392" t="s">
        <v>413</v>
      </c>
      <c r="J4392" t="s">
        <v>561</v>
      </c>
      <c r="K4392" t="s">
        <v>399</v>
      </c>
      <c r="L4392" t="s">
        <v>544</v>
      </c>
      <c r="M4392" t="s">
        <v>468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181</v>
      </c>
      <c r="C4393">
        <v>2021</v>
      </c>
      <c r="D4393">
        <v>3</v>
      </c>
      <c r="E4393" t="s">
        <v>560</v>
      </c>
      <c r="F4393">
        <v>10</v>
      </c>
      <c r="G4393" t="s">
        <v>466</v>
      </c>
      <c r="H4393" t="s">
        <v>415</v>
      </c>
      <c r="I4393" t="s">
        <v>416</v>
      </c>
      <c r="J4393" t="s">
        <v>563</v>
      </c>
      <c r="K4393" t="s">
        <v>408</v>
      </c>
      <c r="L4393" t="s">
        <v>544</v>
      </c>
      <c r="M4393" t="s">
        <v>468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181</v>
      </c>
      <c r="C4394">
        <v>2021</v>
      </c>
      <c r="D4394">
        <v>3</v>
      </c>
      <c r="E4394" t="s">
        <v>560</v>
      </c>
      <c r="F4394">
        <v>10</v>
      </c>
      <c r="G4394" t="s">
        <v>466</v>
      </c>
      <c r="H4394" t="s">
        <v>417</v>
      </c>
      <c r="I4394" t="s">
        <v>418</v>
      </c>
      <c r="J4394" t="s">
        <v>562</v>
      </c>
      <c r="K4394" t="s">
        <v>405</v>
      </c>
      <c r="L4394" t="s">
        <v>544</v>
      </c>
      <c r="M4394" t="s">
        <v>468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181</v>
      </c>
      <c r="C4395">
        <v>2021</v>
      </c>
      <c r="D4395">
        <v>3</v>
      </c>
      <c r="E4395" t="s">
        <v>560</v>
      </c>
      <c r="F4395">
        <v>60</v>
      </c>
      <c r="G4395" t="s">
        <v>469</v>
      </c>
      <c r="H4395" t="s">
        <v>494</v>
      </c>
      <c r="I4395" t="s">
        <v>495</v>
      </c>
      <c r="J4395" t="s">
        <v>573</v>
      </c>
      <c r="K4395" t="s">
        <v>461</v>
      </c>
      <c r="L4395" t="s">
        <v>549</v>
      </c>
      <c r="M4395" t="s">
        <v>526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181</v>
      </c>
      <c r="C4396">
        <v>2021</v>
      </c>
      <c r="D4396">
        <v>3</v>
      </c>
      <c r="E4396" t="s">
        <v>560</v>
      </c>
      <c r="F4396">
        <v>60</v>
      </c>
      <c r="G4396" t="s">
        <v>469</v>
      </c>
      <c r="H4396" t="s">
        <v>496</v>
      </c>
      <c r="I4396" t="s">
        <v>497</v>
      </c>
      <c r="J4396" t="s">
        <v>573</v>
      </c>
      <c r="K4396" t="s">
        <v>461</v>
      </c>
      <c r="L4396" t="s">
        <v>549</v>
      </c>
      <c r="M4396" t="s">
        <v>526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181</v>
      </c>
      <c r="C4397">
        <v>2021</v>
      </c>
      <c r="D4397">
        <v>3</v>
      </c>
      <c r="E4397" t="s">
        <v>560</v>
      </c>
      <c r="F4397">
        <v>60</v>
      </c>
      <c r="G4397" t="s">
        <v>469</v>
      </c>
      <c r="H4397" t="s">
        <v>459</v>
      </c>
      <c r="I4397" t="s">
        <v>460</v>
      </c>
      <c r="J4397" t="s">
        <v>573</v>
      </c>
      <c r="K4397" t="s">
        <v>461</v>
      </c>
      <c r="L4397" t="s">
        <v>545</v>
      </c>
      <c r="M4397" t="s">
        <v>470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181</v>
      </c>
      <c r="C4398">
        <v>2021</v>
      </c>
      <c r="D4398">
        <v>3</v>
      </c>
      <c r="E4398" t="s">
        <v>560</v>
      </c>
      <c r="F4398">
        <v>60</v>
      </c>
      <c r="G4398" t="s">
        <v>469</v>
      </c>
      <c r="H4398" t="s">
        <v>437</v>
      </c>
      <c r="I4398" t="s">
        <v>438</v>
      </c>
      <c r="J4398" t="s">
        <v>571</v>
      </c>
      <c r="K4398" t="s">
        <v>439</v>
      </c>
      <c r="L4398" t="s">
        <v>545</v>
      </c>
      <c r="M4398" t="s">
        <v>470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181</v>
      </c>
      <c r="C4399">
        <v>2021</v>
      </c>
      <c r="D4399">
        <v>3</v>
      </c>
      <c r="E4399" t="s">
        <v>560</v>
      </c>
      <c r="F4399">
        <v>60</v>
      </c>
      <c r="G4399" t="s">
        <v>469</v>
      </c>
      <c r="H4399" t="s">
        <v>463</v>
      </c>
      <c r="I4399" t="s">
        <v>464</v>
      </c>
      <c r="J4399" t="s">
        <v>577</v>
      </c>
      <c r="K4399" t="s">
        <v>465</v>
      </c>
      <c r="L4399" t="s">
        <v>545</v>
      </c>
      <c r="M4399" t="s">
        <v>470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181</v>
      </c>
      <c r="C4400">
        <v>2021</v>
      </c>
      <c r="D4400">
        <v>3</v>
      </c>
      <c r="E4400" t="s">
        <v>560</v>
      </c>
      <c r="F4400">
        <v>71</v>
      </c>
      <c r="G4400" t="s">
        <v>469</v>
      </c>
      <c r="H4400" t="s">
        <v>397</v>
      </c>
      <c r="I4400" t="s">
        <v>398</v>
      </c>
      <c r="J4400" t="s">
        <v>561</v>
      </c>
      <c r="K4400" t="s">
        <v>399</v>
      </c>
      <c r="L4400" t="s">
        <v>550</v>
      </c>
      <c r="M4400" t="s">
        <v>527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181</v>
      </c>
      <c r="C4401">
        <v>2021</v>
      </c>
      <c r="D4401">
        <v>3</v>
      </c>
      <c r="E4401" t="s">
        <v>560</v>
      </c>
      <c r="F4401">
        <v>72</v>
      </c>
      <c r="G4401" t="s">
        <v>469</v>
      </c>
      <c r="H4401" t="s">
        <v>397</v>
      </c>
      <c r="I4401" t="s">
        <v>398</v>
      </c>
      <c r="J4401" t="s">
        <v>561</v>
      </c>
      <c r="K4401" t="s">
        <v>399</v>
      </c>
      <c r="L4401" t="s">
        <v>551</v>
      </c>
      <c r="M4401" t="s">
        <v>528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181</v>
      </c>
      <c r="C4402">
        <v>2021</v>
      </c>
      <c r="D4402">
        <v>3</v>
      </c>
      <c r="E4402" t="s">
        <v>560</v>
      </c>
      <c r="F4402">
        <v>72</v>
      </c>
      <c r="G4402" t="s">
        <v>469</v>
      </c>
      <c r="H4402" t="s">
        <v>403</v>
      </c>
      <c r="I4402" t="s">
        <v>404</v>
      </c>
      <c r="J4402" t="s">
        <v>562</v>
      </c>
      <c r="K4402" t="s">
        <v>405</v>
      </c>
      <c r="L4402" t="s">
        <v>551</v>
      </c>
      <c r="M4402" t="s">
        <v>528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181</v>
      </c>
      <c r="C4403">
        <v>2021</v>
      </c>
      <c r="D4403">
        <v>3</v>
      </c>
      <c r="E4403" t="s">
        <v>560</v>
      </c>
      <c r="F4403">
        <v>75</v>
      </c>
      <c r="G4403" t="s">
        <v>469</v>
      </c>
      <c r="H4403" t="s">
        <v>481</v>
      </c>
      <c r="I4403" t="s">
        <v>482</v>
      </c>
      <c r="J4403" t="s">
        <v>568</v>
      </c>
      <c r="K4403" t="s">
        <v>433</v>
      </c>
      <c r="L4403" t="s">
        <v>552</v>
      </c>
      <c r="M4403" t="s">
        <v>529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181</v>
      </c>
      <c r="C4404">
        <v>2021</v>
      </c>
      <c r="D4404">
        <v>3</v>
      </c>
      <c r="E4404" t="s">
        <v>560</v>
      </c>
      <c r="F4404">
        <v>75</v>
      </c>
      <c r="G4404" t="s">
        <v>469</v>
      </c>
      <c r="H4404" t="s">
        <v>417</v>
      </c>
      <c r="I4404" t="s">
        <v>418</v>
      </c>
      <c r="J4404" t="s">
        <v>562</v>
      </c>
      <c r="K4404" t="s">
        <v>405</v>
      </c>
      <c r="L4404" t="s">
        <v>553</v>
      </c>
      <c r="M4404" t="s">
        <v>476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181</v>
      </c>
      <c r="C4405">
        <v>2021</v>
      </c>
      <c r="D4405">
        <v>3</v>
      </c>
      <c r="E4405" t="s">
        <v>560</v>
      </c>
      <c r="F4405">
        <v>75</v>
      </c>
      <c r="G4405" t="s">
        <v>469</v>
      </c>
      <c r="H4405" t="s">
        <v>450</v>
      </c>
      <c r="I4405" t="s">
        <v>451</v>
      </c>
      <c r="J4405" t="s">
        <v>568</v>
      </c>
      <c r="K4405" t="s">
        <v>433</v>
      </c>
      <c r="L4405" t="s">
        <v>553</v>
      </c>
      <c r="M4405" t="s">
        <v>476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181</v>
      </c>
      <c r="C4406">
        <v>2021</v>
      </c>
      <c r="D4406">
        <v>3</v>
      </c>
      <c r="E4406" t="s">
        <v>560</v>
      </c>
      <c r="F4406">
        <v>77</v>
      </c>
      <c r="G4406" t="s">
        <v>469</v>
      </c>
      <c r="H4406" t="s">
        <v>403</v>
      </c>
      <c r="I4406" t="s">
        <v>404</v>
      </c>
      <c r="J4406" t="s">
        <v>562</v>
      </c>
      <c r="K4406" t="s">
        <v>405</v>
      </c>
      <c r="L4406" t="s">
        <v>554</v>
      </c>
      <c r="M4406" t="s">
        <v>530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181</v>
      </c>
      <c r="C4407">
        <v>2021</v>
      </c>
      <c r="D4407">
        <v>3</v>
      </c>
      <c r="E4407" t="s">
        <v>560</v>
      </c>
      <c r="F4407">
        <v>77</v>
      </c>
      <c r="G4407" t="s">
        <v>469</v>
      </c>
      <c r="H4407" t="s">
        <v>431</v>
      </c>
      <c r="I4407" t="s">
        <v>432</v>
      </c>
      <c r="J4407" t="s">
        <v>568</v>
      </c>
      <c r="K4407" t="s">
        <v>433</v>
      </c>
      <c r="L4407" t="s">
        <v>554</v>
      </c>
      <c r="M4407" t="s">
        <v>530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181</v>
      </c>
      <c r="C4408">
        <v>2021</v>
      </c>
      <c r="D4408">
        <v>3</v>
      </c>
      <c r="E4408" t="s">
        <v>560</v>
      </c>
      <c r="F4408">
        <v>77</v>
      </c>
      <c r="G4408" t="s">
        <v>469</v>
      </c>
      <c r="H4408" t="s">
        <v>417</v>
      </c>
      <c r="I4408" t="s">
        <v>418</v>
      </c>
      <c r="J4408" t="s">
        <v>562</v>
      </c>
      <c r="K4408" t="s">
        <v>405</v>
      </c>
      <c r="L4408" t="s">
        <v>555</v>
      </c>
      <c r="M4408" t="s">
        <v>476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181</v>
      </c>
      <c r="C4409">
        <v>2021</v>
      </c>
      <c r="D4409">
        <v>3</v>
      </c>
      <c r="E4409" t="s">
        <v>560</v>
      </c>
      <c r="F4409">
        <v>79</v>
      </c>
      <c r="G4409" t="s">
        <v>469</v>
      </c>
      <c r="H4409" t="s">
        <v>403</v>
      </c>
      <c r="I4409" t="s">
        <v>404</v>
      </c>
      <c r="J4409" t="s">
        <v>562</v>
      </c>
      <c r="K4409" t="s">
        <v>405</v>
      </c>
      <c r="L4409" t="s">
        <v>556</v>
      </c>
      <c r="M4409" t="s">
        <v>531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181</v>
      </c>
      <c r="C4410">
        <v>2021</v>
      </c>
      <c r="D4410">
        <v>3</v>
      </c>
      <c r="E4410" t="s">
        <v>560</v>
      </c>
      <c r="F4410">
        <v>79</v>
      </c>
      <c r="G4410" t="s">
        <v>469</v>
      </c>
      <c r="H4410" t="s">
        <v>431</v>
      </c>
      <c r="I4410" t="s">
        <v>432</v>
      </c>
      <c r="J4410" t="s">
        <v>568</v>
      </c>
      <c r="K4410" t="s">
        <v>433</v>
      </c>
      <c r="L4410" t="s">
        <v>556</v>
      </c>
      <c r="M4410" t="s">
        <v>531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181</v>
      </c>
      <c r="C4411">
        <v>2021</v>
      </c>
      <c r="D4411">
        <v>3</v>
      </c>
      <c r="E4411" t="s">
        <v>560</v>
      </c>
      <c r="F4411">
        <v>79</v>
      </c>
      <c r="G4411" t="s">
        <v>469</v>
      </c>
      <c r="H4411" t="s">
        <v>532</v>
      </c>
      <c r="I4411" t="s">
        <v>533</v>
      </c>
      <c r="J4411" t="s">
        <v>270</v>
      </c>
      <c r="K4411" t="s">
        <v>534</v>
      </c>
      <c r="L4411" t="s">
        <v>556</v>
      </c>
      <c r="M4411" t="s">
        <v>531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181</v>
      </c>
      <c r="C4412">
        <v>2021</v>
      </c>
      <c r="D4412">
        <v>3</v>
      </c>
      <c r="E4412" t="s">
        <v>560</v>
      </c>
      <c r="F4412">
        <v>79</v>
      </c>
      <c r="G4412" t="s">
        <v>469</v>
      </c>
      <c r="H4412" t="s">
        <v>444</v>
      </c>
      <c r="I4412" t="s">
        <v>445</v>
      </c>
      <c r="J4412" t="s">
        <v>572</v>
      </c>
      <c r="K4412" t="s">
        <v>443</v>
      </c>
      <c r="L4412" t="s">
        <v>557</v>
      </c>
      <c r="M4412" t="s">
        <v>535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181</v>
      </c>
      <c r="C4413">
        <v>2021</v>
      </c>
      <c r="D4413">
        <v>3</v>
      </c>
      <c r="E4413" t="s">
        <v>560</v>
      </c>
      <c r="F4413">
        <v>79</v>
      </c>
      <c r="G4413" t="s">
        <v>469</v>
      </c>
      <c r="H4413" t="s">
        <v>417</v>
      </c>
      <c r="I4413" t="s">
        <v>418</v>
      </c>
      <c r="J4413" t="s">
        <v>562</v>
      </c>
      <c r="K4413" t="s">
        <v>405</v>
      </c>
      <c r="L4413" t="s">
        <v>557</v>
      </c>
      <c r="M4413" t="s">
        <v>535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181</v>
      </c>
      <c r="C4414">
        <v>2021</v>
      </c>
      <c r="D4414">
        <v>3</v>
      </c>
      <c r="E4414" t="s">
        <v>560</v>
      </c>
      <c r="F4414">
        <v>79</v>
      </c>
      <c r="G4414" t="s">
        <v>469</v>
      </c>
      <c r="H4414" t="s">
        <v>446</v>
      </c>
      <c r="I4414" t="s">
        <v>447</v>
      </c>
      <c r="J4414" t="s">
        <v>567</v>
      </c>
      <c r="K4414" t="s">
        <v>425</v>
      </c>
      <c r="L4414" t="s">
        <v>557</v>
      </c>
      <c r="M4414" t="s">
        <v>535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181</v>
      </c>
      <c r="C4415">
        <v>2021</v>
      </c>
      <c r="D4415">
        <v>3</v>
      </c>
      <c r="E4415" t="s">
        <v>560</v>
      </c>
      <c r="F4415">
        <v>79</v>
      </c>
      <c r="G4415" t="s">
        <v>469</v>
      </c>
      <c r="H4415" t="s">
        <v>450</v>
      </c>
      <c r="I4415" t="s">
        <v>451</v>
      </c>
      <c r="J4415" t="s">
        <v>568</v>
      </c>
      <c r="K4415" t="s">
        <v>433</v>
      </c>
      <c r="L4415" t="s">
        <v>557</v>
      </c>
      <c r="M4415" t="s">
        <v>535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187</v>
      </c>
      <c r="C4416">
        <v>2021</v>
      </c>
      <c r="D4416">
        <v>3</v>
      </c>
      <c r="E4416" t="s">
        <v>560</v>
      </c>
      <c r="F4416">
        <v>1</v>
      </c>
      <c r="G4416" t="s">
        <v>396</v>
      </c>
      <c r="H4416" t="s">
        <v>397</v>
      </c>
      <c r="I4416" t="s">
        <v>398</v>
      </c>
      <c r="J4416" t="s">
        <v>561</v>
      </c>
      <c r="K4416" t="s">
        <v>399</v>
      </c>
      <c r="L4416" t="s">
        <v>536</v>
      </c>
      <c r="M4416" t="s">
        <v>400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187</v>
      </c>
      <c r="C4417">
        <v>2021</v>
      </c>
      <c r="D4417">
        <v>3</v>
      </c>
      <c r="E4417" t="s">
        <v>560</v>
      </c>
      <c r="F4417">
        <v>1</v>
      </c>
      <c r="G4417" t="s">
        <v>396</v>
      </c>
      <c r="H4417" t="s">
        <v>401</v>
      </c>
      <c r="I4417" t="s">
        <v>402</v>
      </c>
      <c r="J4417" t="s">
        <v>561</v>
      </c>
      <c r="K4417" t="s">
        <v>399</v>
      </c>
      <c r="L4417" t="s">
        <v>536</v>
      </c>
      <c r="M4417" t="s">
        <v>400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187</v>
      </c>
      <c r="C4418">
        <v>2021</v>
      </c>
      <c r="D4418">
        <v>3</v>
      </c>
      <c r="E4418" t="s">
        <v>560</v>
      </c>
      <c r="F4418">
        <v>1</v>
      </c>
      <c r="G4418" t="s">
        <v>396</v>
      </c>
      <c r="H4418" t="s">
        <v>403</v>
      </c>
      <c r="I4418" t="s">
        <v>404</v>
      </c>
      <c r="J4418" t="s">
        <v>562</v>
      </c>
      <c r="K4418" t="s">
        <v>405</v>
      </c>
      <c r="L4418" t="s">
        <v>536</v>
      </c>
      <c r="M4418" t="s">
        <v>400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187</v>
      </c>
      <c r="C4419">
        <v>2021</v>
      </c>
      <c r="D4419">
        <v>3</v>
      </c>
      <c r="E4419" t="s">
        <v>560</v>
      </c>
      <c r="F4419">
        <v>1</v>
      </c>
      <c r="G4419" t="s">
        <v>396</v>
      </c>
      <c r="H4419" t="s">
        <v>406</v>
      </c>
      <c r="I4419" t="s">
        <v>407</v>
      </c>
      <c r="J4419" t="s">
        <v>563</v>
      </c>
      <c r="K4419" t="s">
        <v>408</v>
      </c>
      <c r="L4419" t="s">
        <v>536</v>
      </c>
      <c r="M4419" t="s">
        <v>400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187</v>
      </c>
      <c r="C4420">
        <v>2021</v>
      </c>
      <c r="D4420">
        <v>3</v>
      </c>
      <c r="E4420" t="s">
        <v>560</v>
      </c>
      <c r="F4420">
        <v>1</v>
      </c>
      <c r="G4420" t="s">
        <v>396</v>
      </c>
      <c r="H4420" t="s">
        <v>409</v>
      </c>
      <c r="I4420" t="s">
        <v>410</v>
      </c>
      <c r="J4420" t="s">
        <v>565</v>
      </c>
      <c r="K4420" t="s">
        <v>411</v>
      </c>
      <c r="L4420" t="s">
        <v>536</v>
      </c>
      <c r="M4420" t="s">
        <v>400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187</v>
      </c>
      <c r="C4421">
        <v>2021</v>
      </c>
      <c r="D4421">
        <v>3</v>
      </c>
      <c r="E4421" t="s">
        <v>560</v>
      </c>
      <c r="F4421">
        <v>1</v>
      </c>
      <c r="G4421" t="s">
        <v>396</v>
      </c>
      <c r="H4421" t="s">
        <v>412</v>
      </c>
      <c r="I4421" t="s">
        <v>413</v>
      </c>
      <c r="J4421" t="s">
        <v>561</v>
      </c>
      <c r="K4421" t="s">
        <v>399</v>
      </c>
      <c r="L4421" t="s">
        <v>537</v>
      </c>
      <c r="M4421" t="s">
        <v>414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187</v>
      </c>
      <c r="C4422">
        <v>2021</v>
      </c>
      <c r="D4422">
        <v>3</v>
      </c>
      <c r="E4422" t="s">
        <v>560</v>
      </c>
      <c r="F4422">
        <v>1</v>
      </c>
      <c r="G4422" t="s">
        <v>396</v>
      </c>
      <c r="H4422" t="s">
        <v>415</v>
      </c>
      <c r="I4422" t="s">
        <v>416</v>
      </c>
      <c r="J4422" t="s">
        <v>563</v>
      </c>
      <c r="K4422" t="s">
        <v>408</v>
      </c>
      <c r="L4422" t="s">
        <v>537</v>
      </c>
      <c r="M4422" t="s">
        <v>414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187</v>
      </c>
      <c r="C4423">
        <v>2021</v>
      </c>
      <c r="D4423">
        <v>3</v>
      </c>
      <c r="E4423" t="s">
        <v>560</v>
      </c>
      <c r="F4423">
        <v>1</v>
      </c>
      <c r="G4423" t="s">
        <v>396</v>
      </c>
      <c r="H4423" t="s">
        <v>417</v>
      </c>
      <c r="I4423" t="s">
        <v>418</v>
      </c>
      <c r="J4423" t="s">
        <v>562</v>
      </c>
      <c r="K4423" t="s">
        <v>405</v>
      </c>
      <c r="L4423" t="s">
        <v>537</v>
      </c>
      <c r="M4423" t="s">
        <v>414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187</v>
      </c>
      <c r="C4424">
        <v>2021</v>
      </c>
      <c r="D4424">
        <v>3</v>
      </c>
      <c r="E4424" t="s">
        <v>560</v>
      </c>
      <c r="F4424">
        <v>1</v>
      </c>
      <c r="G4424" t="s">
        <v>396</v>
      </c>
      <c r="H4424" t="s">
        <v>419</v>
      </c>
      <c r="I4424" t="s">
        <v>420</v>
      </c>
      <c r="J4424" t="s">
        <v>565</v>
      </c>
      <c r="K4424" t="s">
        <v>411</v>
      </c>
      <c r="L4424" t="s">
        <v>537</v>
      </c>
      <c r="M4424" t="s">
        <v>414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187</v>
      </c>
      <c r="C4425">
        <v>2021</v>
      </c>
      <c r="D4425">
        <v>3</v>
      </c>
      <c r="E4425" t="s">
        <v>560</v>
      </c>
      <c r="F4425">
        <v>3</v>
      </c>
      <c r="G4425" t="s">
        <v>421</v>
      </c>
      <c r="H4425" t="s">
        <v>397</v>
      </c>
      <c r="I4425" t="s">
        <v>398</v>
      </c>
      <c r="J4425" t="s">
        <v>561</v>
      </c>
      <c r="K4425" t="s">
        <v>399</v>
      </c>
      <c r="L4425" t="s">
        <v>538</v>
      </c>
      <c r="M4425" t="s">
        <v>422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187</v>
      </c>
      <c r="C4426">
        <v>2021</v>
      </c>
      <c r="D4426">
        <v>3</v>
      </c>
      <c r="E4426" t="s">
        <v>560</v>
      </c>
      <c r="F4426">
        <v>3</v>
      </c>
      <c r="G4426" t="s">
        <v>421</v>
      </c>
      <c r="H4426" t="s">
        <v>403</v>
      </c>
      <c r="I4426" t="s">
        <v>404</v>
      </c>
      <c r="J4426" t="s">
        <v>562</v>
      </c>
      <c r="K4426" t="s">
        <v>405</v>
      </c>
      <c r="L4426" t="s">
        <v>538</v>
      </c>
      <c r="M4426" t="s">
        <v>422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187</v>
      </c>
      <c r="C4427">
        <v>2021</v>
      </c>
      <c r="D4427">
        <v>3</v>
      </c>
      <c r="E4427" t="s">
        <v>560</v>
      </c>
      <c r="F4427">
        <v>3</v>
      </c>
      <c r="G4427" t="s">
        <v>421</v>
      </c>
      <c r="H4427" t="s">
        <v>426</v>
      </c>
      <c r="I4427" t="s">
        <v>427</v>
      </c>
      <c r="J4427" t="s">
        <v>564</v>
      </c>
      <c r="K4427" t="s">
        <v>428</v>
      </c>
      <c r="L4427" t="s">
        <v>538</v>
      </c>
      <c r="M4427" t="s">
        <v>422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187</v>
      </c>
      <c r="C4428">
        <v>2021</v>
      </c>
      <c r="D4428">
        <v>3</v>
      </c>
      <c r="E4428" t="s">
        <v>560</v>
      </c>
      <c r="F4428">
        <v>3</v>
      </c>
      <c r="G4428" t="s">
        <v>421</v>
      </c>
      <c r="H4428" t="s">
        <v>409</v>
      </c>
      <c r="I4428" t="s">
        <v>410</v>
      </c>
      <c r="J4428" t="s">
        <v>565</v>
      </c>
      <c r="K4428" t="s">
        <v>411</v>
      </c>
      <c r="L4428" t="s">
        <v>538</v>
      </c>
      <c r="M4428" t="s">
        <v>422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187</v>
      </c>
      <c r="C4429">
        <v>2021</v>
      </c>
      <c r="D4429">
        <v>3</v>
      </c>
      <c r="E4429" t="s">
        <v>560</v>
      </c>
      <c r="F4429">
        <v>3</v>
      </c>
      <c r="G4429" t="s">
        <v>421</v>
      </c>
      <c r="H4429" t="s">
        <v>429</v>
      </c>
      <c r="I4429" t="s">
        <v>430</v>
      </c>
      <c r="J4429" t="s">
        <v>562</v>
      </c>
      <c r="K4429" t="s">
        <v>405</v>
      </c>
      <c r="L4429" t="s">
        <v>538</v>
      </c>
      <c r="M4429" t="s">
        <v>422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187</v>
      </c>
      <c r="C4430">
        <v>2021</v>
      </c>
      <c r="D4430">
        <v>3</v>
      </c>
      <c r="E4430" t="s">
        <v>560</v>
      </c>
      <c r="F4430">
        <v>3</v>
      </c>
      <c r="G4430" t="s">
        <v>421</v>
      </c>
      <c r="H4430" t="s">
        <v>431</v>
      </c>
      <c r="I4430" t="s">
        <v>432</v>
      </c>
      <c r="J4430" t="s">
        <v>568</v>
      </c>
      <c r="K4430" t="s">
        <v>433</v>
      </c>
      <c r="L4430" t="s">
        <v>538</v>
      </c>
      <c r="M4430" t="s">
        <v>422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187</v>
      </c>
      <c r="C4431">
        <v>2021</v>
      </c>
      <c r="D4431">
        <v>3</v>
      </c>
      <c r="E4431" t="s">
        <v>560</v>
      </c>
      <c r="F4431">
        <v>3</v>
      </c>
      <c r="G4431" t="s">
        <v>421</v>
      </c>
      <c r="H4431" t="s">
        <v>434</v>
      </c>
      <c r="I4431" t="s">
        <v>435</v>
      </c>
      <c r="J4431" t="s">
        <v>566</v>
      </c>
      <c r="K4431" t="s">
        <v>436</v>
      </c>
      <c r="L4431" t="s">
        <v>537</v>
      </c>
      <c r="M4431" t="s">
        <v>414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187</v>
      </c>
      <c r="C4432">
        <v>2021</v>
      </c>
      <c r="D4432">
        <v>3</v>
      </c>
      <c r="E4432" t="s">
        <v>560</v>
      </c>
      <c r="F4432">
        <v>3</v>
      </c>
      <c r="G4432" t="s">
        <v>421</v>
      </c>
      <c r="H4432" t="s">
        <v>437</v>
      </c>
      <c r="I4432" t="s">
        <v>438</v>
      </c>
      <c r="J4432" t="s">
        <v>571</v>
      </c>
      <c r="K4432" t="s">
        <v>439</v>
      </c>
      <c r="L4432" t="s">
        <v>539</v>
      </c>
      <c r="M4432" t="s">
        <v>440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187</v>
      </c>
      <c r="C4433">
        <v>2021</v>
      </c>
      <c r="D4433">
        <v>3</v>
      </c>
      <c r="E4433" t="s">
        <v>560</v>
      </c>
      <c r="F4433">
        <v>3</v>
      </c>
      <c r="G4433" t="s">
        <v>421</v>
      </c>
      <c r="H4433" t="s">
        <v>444</v>
      </c>
      <c r="I4433" t="s">
        <v>445</v>
      </c>
      <c r="J4433" t="s">
        <v>572</v>
      </c>
      <c r="K4433" t="s">
        <v>443</v>
      </c>
      <c r="L4433" t="s">
        <v>539</v>
      </c>
      <c r="M4433" t="s">
        <v>440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187</v>
      </c>
      <c r="C4434">
        <v>2021</v>
      </c>
      <c r="D4434">
        <v>3</v>
      </c>
      <c r="E4434" t="s">
        <v>560</v>
      </c>
      <c r="F4434">
        <v>3</v>
      </c>
      <c r="G4434" t="s">
        <v>421</v>
      </c>
      <c r="H4434" t="s">
        <v>412</v>
      </c>
      <c r="I4434" t="s">
        <v>413</v>
      </c>
      <c r="J4434" t="s">
        <v>561</v>
      </c>
      <c r="K4434" t="s">
        <v>399</v>
      </c>
      <c r="L4434" t="s">
        <v>539</v>
      </c>
      <c r="M4434" t="s">
        <v>440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187</v>
      </c>
      <c r="C4435">
        <v>2021</v>
      </c>
      <c r="D4435">
        <v>3</v>
      </c>
      <c r="E4435" t="s">
        <v>560</v>
      </c>
      <c r="F4435">
        <v>3</v>
      </c>
      <c r="G4435" t="s">
        <v>421</v>
      </c>
      <c r="H4435" t="s">
        <v>417</v>
      </c>
      <c r="I4435" t="s">
        <v>418</v>
      </c>
      <c r="J4435" t="s">
        <v>562</v>
      </c>
      <c r="K4435" t="s">
        <v>405</v>
      </c>
      <c r="L4435" t="s">
        <v>539</v>
      </c>
      <c r="M4435" t="s">
        <v>440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187</v>
      </c>
      <c r="C4436">
        <v>2021</v>
      </c>
      <c r="D4436">
        <v>3</v>
      </c>
      <c r="E4436" t="s">
        <v>560</v>
      </c>
      <c r="F4436">
        <v>3</v>
      </c>
      <c r="G4436" t="s">
        <v>421</v>
      </c>
      <c r="H4436" t="s">
        <v>446</v>
      </c>
      <c r="I4436" t="s">
        <v>447</v>
      </c>
      <c r="J4436" t="s">
        <v>567</v>
      </c>
      <c r="K4436" t="s">
        <v>425</v>
      </c>
      <c r="L4436" t="s">
        <v>539</v>
      </c>
      <c r="M4436" t="s">
        <v>440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187</v>
      </c>
      <c r="C4437">
        <v>2021</v>
      </c>
      <c r="D4437">
        <v>3</v>
      </c>
      <c r="E4437" t="s">
        <v>560</v>
      </c>
      <c r="F4437">
        <v>3</v>
      </c>
      <c r="G4437" t="s">
        <v>421</v>
      </c>
      <c r="H4437" t="s">
        <v>448</v>
      </c>
      <c r="I4437" t="s">
        <v>449</v>
      </c>
      <c r="J4437" t="s">
        <v>564</v>
      </c>
      <c r="K4437" t="s">
        <v>428</v>
      </c>
      <c r="L4437" t="s">
        <v>539</v>
      </c>
      <c r="M4437" t="s">
        <v>440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187</v>
      </c>
      <c r="C4438">
        <v>2021</v>
      </c>
      <c r="D4438">
        <v>3</v>
      </c>
      <c r="E4438" t="s">
        <v>560</v>
      </c>
      <c r="F4438">
        <v>3</v>
      </c>
      <c r="G4438" t="s">
        <v>421</v>
      </c>
      <c r="H4438" t="s">
        <v>419</v>
      </c>
      <c r="I4438" t="s">
        <v>420</v>
      </c>
      <c r="J4438" t="s">
        <v>565</v>
      </c>
      <c r="K4438" t="s">
        <v>411</v>
      </c>
      <c r="L4438" t="s">
        <v>539</v>
      </c>
      <c r="M4438" t="s">
        <v>440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187</v>
      </c>
      <c r="C4439">
        <v>2021</v>
      </c>
      <c r="D4439">
        <v>3</v>
      </c>
      <c r="E4439" t="s">
        <v>560</v>
      </c>
      <c r="F4439">
        <v>3</v>
      </c>
      <c r="G4439" t="s">
        <v>421</v>
      </c>
      <c r="H4439" t="s">
        <v>450</v>
      </c>
      <c r="I4439" t="s">
        <v>451</v>
      </c>
      <c r="J4439" t="s">
        <v>568</v>
      </c>
      <c r="K4439" t="s">
        <v>433</v>
      </c>
      <c r="L4439" t="s">
        <v>539</v>
      </c>
      <c r="M4439" t="s">
        <v>440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187</v>
      </c>
      <c r="C4440">
        <v>2021</v>
      </c>
      <c r="D4440">
        <v>3</v>
      </c>
      <c r="E4440" t="s">
        <v>560</v>
      </c>
      <c r="F4440">
        <v>3</v>
      </c>
      <c r="G4440" t="s">
        <v>421</v>
      </c>
      <c r="H4440" t="s">
        <v>452</v>
      </c>
      <c r="I4440" t="s">
        <v>453</v>
      </c>
      <c r="J4440" t="s">
        <v>570</v>
      </c>
      <c r="K4440" t="s">
        <v>454</v>
      </c>
      <c r="L4440" t="s">
        <v>539</v>
      </c>
      <c r="M4440" t="s">
        <v>440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187</v>
      </c>
      <c r="C4441">
        <v>2021</v>
      </c>
      <c r="D4441">
        <v>3</v>
      </c>
      <c r="E4441" t="s">
        <v>560</v>
      </c>
      <c r="F4441">
        <v>5</v>
      </c>
      <c r="G4441" t="s">
        <v>455</v>
      </c>
      <c r="H4441" t="s">
        <v>431</v>
      </c>
      <c r="I4441" t="s">
        <v>432</v>
      </c>
      <c r="J4441" t="s">
        <v>568</v>
      </c>
      <c r="K4441" t="s">
        <v>433</v>
      </c>
      <c r="L4441" t="s">
        <v>540</v>
      </c>
      <c r="M4441" t="s">
        <v>456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187</v>
      </c>
      <c r="C4442">
        <v>2021</v>
      </c>
      <c r="D4442">
        <v>3</v>
      </c>
      <c r="E4442" t="s">
        <v>560</v>
      </c>
      <c r="F4442">
        <v>5</v>
      </c>
      <c r="G4442" t="s">
        <v>455</v>
      </c>
      <c r="H4442" t="s">
        <v>444</v>
      </c>
      <c r="I4442" t="s">
        <v>445</v>
      </c>
      <c r="J4442" t="s">
        <v>572</v>
      </c>
      <c r="K4442" t="s">
        <v>443</v>
      </c>
      <c r="L4442" t="s">
        <v>541</v>
      </c>
      <c r="M4442" t="s">
        <v>457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187</v>
      </c>
      <c r="C4443">
        <v>2021</v>
      </c>
      <c r="D4443">
        <v>3</v>
      </c>
      <c r="E4443" t="s">
        <v>560</v>
      </c>
      <c r="F4443">
        <v>5</v>
      </c>
      <c r="G4443" t="s">
        <v>455</v>
      </c>
      <c r="H4443" t="s">
        <v>417</v>
      </c>
      <c r="I4443" t="s">
        <v>418</v>
      </c>
      <c r="J4443" t="s">
        <v>562</v>
      </c>
      <c r="K4443" t="s">
        <v>405</v>
      </c>
      <c r="L4443" t="s">
        <v>541</v>
      </c>
      <c r="M4443" t="s">
        <v>457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187</v>
      </c>
      <c r="C4444">
        <v>2021</v>
      </c>
      <c r="D4444">
        <v>3</v>
      </c>
      <c r="E4444" t="s">
        <v>560</v>
      </c>
      <c r="F4444">
        <v>6</v>
      </c>
      <c r="G4444" t="s">
        <v>458</v>
      </c>
      <c r="H4444" t="s">
        <v>459</v>
      </c>
      <c r="I4444" t="s">
        <v>460</v>
      </c>
      <c r="J4444" t="s">
        <v>573</v>
      </c>
      <c r="K4444" t="s">
        <v>461</v>
      </c>
      <c r="L4444" t="s">
        <v>542</v>
      </c>
      <c r="M4444" t="s">
        <v>462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187</v>
      </c>
      <c r="C4445">
        <v>2021</v>
      </c>
      <c r="D4445">
        <v>3</v>
      </c>
      <c r="E4445" t="s">
        <v>560</v>
      </c>
      <c r="F4445">
        <v>6</v>
      </c>
      <c r="G4445" t="s">
        <v>458</v>
      </c>
      <c r="H4445" t="s">
        <v>463</v>
      </c>
      <c r="I4445" t="s">
        <v>464</v>
      </c>
      <c r="J4445" t="s">
        <v>577</v>
      </c>
      <c r="K4445" t="s">
        <v>465</v>
      </c>
      <c r="L4445" t="s">
        <v>542</v>
      </c>
      <c r="M4445" t="s">
        <v>462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187</v>
      </c>
      <c r="C4446">
        <v>2021</v>
      </c>
      <c r="D4446">
        <v>3</v>
      </c>
      <c r="E4446" t="s">
        <v>560</v>
      </c>
      <c r="F4446">
        <v>10</v>
      </c>
      <c r="G4446" t="s">
        <v>466</v>
      </c>
      <c r="H4446" t="s">
        <v>397</v>
      </c>
      <c r="I4446" t="s">
        <v>398</v>
      </c>
      <c r="J4446" t="s">
        <v>561</v>
      </c>
      <c r="K4446" t="s">
        <v>399</v>
      </c>
      <c r="L4446" t="s">
        <v>543</v>
      </c>
      <c r="M4446" t="s">
        <v>467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187</v>
      </c>
      <c r="C4447">
        <v>2021</v>
      </c>
      <c r="D4447">
        <v>3</v>
      </c>
      <c r="E4447" t="s">
        <v>560</v>
      </c>
      <c r="F4447">
        <v>10</v>
      </c>
      <c r="G4447" t="s">
        <v>466</v>
      </c>
      <c r="H4447" t="s">
        <v>412</v>
      </c>
      <c r="I4447" t="s">
        <v>413</v>
      </c>
      <c r="J4447" t="s">
        <v>561</v>
      </c>
      <c r="K4447" t="s">
        <v>399</v>
      </c>
      <c r="L4447" t="s">
        <v>544</v>
      </c>
      <c r="M4447" t="s">
        <v>468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187</v>
      </c>
      <c r="C4448">
        <v>2021</v>
      </c>
      <c r="D4448">
        <v>3</v>
      </c>
      <c r="E4448" t="s">
        <v>560</v>
      </c>
      <c r="F4448">
        <v>10</v>
      </c>
      <c r="G4448" t="s">
        <v>466</v>
      </c>
      <c r="H4448" t="s">
        <v>415</v>
      </c>
      <c r="I4448" t="s">
        <v>416</v>
      </c>
      <c r="J4448" t="s">
        <v>563</v>
      </c>
      <c r="K4448" t="s">
        <v>408</v>
      </c>
      <c r="L4448" t="s">
        <v>544</v>
      </c>
      <c r="M4448" t="s">
        <v>468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187</v>
      </c>
      <c r="C4449">
        <v>2021</v>
      </c>
      <c r="D4449">
        <v>3</v>
      </c>
      <c r="E4449" t="s">
        <v>560</v>
      </c>
      <c r="F4449">
        <v>60</v>
      </c>
      <c r="G4449" t="s">
        <v>469</v>
      </c>
      <c r="H4449" t="s">
        <v>459</v>
      </c>
      <c r="I4449" t="s">
        <v>460</v>
      </c>
      <c r="J4449" t="s">
        <v>573</v>
      </c>
      <c r="K4449" t="s">
        <v>461</v>
      </c>
      <c r="L4449" t="s">
        <v>545</v>
      </c>
      <c r="M4449" t="s">
        <v>470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187</v>
      </c>
      <c r="C4450">
        <v>2021</v>
      </c>
      <c r="D4450">
        <v>3</v>
      </c>
      <c r="E4450" t="s">
        <v>560</v>
      </c>
      <c r="F4450">
        <v>60</v>
      </c>
      <c r="G4450" t="s">
        <v>469</v>
      </c>
      <c r="H4450" t="s">
        <v>463</v>
      </c>
      <c r="I4450" t="s">
        <v>464</v>
      </c>
      <c r="J4450" t="s">
        <v>577</v>
      </c>
      <c r="K4450" t="s">
        <v>465</v>
      </c>
      <c r="L4450" t="s">
        <v>545</v>
      </c>
      <c r="M4450" t="s">
        <v>470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187</v>
      </c>
      <c r="C4451">
        <v>2021</v>
      </c>
      <c r="D4451">
        <v>4</v>
      </c>
      <c r="E4451" t="s">
        <v>583</v>
      </c>
      <c r="F4451" s="153">
        <v>1</v>
      </c>
      <c r="G4451" t="s">
        <v>396</v>
      </c>
      <c r="H4451" t="s">
        <v>397</v>
      </c>
      <c r="I4451" t="s">
        <v>398</v>
      </c>
      <c r="J4451" t="s">
        <v>561</v>
      </c>
      <c r="K4451" t="s">
        <v>399</v>
      </c>
      <c r="L4451" t="s">
        <v>536</v>
      </c>
      <c r="M4451" t="s">
        <v>400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187</v>
      </c>
      <c r="C4452">
        <v>2021</v>
      </c>
      <c r="D4452">
        <v>4</v>
      </c>
      <c r="E4452" t="s">
        <v>583</v>
      </c>
      <c r="F4452" s="153">
        <v>1</v>
      </c>
      <c r="G4452" t="s">
        <v>396</v>
      </c>
      <c r="H4452" t="s">
        <v>401</v>
      </c>
      <c r="I4452" t="s">
        <v>402</v>
      </c>
      <c r="J4452" t="s">
        <v>561</v>
      </c>
      <c r="K4452" t="s">
        <v>399</v>
      </c>
      <c r="L4452" t="s">
        <v>536</v>
      </c>
      <c r="M4452" t="s">
        <v>400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187</v>
      </c>
      <c r="C4453">
        <v>2021</v>
      </c>
      <c r="D4453">
        <v>4</v>
      </c>
      <c r="E4453" t="s">
        <v>583</v>
      </c>
      <c r="F4453" s="153">
        <v>1</v>
      </c>
      <c r="G4453" t="s">
        <v>396</v>
      </c>
      <c r="H4453" t="s">
        <v>403</v>
      </c>
      <c r="I4453" t="s">
        <v>404</v>
      </c>
      <c r="J4453" t="s">
        <v>562</v>
      </c>
      <c r="K4453" t="s">
        <v>405</v>
      </c>
      <c r="L4453" t="s">
        <v>536</v>
      </c>
      <c r="M4453" t="s">
        <v>400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187</v>
      </c>
      <c r="C4454">
        <v>2021</v>
      </c>
      <c r="D4454">
        <v>4</v>
      </c>
      <c r="E4454" t="s">
        <v>583</v>
      </c>
      <c r="F4454" s="153">
        <v>1</v>
      </c>
      <c r="G4454" t="s">
        <v>396</v>
      </c>
      <c r="H4454" t="s">
        <v>406</v>
      </c>
      <c r="I4454" t="s">
        <v>407</v>
      </c>
      <c r="J4454" t="s">
        <v>563</v>
      </c>
      <c r="K4454" t="s">
        <v>408</v>
      </c>
      <c r="L4454" t="s">
        <v>536</v>
      </c>
      <c r="M4454" t="s">
        <v>400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187</v>
      </c>
      <c r="C4455">
        <v>2021</v>
      </c>
      <c r="D4455">
        <v>4</v>
      </c>
      <c r="E4455" t="s">
        <v>583</v>
      </c>
      <c r="F4455" s="153">
        <v>1</v>
      </c>
      <c r="G4455" t="s">
        <v>396</v>
      </c>
      <c r="H4455" t="s">
        <v>409</v>
      </c>
      <c r="I4455" t="s">
        <v>410</v>
      </c>
      <c r="J4455" t="s">
        <v>565</v>
      </c>
      <c r="K4455" t="s">
        <v>411</v>
      </c>
      <c r="L4455" t="s">
        <v>536</v>
      </c>
      <c r="M4455" t="s">
        <v>400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187</v>
      </c>
      <c r="C4456">
        <v>2021</v>
      </c>
      <c r="D4456">
        <v>4</v>
      </c>
      <c r="E4456" t="s">
        <v>583</v>
      </c>
      <c r="F4456" s="153">
        <v>1</v>
      </c>
      <c r="G4456" t="s">
        <v>396</v>
      </c>
      <c r="H4456" t="s">
        <v>412</v>
      </c>
      <c r="I4456" t="s">
        <v>413</v>
      </c>
      <c r="J4456" t="s">
        <v>561</v>
      </c>
      <c r="K4456" t="s">
        <v>399</v>
      </c>
      <c r="L4456" t="s">
        <v>537</v>
      </c>
      <c r="M4456" t="s">
        <v>414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187</v>
      </c>
      <c r="C4457">
        <v>2021</v>
      </c>
      <c r="D4457">
        <v>4</v>
      </c>
      <c r="E4457" t="s">
        <v>583</v>
      </c>
      <c r="F4457" s="153">
        <v>1</v>
      </c>
      <c r="G4457" t="s">
        <v>396</v>
      </c>
      <c r="H4457" t="s">
        <v>415</v>
      </c>
      <c r="I4457" t="s">
        <v>416</v>
      </c>
      <c r="J4457" t="s">
        <v>563</v>
      </c>
      <c r="K4457" t="s">
        <v>408</v>
      </c>
      <c r="L4457" t="s">
        <v>537</v>
      </c>
      <c r="M4457" t="s">
        <v>414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187</v>
      </c>
      <c r="C4458">
        <v>2021</v>
      </c>
      <c r="D4458">
        <v>4</v>
      </c>
      <c r="E4458" t="s">
        <v>583</v>
      </c>
      <c r="F4458" s="153">
        <v>1</v>
      </c>
      <c r="G4458" t="s">
        <v>396</v>
      </c>
      <c r="H4458" t="s">
        <v>417</v>
      </c>
      <c r="I4458" t="s">
        <v>418</v>
      </c>
      <c r="J4458" t="s">
        <v>562</v>
      </c>
      <c r="K4458" t="s">
        <v>405</v>
      </c>
      <c r="L4458" t="s">
        <v>537</v>
      </c>
      <c r="M4458" t="s">
        <v>414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187</v>
      </c>
      <c r="C4459">
        <v>2021</v>
      </c>
      <c r="D4459">
        <v>4</v>
      </c>
      <c r="E4459" t="s">
        <v>583</v>
      </c>
      <c r="F4459" s="153">
        <v>1</v>
      </c>
      <c r="G4459" t="s">
        <v>396</v>
      </c>
      <c r="H4459" t="s">
        <v>419</v>
      </c>
      <c r="I4459" t="s">
        <v>420</v>
      </c>
      <c r="J4459" t="s">
        <v>565</v>
      </c>
      <c r="K4459" t="s">
        <v>411</v>
      </c>
      <c r="L4459" t="s">
        <v>537</v>
      </c>
      <c r="M4459" t="s">
        <v>414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187</v>
      </c>
      <c r="C4460">
        <v>2021</v>
      </c>
      <c r="D4460">
        <v>4</v>
      </c>
      <c r="E4460" t="s">
        <v>583</v>
      </c>
      <c r="F4460" s="153">
        <v>3</v>
      </c>
      <c r="G4460" t="s">
        <v>421</v>
      </c>
      <c r="H4460" t="s">
        <v>397</v>
      </c>
      <c r="I4460" t="s">
        <v>398</v>
      </c>
      <c r="J4460" t="s">
        <v>561</v>
      </c>
      <c r="K4460" t="s">
        <v>399</v>
      </c>
      <c r="L4460" t="s">
        <v>538</v>
      </c>
      <c r="M4460" t="s">
        <v>422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187</v>
      </c>
      <c r="C4461">
        <v>2021</v>
      </c>
      <c r="D4461">
        <v>4</v>
      </c>
      <c r="E4461" t="s">
        <v>583</v>
      </c>
      <c r="F4461" s="153">
        <v>3</v>
      </c>
      <c r="G4461" t="s">
        <v>421</v>
      </c>
      <c r="H4461" t="s">
        <v>403</v>
      </c>
      <c r="I4461" t="s">
        <v>404</v>
      </c>
      <c r="J4461" t="s">
        <v>562</v>
      </c>
      <c r="K4461" t="s">
        <v>405</v>
      </c>
      <c r="L4461" t="s">
        <v>538</v>
      </c>
      <c r="M4461" t="s">
        <v>422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187</v>
      </c>
      <c r="C4462">
        <v>2021</v>
      </c>
      <c r="D4462">
        <v>4</v>
      </c>
      <c r="E4462" t="s">
        <v>583</v>
      </c>
      <c r="F4462" s="153">
        <v>3</v>
      </c>
      <c r="G4462" t="s">
        <v>421</v>
      </c>
      <c r="H4462" t="s">
        <v>426</v>
      </c>
      <c r="I4462" t="s">
        <v>427</v>
      </c>
      <c r="J4462" t="s">
        <v>564</v>
      </c>
      <c r="K4462" t="s">
        <v>428</v>
      </c>
      <c r="L4462" t="s">
        <v>538</v>
      </c>
      <c r="M4462" t="s">
        <v>422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187</v>
      </c>
      <c r="C4463">
        <v>2021</v>
      </c>
      <c r="D4463">
        <v>4</v>
      </c>
      <c r="E4463" t="s">
        <v>583</v>
      </c>
      <c r="F4463" s="153">
        <v>3</v>
      </c>
      <c r="G4463" t="s">
        <v>421</v>
      </c>
      <c r="H4463" t="s">
        <v>409</v>
      </c>
      <c r="I4463" t="s">
        <v>410</v>
      </c>
      <c r="J4463" t="s">
        <v>565</v>
      </c>
      <c r="K4463" t="s">
        <v>411</v>
      </c>
      <c r="L4463" t="s">
        <v>538</v>
      </c>
      <c r="M4463" t="s">
        <v>422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187</v>
      </c>
      <c r="C4464">
        <v>2021</v>
      </c>
      <c r="D4464">
        <v>4</v>
      </c>
      <c r="E4464" t="s">
        <v>583</v>
      </c>
      <c r="F4464" s="153">
        <v>3</v>
      </c>
      <c r="G4464" t="s">
        <v>421</v>
      </c>
      <c r="H4464" t="s">
        <v>429</v>
      </c>
      <c r="I4464" t="s">
        <v>430</v>
      </c>
      <c r="J4464" t="s">
        <v>562</v>
      </c>
      <c r="K4464" t="s">
        <v>405</v>
      </c>
      <c r="L4464" t="s">
        <v>538</v>
      </c>
      <c r="M4464" t="s">
        <v>422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187</v>
      </c>
      <c r="C4465">
        <v>2021</v>
      </c>
      <c r="D4465">
        <v>4</v>
      </c>
      <c r="E4465" t="s">
        <v>583</v>
      </c>
      <c r="F4465" s="153">
        <v>3</v>
      </c>
      <c r="G4465" t="s">
        <v>421</v>
      </c>
      <c r="H4465" t="s">
        <v>431</v>
      </c>
      <c r="I4465" t="s">
        <v>432</v>
      </c>
      <c r="J4465" t="s">
        <v>568</v>
      </c>
      <c r="K4465" t="s">
        <v>433</v>
      </c>
      <c r="L4465" t="s">
        <v>538</v>
      </c>
      <c r="M4465" t="s">
        <v>422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187</v>
      </c>
      <c r="C4466">
        <v>2021</v>
      </c>
      <c r="D4466">
        <v>4</v>
      </c>
      <c r="E4466" t="s">
        <v>583</v>
      </c>
      <c r="F4466" s="153">
        <v>3</v>
      </c>
      <c r="G4466" t="s">
        <v>421</v>
      </c>
      <c r="H4466" t="s">
        <v>434</v>
      </c>
      <c r="I4466" t="s">
        <v>435</v>
      </c>
      <c r="J4466" t="s">
        <v>566</v>
      </c>
      <c r="K4466" t="s">
        <v>436</v>
      </c>
      <c r="L4466" t="s">
        <v>537</v>
      </c>
      <c r="M4466" t="s">
        <v>414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187</v>
      </c>
      <c r="C4467">
        <v>2021</v>
      </c>
      <c r="D4467">
        <v>4</v>
      </c>
      <c r="E4467" t="s">
        <v>583</v>
      </c>
      <c r="F4467" s="153">
        <v>3</v>
      </c>
      <c r="G4467" t="s">
        <v>421</v>
      </c>
      <c r="H4467" t="s">
        <v>437</v>
      </c>
      <c r="I4467" t="s">
        <v>438</v>
      </c>
      <c r="J4467" t="s">
        <v>571</v>
      </c>
      <c r="K4467" t="s">
        <v>439</v>
      </c>
      <c r="L4467" t="s">
        <v>539</v>
      </c>
      <c r="M4467" t="s">
        <v>440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187</v>
      </c>
      <c r="C4468">
        <v>2021</v>
      </c>
      <c r="D4468">
        <v>4</v>
      </c>
      <c r="E4468" t="s">
        <v>583</v>
      </c>
      <c r="F4468" s="153">
        <v>3</v>
      </c>
      <c r="G4468" t="s">
        <v>421</v>
      </c>
      <c r="H4468" t="s">
        <v>444</v>
      </c>
      <c r="I4468" t="s">
        <v>445</v>
      </c>
      <c r="J4468" t="s">
        <v>572</v>
      </c>
      <c r="K4468" t="s">
        <v>443</v>
      </c>
      <c r="L4468" t="s">
        <v>539</v>
      </c>
      <c r="M4468" t="s">
        <v>440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187</v>
      </c>
      <c r="C4469">
        <v>2021</v>
      </c>
      <c r="D4469">
        <v>4</v>
      </c>
      <c r="E4469" t="s">
        <v>583</v>
      </c>
      <c r="F4469" s="153">
        <v>3</v>
      </c>
      <c r="G4469" t="s">
        <v>421</v>
      </c>
      <c r="H4469" t="s">
        <v>412</v>
      </c>
      <c r="I4469" t="s">
        <v>413</v>
      </c>
      <c r="J4469" t="s">
        <v>561</v>
      </c>
      <c r="K4469" t="s">
        <v>399</v>
      </c>
      <c r="L4469" t="s">
        <v>539</v>
      </c>
      <c r="M4469" t="s">
        <v>440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187</v>
      </c>
      <c r="C4470">
        <v>2021</v>
      </c>
      <c r="D4470">
        <v>4</v>
      </c>
      <c r="E4470" t="s">
        <v>583</v>
      </c>
      <c r="F4470" s="153">
        <v>3</v>
      </c>
      <c r="G4470" t="s">
        <v>421</v>
      </c>
      <c r="H4470" t="s">
        <v>417</v>
      </c>
      <c r="I4470" t="s">
        <v>418</v>
      </c>
      <c r="J4470" t="s">
        <v>562</v>
      </c>
      <c r="K4470" t="s">
        <v>405</v>
      </c>
      <c r="L4470" t="s">
        <v>539</v>
      </c>
      <c r="M4470" t="s">
        <v>440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187</v>
      </c>
      <c r="C4471">
        <v>2021</v>
      </c>
      <c r="D4471">
        <v>4</v>
      </c>
      <c r="E4471" t="s">
        <v>583</v>
      </c>
      <c r="F4471" s="153">
        <v>3</v>
      </c>
      <c r="G4471" t="s">
        <v>421</v>
      </c>
      <c r="H4471" t="s">
        <v>446</v>
      </c>
      <c r="I4471" t="s">
        <v>447</v>
      </c>
      <c r="J4471" t="s">
        <v>567</v>
      </c>
      <c r="K4471" t="s">
        <v>425</v>
      </c>
      <c r="L4471" t="s">
        <v>539</v>
      </c>
      <c r="M4471" t="s">
        <v>440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187</v>
      </c>
      <c r="C4472">
        <v>2021</v>
      </c>
      <c r="D4472">
        <v>4</v>
      </c>
      <c r="E4472" t="s">
        <v>583</v>
      </c>
      <c r="F4472" s="153">
        <v>3</v>
      </c>
      <c r="G4472" t="s">
        <v>421</v>
      </c>
      <c r="H4472" t="s">
        <v>448</v>
      </c>
      <c r="I4472" t="s">
        <v>449</v>
      </c>
      <c r="J4472" t="s">
        <v>564</v>
      </c>
      <c r="K4472" t="s">
        <v>428</v>
      </c>
      <c r="L4472" t="s">
        <v>539</v>
      </c>
      <c r="M4472" t="s">
        <v>440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187</v>
      </c>
      <c r="C4473">
        <v>2021</v>
      </c>
      <c r="D4473">
        <v>4</v>
      </c>
      <c r="E4473" t="s">
        <v>583</v>
      </c>
      <c r="F4473" s="153">
        <v>3</v>
      </c>
      <c r="G4473" t="s">
        <v>421</v>
      </c>
      <c r="H4473" t="s">
        <v>419</v>
      </c>
      <c r="I4473" t="s">
        <v>420</v>
      </c>
      <c r="J4473" t="s">
        <v>565</v>
      </c>
      <c r="K4473" t="s">
        <v>411</v>
      </c>
      <c r="L4473" t="s">
        <v>539</v>
      </c>
      <c r="M4473" t="s">
        <v>440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187</v>
      </c>
      <c r="C4474">
        <v>2021</v>
      </c>
      <c r="D4474">
        <v>4</v>
      </c>
      <c r="E4474" t="s">
        <v>583</v>
      </c>
      <c r="F4474" s="153">
        <v>3</v>
      </c>
      <c r="G4474" t="s">
        <v>421</v>
      </c>
      <c r="H4474" t="s">
        <v>450</v>
      </c>
      <c r="I4474" t="s">
        <v>451</v>
      </c>
      <c r="J4474" t="s">
        <v>568</v>
      </c>
      <c r="K4474" t="s">
        <v>433</v>
      </c>
      <c r="L4474" t="s">
        <v>539</v>
      </c>
      <c r="M4474" t="s">
        <v>440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187</v>
      </c>
      <c r="C4475">
        <v>2021</v>
      </c>
      <c r="D4475">
        <v>4</v>
      </c>
      <c r="E4475" t="s">
        <v>583</v>
      </c>
      <c r="F4475" s="153">
        <v>3</v>
      </c>
      <c r="G4475" t="s">
        <v>421</v>
      </c>
      <c r="H4475" t="s">
        <v>452</v>
      </c>
      <c r="I4475" t="s">
        <v>453</v>
      </c>
      <c r="J4475" t="s">
        <v>570</v>
      </c>
      <c r="K4475" t="s">
        <v>454</v>
      </c>
      <c r="L4475" t="s">
        <v>539</v>
      </c>
      <c r="M4475" t="s">
        <v>440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187</v>
      </c>
      <c r="C4476">
        <v>2021</v>
      </c>
      <c r="D4476">
        <v>4</v>
      </c>
      <c r="E4476" t="s">
        <v>583</v>
      </c>
      <c r="F4476" s="153">
        <v>5</v>
      </c>
      <c r="G4476" t="s">
        <v>455</v>
      </c>
      <c r="H4476" t="s">
        <v>431</v>
      </c>
      <c r="I4476" t="s">
        <v>432</v>
      </c>
      <c r="J4476" t="s">
        <v>568</v>
      </c>
      <c r="K4476" t="s">
        <v>433</v>
      </c>
      <c r="L4476" t="s">
        <v>540</v>
      </c>
      <c r="M4476" t="s">
        <v>456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187</v>
      </c>
      <c r="C4477">
        <v>2021</v>
      </c>
      <c r="D4477">
        <v>4</v>
      </c>
      <c r="E4477" t="s">
        <v>583</v>
      </c>
      <c r="F4477" s="153">
        <v>5</v>
      </c>
      <c r="G4477" t="s">
        <v>455</v>
      </c>
      <c r="H4477" t="s">
        <v>444</v>
      </c>
      <c r="I4477" t="s">
        <v>445</v>
      </c>
      <c r="J4477" t="s">
        <v>572</v>
      </c>
      <c r="K4477" t="s">
        <v>443</v>
      </c>
      <c r="L4477" t="s">
        <v>541</v>
      </c>
      <c r="M4477" t="s">
        <v>457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187</v>
      </c>
      <c r="C4478">
        <v>2021</v>
      </c>
      <c r="D4478">
        <v>4</v>
      </c>
      <c r="E4478" t="s">
        <v>583</v>
      </c>
      <c r="F4478" s="153">
        <v>5</v>
      </c>
      <c r="G4478" t="s">
        <v>455</v>
      </c>
      <c r="H4478" t="s">
        <v>417</v>
      </c>
      <c r="I4478" t="s">
        <v>418</v>
      </c>
      <c r="J4478" t="s">
        <v>562</v>
      </c>
      <c r="K4478" t="s">
        <v>405</v>
      </c>
      <c r="L4478" t="s">
        <v>541</v>
      </c>
      <c r="M4478" t="s">
        <v>457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187</v>
      </c>
      <c r="C4479">
        <v>2021</v>
      </c>
      <c r="D4479">
        <v>4</v>
      </c>
      <c r="E4479" t="s">
        <v>583</v>
      </c>
      <c r="F4479" s="153">
        <v>6</v>
      </c>
      <c r="G4479" t="s">
        <v>458</v>
      </c>
      <c r="H4479" t="s">
        <v>459</v>
      </c>
      <c r="I4479" t="s">
        <v>460</v>
      </c>
      <c r="J4479" t="s">
        <v>573</v>
      </c>
      <c r="K4479" t="s">
        <v>461</v>
      </c>
      <c r="L4479" t="s">
        <v>542</v>
      </c>
      <c r="M4479" t="s">
        <v>462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187</v>
      </c>
      <c r="C4480">
        <v>2021</v>
      </c>
      <c r="D4480">
        <v>4</v>
      </c>
      <c r="E4480" t="s">
        <v>583</v>
      </c>
      <c r="F4480" s="153">
        <v>6</v>
      </c>
      <c r="G4480" t="s">
        <v>458</v>
      </c>
      <c r="H4480" t="s">
        <v>463</v>
      </c>
      <c r="I4480" t="s">
        <v>464</v>
      </c>
      <c r="J4480" t="s">
        <v>577</v>
      </c>
      <c r="K4480" t="s">
        <v>465</v>
      </c>
      <c r="L4480" t="s">
        <v>542</v>
      </c>
      <c r="M4480" t="s">
        <v>462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187</v>
      </c>
      <c r="C4481">
        <v>2021</v>
      </c>
      <c r="D4481">
        <v>4</v>
      </c>
      <c r="E4481" t="s">
        <v>583</v>
      </c>
      <c r="F4481" s="153">
        <v>10</v>
      </c>
      <c r="G4481" t="s">
        <v>466</v>
      </c>
      <c r="H4481" t="s">
        <v>397</v>
      </c>
      <c r="I4481" t="s">
        <v>398</v>
      </c>
      <c r="J4481" t="s">
        <v>561</v>
      </c>
      <c r="K4481" t="s">
        <v>399</v>
      </c>
      <c r="L4481" t="s">
        <v>543</v>
      </c>
      <c r="M4481" t="s">
        <v>467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187</v>
      </c>
      <c r="C4482">
        <v>2021</v>
      </c>
      <c r="D4482">
        <v>4</v>
      </c>
      <c r="E4482" t="s">
        <v>583</v>
      </c>
      <c r="F4482" s="153">
        <v>10</v>
      </c>
      <c r="G4482" t="s">
        <v>466</v>
      </c>
      <c r="H4482" t="s">
        <v>412</v>
      </c>
      <c r="I4482" t="s">
        <v>413</v>
      </c>
      <c r="J4482" t="s">
        <v>561</v>
      </c>
      <c r="K4482" t="s">
        <v>399</v>
      </c>
      <c r="L4482" t="s">
        <v>544</v>
      </c>
      <c r="M4482" t="s">
        <v>468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187</v>
      </c>
      <c r="C4483">
        <v>2021</v>
      </c>
      <c r="D4483">
        <v>4</v>
      </c>
      <c r="E4483" t="s">
        <v>583</v>
      </c>
      <c r="F4483" s="153">
        <v>10</v>
      </c>
      <c r="G4483" t="s">
        <v>466</v>
      </c>
      <c r="H4483" t="s">
        <v>415</v>
      </c>
      <c r="I4483" t="s">
        <v>416</v>
      </c>
      <c r="J4483" t="s">
        <v>563</v>
      </c>
      <c r="K4483" t="s">
        <v>408</v>
      </c>
      <c r="L4483" t="s">
        <v>544</v>
      </c>
      <c r="M4483" t="s">
        <v>468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187</v>
      </c>
      <c r="C4484">
        <v>2021</v>
      </c>
      <c r="D4484">
        <v>4</v>
      </c>
      <c r="E4484" t="s">
        <v>583</v>
      </c>
      <c r="F4484" s="153">
        <v>60</v>
      </c>
      <c r="G4484" t="s">
        <v>469</v>
      </c>
      <c r="H4484" t="s">
        <v>459</v>
      </c>
      <c r="I4484" t="s">
        <v>460</v>
      </c>
      <c r="J4484" t="s">
        <v>573</v>
      </c>
      <c r="K4484" t="s">
        <v>461</v>
      </c>
      <c r="L4484" t="s">
        <v>545</v>
      </c>
      <c r="M4484" t="s">
        <v>470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187</v>
      </c>
      <c r="C4485">
        <v>2021</v>
      </c>
      <c r="D4485">
        <v>4</v>
      </c>
      <c r="E4485" t="s">
        <v>583</v>
      </c>
      <c r="F4485" s="153">
        <v>60</v>
      </c>
      <c r="G4485" t="s">
        <v>469</v>
      </c>
      <c r="H4485" t="s">
        <v>463</v>
      </c>
      <c r="I4485" t="s">
        <v>464</v>
      </c>
      <c r="J4485" t="s">
        <v>577</v>
      </c>
      <c r="K4485" t="s">
        <v>465</v>
      </c>
      <c r="L4485" t="s">
        <v>545</v>
      </c>
      <c r="M4485" t="s">
        <v>470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181</v>
      </c>
      <c r="C4486">
        <v>2021</v>
      </c>
      <c r="D4486">
        <v>4</v>
      </c>
      <c r="E4486" t="s">
        <v>583</v>
      </c>
      <c r="F4486" s="153">
        <v>1</v>
      </c>
      <c r="G4486" t="s">
        <v>396</v>
      </c>
      <c r="H4486" t="s">
        <v>397</v>
      </c>
      <c r="I4486" t="s">
        <v>398</v>
      </c>
      <c r="J4486" t="s">
        <v>561</v>
      </c>
      <c r="K4486" t="s">
        <v>399</v>
      </c>
      <c r="L4486" t="s">
        <v>536</v>
      </c>
      <c r="M4486" t="s">
        <v>400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181</v>
      </c>
      <c r="C4487">
        <v>2021</v>
      </c>
      <c r="D4487">
        <v>4</v>
      </c>
      <c r="E4487" t="s">
        <v>583</v>
      </c>
      <c r="F4487" s="153">
        <v>1</v>
      </c>
      <c r="G4487" t="s">
        <v>396</v>
      </c>
      <c r="H4487" t="s">
        <v>401</v>
      </c>
      <c r="I4487" t="s">
        <v>402</v>
      </c>
      <c r="J4487" t="s">
        <v>561</v>
      </c>
      <c r="K4487" t="s">
        <v>399</v>
      </c>
      <c r="L4487" t="s">
        <v>536</v>
      </c>
      <c r="M4487" t="s">
        <v>400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181</v>
      </c>
      <c r="C4488">
        <v>2021</v>
      </c>
      <c r="D4488">
        <v>4</v>
      </c>
      <c r="E4488" t="s">
        <v>583</v>
      </c>
      <c r="F4488" s="153">
        <v>1</v>
      </c>
      <c r="G4488" t="s">
        <v>396</v>
      </c>
      <c r="H4488" t="s">
        <v>403</v>
      </c>
      <c r="I4488" t="s">
        <v>404</v>
      </c>
      <c r="J4488" t="s">
        <v>562</v>
      </c>
      <c r="K4488" t="s">
        <v>405</v>
      </c>
      <c r="L4488" t="s">
        <v>536</v>
      </c>
      <c r="M4488" t="s">
        <v>400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181</v>
      </c>
      <c r="C4489">
        <v>2021</v>
      </c>
      <c r="D4489">
        <v>4</v>
      </c>
      <c r="E4489" t="s">
        <v>583</v>
      </c>
      <c r="F4489" s="153">
        <v>1</v>
      </c>
      <c r="G4489" t="s">
        <v>396</v>
      </c>
      <c r="H4489" t="s">
        <v>406</v>
      </c>
      <c r="I4489" t="s">
        <v>407</v>
      </c>
      <c r="J4489" t="s">
        <v>563</v>
      </c>
      <c r="K4489" t="s">
        <v>408</v>
      </c>
      <c r="L4489" t="s">
        <v>536</v>
      </c>
      <c r="M4489" t="s">
        <v>400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181</v>
      </c>
      <c r="C4490">
        <v>2021</v>
      </c>
      <c r="D4490">
        <v>4</v>
      </c>
      <c r="E4490" t="s">
        <v>583</v>
      </c>
      <c r="F4490" s="153">
        <v>1</v>
      </c>
      <c r="G4490" t="s">
        <v>396</v>
      </c>
      <c r="H4490" t="s">
        <v>471</v>
      </c>
      <c r="I4490" t="s">
        <v>472</v>
      </c>
      <c r="J4490" t="s">
        <v>563</v>
      </c>
      <c r="K4490" t="s">
        <v>408</v>
      </c>
      <c r="L4490" t="s">
        <v>536</v>
      </c>
      <c r="M4490" t="s">
        <v>400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181</v>
      </c>
      <c r="C4491">
        <v>2021</v>
      </c>
      <c r="D4491">
        <v>4</v>
      </c>
      <c r="E4491" t="s">
        <v>583</v>
      </c>
      <c r="F4491" s="153">
        <v>1</v>
      </c>
      <c r="G4491" t="s">
        <v>396</v>
      </c>
      <c r="H4491" t="s">
        <v>409</v>
      </c>
      <c r="I4491" t="s">
        <v>410</v>
      </c>
      <c r="J4491" t="s">
        <v>564</v>
      </c>
      <c r="K4491" t="s">
        <v>428</v>
      </c>
      <c r="L4491" t="s">
        <v>536</v>
      </c>
      <c r="M4491" t="s">
        <v>400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181</v>
      </c>
      <c r="C4492">
        <v>2021</v>
      </c>
      <c r="D4492">
        <v>4</v>
      </c>
      <c r="E4492" t="s">
        <v>583</v>
      </c>
      <c r="F4492" s="153">
        <v>1</v>
      </c>
      <c r="G4492" t="s">
        <v>396</v>
      </c>
      <c r="H4492" t="s">
        <v>429</v>
      </c>
      <c r="I4492" t="s">
        <v>430</v>
      </c>
      <c r="J4492" t="s">
        <v>562</v>
      </c>
      <c r="K4492" t="s">
        <v>405</v>
      </c>
      <c r="L4492" t="s">
        <v>536</v>
      </c>
      <c r="M4492" t="s">
        <v>400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181</v>
      </c>
      <c r="C4493">
        <v>2021</v>
      </c>
      <c r="D4493">
        <v>4</v>
      </c>
      <c r="E4493" t="s">
        <v>583</v>
      </c>
      <c r="F4493" s="153">
        <v>1</v>
      </c>
      <c r="G4493" t="s">
        <v>396</v>
      </c>
      <c r="H4493" t="s">
        <v>473</v>
      </c>
      <c r="I4493" t="s">
        <v>474</v>
      </c>
      <c r="J4493" t="s">
        <v>565</v>
      </c>
      <c r="K4493" t="s">
        <v>411</v>
      </c>
      <c r="L4493" t="s">
        <v>536</v>
      </c>
      <c r="M4493" t="s">
        <v>400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181</v>
      </c>
      <c r="C4494">
        <v>2021</v>
      </c>
      <c r="D4494">
        <v>4</v>
      </c>
      <c r="E4494" t="s">
        <v>583</v>
      </c>
      <c r="F4494" s="153">
        <v>1</v>
      </c>
      <c r="G4494" t="s">
        <v>396</v>
      </c>
      <c r="H4494" t="s">
        <v>558</v>
      </c>
      <c r="I4494" t="s">
        <v>559</v>
      </c>
      <c r="J4494" t="s">
        <v>561</v>
      </c>
      <c r="K4494" t="s">
        <v>399</v>
      </c>
      <c r="L4494" t="s">
        <v>536</v>
      </c>
      <c r="M4494" t="s">
        <v>400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181</v>
      </c>
      <c r="C4495">
        <v>2021</v>
      </c>
      <c r="D4495">
        <v>4</v>
      </c>
      <c r="E4495" t="s">
        <v>583</v>
      </c>
      <c r="F4495" s="153">
        <v>1</v>
      </c>
      <c r="G4495" t="s">
        <v>396</v>
      </c>
      <c r="H4495" t="s">
        <v>477</v>
      </c>
      <c r="I4495" t="s">
        <v>478</v>
      </c>
      <c r="J4495" t="s">
        <v>566</v>
      </c>
      <c r="K4495" t="s">
        <v>436</v>
      </c>
      <c r="L4495" t="s">
        <v>536</v>
      </c>
      <c r="M4495" t="s">
        <v>400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181</v>
      </c>
      <c r="C4496">
        <v>2021</v>
      </c>
      <c r="D4496">
        <v>4</v>
      </c>
      <c r="E4496" t="s">
        <v>583</v>
      </c>
      <c r="F4496" s="153">
        <v>1</v>
      </c>
      <c r="G4496" t="s">
        <v>396</v>
      </c>
      <c r="H4496" t="s">
        <v>479</v>
      </c>
      <c r="I4496" t="s">
        <v>480</v>
      </c>
      <c r="J4496" t="s">
        <v>566</v>
      </c>
      <c r="K4496" t="s">
        <v>436</v>
      </c>
      <c r="L4496" t="s">
        <v>536</v>
      </c>
      <c r="M4496" t="s">
        <v>400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181</v>
      </c>
      <c r="C4497">
        <v>2021</v>
      </c>
      <c r="D4497">
        <v>4</v>
      </c>
      <c r="E4497" t="s">
        <v>583</v>
      </c>
      <c r="F4497" s="153">
        <v>1</v>
      </c>
      <c r="G4497" t="s">
        <v>396</v>
      </c>
      <c r="H4497" t="s">
        <v>434</v>
      </c>
      <c r="I4497" t="s">
        <v>435</v>
      </c>
      <c r="J4497" t="s">
        <v>566</v>
      </c>
      <c r="K4497" t="s">
        <v>436</v>
      </c>
      <c r="L4497" t="s">
        <v>537</v>
      </c>
      <c r="M4497" t="s">
        <v>414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181</v>
      </c>
      <c r="C4498">
        <v>2021</v>
      </c>
      <c r="D4498">
        <v>4</v>
      </c>
      <c r="E4498" t="s">
        <v>583</v>
      </c>
      <c r="F4498" s="153">
        <v>1</v>
      </c>
      <c r="G4498" t="s">
        <v>396</v>
      </c>
      <c r="H4498" t="s">
        <v>412</v>
      </c>
      <c r="I4498" t="s">
        <v>413</v>
      </c>
      <c r="J4498" t="s">
        <v>561</v>
      </c>
      <c r="K4498" t="s">
        <v>399</v>
      </c>
      <c r="L4498" t="s">
        <v>537</v>
      </c>
      <c r="M4498" t="s">
        <v>414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181</v>
      </c>
      <c r="C4499">
        <v>2021</v>
      </c>
      <c r="D4499">
        <v>4</v>
      </c>
      <c r="E4499" t="s">
        <v>583</v>
      </c>
      <c r="F4499" s="153">
        <v>1</v>
      </c>
      <c r="G4499" t="s">
        <v>396</v>
      </c>
      <c r="H4499" t="s">
        <v>415</v>
      </c>
      <c r="I4499" t="s">
        <v>416</v>
      </c>
      <c r="J4499" t="s">
        <v>563</v>
      </c>
      <c r="K4499" t="s">
        <v>408</v>
      </c>
      <c r="L4499" t="s">
        <v>537</v>
      </c>
      <c r="M4499" t="s">
        <v>414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181</v>
      </c>
      <c r="C4500">
        <v>2021</v>
      </c>
      <c r="D4500">
        <v>4</v>
      </c>
      <c r="E4500" t="s">
        <v>583</v>
      </c>
      <c r="F4500" s="153">
        <v>1</v>
      </c>
      <c r="G4500" t="s">
        <v>396</v>
      </c>
      <c r="H4500" t="s">
        <v>417</v>
      </c>
      <c r="I4500" t="s">
        <v>418</v>
      </c>
      <c r="J4500" t="s">
        <v>562</v>
      </c>
      <c r="K4500" t="s">
        <v>405</v>
      </c>
      <c r="L4500" t="s">
        <v>537</v>
      </c>
      <c r="M4500" t="s">
        <v>414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181</v>
      </c>
      <c r="C4501">
        <v>2021</v>
      </c>
      <c r="D4501">
        <v>4</v>
      </c>
      <c r="E4501" t="s">
        <v>583</v>
      </c>
      <c r="F4501" s="153">
        <v>1</v>
      </c>
      <c r="G4501" t="s">
        <v>396</v>
      </c>
      <c r="H4501" t="s">
        <v>419</v>
      </c>
      <c r="I4501" t="s">
        <v>420</v>
      </c>
      <c r="J4501" t="s">
        <v>565</v>
      </c>
      <c r="K4501" t="s">
        <v>411</v>
      </c>
      <c r="L4501" t="s">
        <v>537</v>
      </c>
      <c r="M4501" t="s">
        <v>414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181</v>
      </c>
      <c r="C4502">
        <v>2021</v>
      </c>
      <c r="D4502">
        <v>4</v>
      </c>
      <c r="E4502" t="s">
        <v>583</v>
      </c>
      <c r="F4502" s="153">
        <v>3</v>
      </c>
      <c r="G4502" t="s">
        <v>421</v>
      </c>
      <c r="H4502" t="s">
        <v>397</v>
      </c>
      <c r="I4502" t="s">
        <v>398</v>
      </c>
      <c r="J4502" t="s">
        <v>561</v>
      </c>
      <c r="K4502" t="s">
        <v>399</v>
      </c>
      <c r="L4502" t="s">
        <v>538</v>
      </c>
      <c r="M4502" t="s">
        <v>422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181</v>
      </c>
      <c r="C4503">
        <v>2021</v>
      </c>
      <c r="D4503">
        <v>4</v>
      </c>
      <c r="E4503" t="s">
        <v>583</v>
      </c>
      <c r="F4503" s="153">
        <v>3</v>
      </c>
      <c r="G4503" t="s">
        <v>421</v>
      </c>
      <c r="H4503" t="s">
        <v>401</v>
      </c>
      <c r="I4503" t="s">
        <v>402</v>
      </c>
      <c r="J4503" t="s">
        <v>561</v>
      </c>
      <c r="K4503" t="s">
        <v>399</v>
      </c>
      <c r="L4503" t="s">
        <v>538</v>
      </c>
      <c r="M4503" t="s">
        <v>422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181</v>
      </c>
      <c r="C4504">
        <v>2021</v>
      </c>
      <c r="D4504">
        <v>4</v>
      </c>
      <c r="E4504" t="s">
        <v>583</v>
      </c>
      <c r="F4504" s="153">
        <v>3</v>
      </c>
      <c r="G4504" t="s">
        <v>421</v>
      </c>
      <c r="H4504" t="s">
        <v>403</v>
      </c>
      <c r="I4504" t="s">
        <v>404</v>
      </c>
      <c r="J4504" t="s">
        <v>562</v>
      </c>
      <c r="K4504" t="s">
        <v>405</v>
      </c>
      <c r="L4504" t="s">
        <v>538</v>
      </c>
      <c r="M4504" t="s">
        <v>422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181</v>
      </c>
      <c r="C4505">
        <v>2021</v>
      </c>
      <c r="D4505">
        <v>4</v>
      </c>
      <c r="E4505" t="s">
        <v>583</v>
      </c>
      <c r="F4505" s="153">
        <v>3</v>
      </c>
      <c r="G4505" t="s">
        <v>421</v>
      </c>
      <c r="H4505" t="s">
        <v>406</v>
      </c>
      <c r="I4505" t="s">
        <v>407</v>
      </c>
      <c r="J4505" t="s">
        <v>563</v>
      </c>
      <c r="K4505" t="s">
        <v>408</v>
      </c>
      <c r="L4505" t="s">
        <v>538</v>
      </c>
      <c r="M4505" t="s">
        <v>422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181</v>
      </c>
      <c r="C4506">
        <v>2021</v>
      </c>
      <c r="D4506">
        <v>4</v>
      </c>
      <c r="E4506" t="s">
        <v>583</v>
      </c>
      <c r="F4506" s="153">
        <v>3</v>
      </c>
      <c r="G4506" t="s">
        <v>421</v>
      </c>
      <c r="H4506" t="s">
        <v>423</v>
      </c>
      <c r="I4506" t="s">
        <v>424</v>
      </c>
      <c r="J4506" t="s">
        <v>567</v>
      </c>
      <c r="K4506" t="s">
        <v>425</v>
      </c>
      <c r="L4506" t="s">
        <v>538</v>
      </c>
      <c r="M4506" t="s">
        <v>422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181</v>
      </c>
      <c r="C4507">
        <v>2021</v>
      </c>
      <c r="D4507">
        <v>4</v>
      </c>
      <c r="E4507" t="s">
        <v>583</v>
      </c>
      <c r="F4507" s="153">
        <v>3</v>
      </c>
      <c r="G4507" t="s">
        <v>421</v>
      </c>
      <c r="H4507" t="s">
        <v>426</v>
      </c>
      <c r="I4507" t="s">
        <v>427</v>
      </c>
      <c r="J4507" t="s">
        <v>564</v>
      </c>
      <c r="K4507" t="s">
        <v>428</v>
      </c>
      <c r="L4507" t="s">
        <v>538</v>
      </c>
      <c r="M4507" t="s">
        <v>422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181</v>
      </c>
      <c r="C4508">
        <v>2021</v>
      </c>
      <c r="D4508">
        <v>4</v>
      </c>
      <c r="E4508" t="s">
        <v>583</v>
      </c>
      <c r="F4508" s="153">
        <v>3</v>
      </c>
      <c r="G4508" t="s">
        <v>421</v>
      </c>
      <c r="H4508" t="s">
        <v>409</v>
      </c>
      <c r="I4508" t="s">
        <v>410</v>
      </c>
      <c r="J4508" t="s">
        <v>564</v>
      </c>
      <c r="K4508" t="s">
        <v>428</v>
      </c>
      <c r="L4508" t="s">
        <v>538</v>
      </c>
      <c r="M4508" t="s">
        <v>422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181</v>
      </c>
      <c r="C4509">
        <v>2021</v>
      </c>
      <c r="D4509">
        <v>4</v>
      </c>
      <c r="E4509" t="s">
        <v>583</v>
      </c>
      <c r="F4509" s="153">
        <v>3</v>
      </c>
      <c r="G4509" t="s">
        <v>421</v>
      </c>
      <c r="H4509" t="s">
        <v>429</v>
      </c>
      <c r="I4509" t="s">
        <v>430</v>
      </c>
      <c r="J4509" t="s">
        <v>562</v>
      </c>
      <c r="K4509" t="s">
        <v>405</v>
      </c>
      <c r="L4509" t="s">
        <v>538</v>
      </c>
      <c r="M4509" t="s">
        <v>422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181</v>
      </c>
      <c r="C4510">
        <v>2021</v>
      </c>
      <c r="D4510">
        <v>4</v>
      </c>
      <c r="E4510" t="s">
        <v>583</v>
      </c>
      <c r="F4510" s="153">
        <v>3</v>
      </c>
      <c r="G4510" t="s">
        <v>421</v>
      </c>
      <c r="H4510" t="s">
        <v>584</v>
      </c>
      <c r="I4510" t="s">
        <v>585</v>
      </c>
      <c r="J4510" t="s">
        <v>567</v>
      </c>
      <c r="K4510" t="s">
        <v>425</v>
      </c>
      <c r="L4510" t="s">
        <v>538</v>
      </c>
      <c r="M4510" t="s">
        <v>422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181</v>
      </c>
      <c r="C4511">
        <v>2021</v>
      </c>
      <c r="D4511">
        <v>4</v>
      </c>
      <c r="E4511" t="s">
        <v>583</v>
      </c>
      <c r="F4511" s="153">
        <v>3</v>
      </c>
      <c r="G4511" t="s">
        <v>421</v>
      </c>
      <c r="H4511" t="s">
        <v>481</v>
      </c>
      <c r="I4511" t="s">
        <v>482</v>
      </c>
      <c r="J4511" t="s">
        <v>568</v>
      </c>
      <c r="K4511" t="s">
        <v>433</v>
      </c>
      <c r="L4511" t="s">
        <v>538</v>
      </c>
      <c r="M4511" t="s">
        <v>422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181</v>
      </c>
      <c r="C4512">
        <v>2021</v>
      </c>
      <c r="D4512">
        <v>4</v>
      </c>
      <c r="E4512" t="s">
        <v>583</v>
      </c>
      <c r="F4512" s="153">
        <v>3</v>
      </c>
      <c r="G4512" t="s">
        <v>421</v>
      </c>
      <c r="H4512" t="s">
        <v>473</v>
      </c>
      <c r="I4512" t="s">
        <v>474</v>
      </c>
      <c r="J4512" t="s">
        <v>565</v>
      </c>
      <c r="K4512" t="s">
        <v>411</v>
      </c>
      <c r="L4512" t="s">
        <v>538</v>
      </c>
      <c r="M4512" t="s">
        <v>422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181</v>
      </c>
      <c r="C4513">
        <v>2021</v>
      </c>
      <c r="D4513">
        <v>4</v>
      </c>
      <c r="E4513" t="s">
        <v>583</v>
      </c>
      <c r="F4513" s="153">
        <v>3</v>
      </c>
      <c r="G4513" t="s">
        <v>421</v>
      </c>
      <c r="H4513" t="s">
        <v>586</v>
      </c>
      <c r="I4513" t="s">
        <v>587</v>
      </c>
      <c r="J4513" t="s">
        <v>570</v>
      </c>
      <c r="K4513" t="s">
        <v>454</v>
      </c>
      <c r="L4513" t="s">
        <v>538</v>
      </c>
      <c r="M4513" t="s">
        <v>422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181</v>
      </c>
      <c r="C4514">
        <v>2021</v>
      </c>
      <c r="D4514">
        <v>4</v>
      </c>
      <c r="E4514" t="s">
        <v>583</v>
      </c>
      <c r="F4514" s="153">
        <v>3</v>
      </c>
      <c r="G4514" t="s">
        <v>421</v>
      </c>
      <c r="H4514" t="s">
        <v>483</v>
      </c>
      <c r="I4514" t="s">
        <v>484</v>
      </c>
      <c r="J4514" t="s">
        <v>569</v>
      </c>
      <c r="K4514" t="s">
        <v>485</v>
      </c>
      <c r="L4514" t="s">
        <v>538</v>
      </c>
      <c r="M4514" t="s">
        <v>422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181</v>
      </c>
      <c r="C4515">
        <v>2021</v>
      </c>
      <c r="D4515">
        <v>4</v>
      </c>
      <c r="E4515" t="s">
        <v>583</v>
      </c>
      <c r="F4515" s="153">
        <v>3</v>
      </c>
      <c r="G4515" t="s">
        <v>421</v>
      </c>
      <c r="H4515" t="s">
        <v>431</v>
      </c>
      <c r="I4515" t="s">
        <v>432</v>
      </c>
      <c r="J4515" t="s">
        <v>568</v>
      </c>
      <c r="K4515" t="s">
        <v>433</v>
      </c>
      <c r="L4515" t="s">
        <v>538</v>
      </c>
      <c r="M4515" t="s">
        <v>422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181</v>
      </c>
      <c r="C4516">
        <v>2021</v>
      </c>
      <c r="D4516">
        <v>4</v>
      </c>
      <c r="E4516" t="s">
        <v>583</v>
      </c>
      <c r="F4516" s="153">
        <v>3</v>
      </c>
      <c r="G4516" t="s">
        <v>421</v>
      </c>
      <c r="H4516" t="s">
        <v>486</v>
      </c>
      <c r="I4516" t="s">
        <v>487</v>
      </c>
      <c r="J4516" t="s">
        <v>570</v>
      </c>
      <c r="K4516" t="s">
        <v>454</v>
      </c>
      <c r="L4516" t="s">
        <v>538</v>
      </c>
      <c r="M4516" t="s">
        <v>422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181</v>
      </c>
      <c r="C4517">
        <v>2021</v>
      </c>
      <c r="D4517">
        <v>4</v>
      </c>
      <c r="E4517" t="s">
        <v>583</v>
      </c>
      <c r="F4517" s="153">
        <v>3</v>
      </c>
      <c r="G4517" t="s">
        <v>421</v>
      </c>
      <c r="H4517" t="s">
        <v>488</v>
      </c>
      <c r="I4517" t="s">
        <v>489</v>
      </c>
      <c r="J4517" t="s">
        <v>569</v>
      </c>
      <c r="K4517" t="s">
        <v>485</v>
      </c>
      <c r="L4517" t="s">
        <v>538</v>
      </c>
      <c r="M4517" t="s">
        <v>422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181</v>
      </c>
      <c r="C4518">
        <v>2021</v>
      </c>
      <c r="D4518">
        <v>4</v>
      </c>
      <c r="E4518" t="s">
        <v>583</v>
      </c>
      <c r="F4518" s="153">
        <v>3</v>
      </c>
      <c r="G4518" t="s">
        <v>421</v>
      </c>
      <c r="H4518" t="s">
        <v>477</v>
      </c>
      <c r="I4518" t="s">
        <v>478</v>
      </c>
      <c r="J4518" t="s">
        <v>566</v>
      </c>
      <c r="K4518" t="s">
        <v>436</v>
      </c>
      <c r="L4518" t="s">
        <v>538</v>
      </c>
      <c r="M4518" t="s">
        <v>422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181</v>
      </c>
      <c r="C4519">
        <v>2021</v>
      </c>
      <c r="D4519">
        <v>4</v>
      </c>
      <c r="E4519" t="s">
        <v>583</v>
      </c>
      <c r="F4519" s="153">
        <v>3</v>
      </c>
      <c r="G4519" t="s">
        <v>421</v>
      </c>
      <c r="H4519" t="s">
        <v>479</v>
      </c>
      <c r="I4519" t="s">
        <v>480</v>
      </c>
      <c r="J4519" t="s">
        <v>566</v>
      </c>
      <c r="K4519" t="s">
        <v>436</v>
      </c>
      <c r="L4519" t="s">
        <v>538</v>
      </c>
      <c r="M4519" t="s">
        <v>422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181</v>
      </c>
      <c r="C4520">
        <v>2021</v>
      </c>
      <c r="D4520">
        <v>4</v>
      </c>
      <c r="E4520" t="s">
        <v>583</v>
      </c>
      <c r="F4520" s="153">
        <v>3</v>
      </c>
      <c r="G4520" t="s">
        <v>421</v>
      </c>
      <c r="H4520" t="s">
        <v>434</v>
      </c>
      <c r="I4520" t="s">
        <v>435</v>
      </c>
      <c r="J4520" t="s">
        <v>566</v>
      </c>
      <c r="K4520" t="s">
        <v>436</v>
      </c>
      <c r="L4520" t="s">
        <v>539</v>
      </c>
      <c r="M4520" t="s">
        <v>440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181</v>
      </c>
      <c r="C4521">
        <v>2021</v>
      </c>
      <c r="D4521">
        <v>4</v>
      </c>
      <c r="E4521" t="s">
        <v>583</v>
      </c>
      <c r="F4521" s="153">
        <v>3</v>
      </c>
      <c r="G4521" t="s">
        <v>421</v>
      </c>
      <c r="H4521" t="s">
        <v>437</v>
      </c>
      <c r="I4521" t="s">
        <v>438</v>
      </c>
      <c r="J4521" t="s">
        <v>571</v>
      </c>
      <c r="K4521" t="s">
        <v>439</v>
      </c>
      <c r="L4521" t="s">
        <v>539</v>
      </c>
      <c r="M4521" t="s">
        <v>440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181</v>
      </c>
      <c r="C4522">
        <v>2021</v>
      </c>
      <c r="D4522">
        <v>4</v>
      </c>
      <c r="E4522" t="s">
        <v>583</v>
      </c>
      <c r="F4522" s="153">
        <v>3</v>
      </c>
      <c r="G4522" t="s">
        <v>421</v>
      </c>
      <c r="H4522" t="s">
        <v>490</v>
      </c>
      <c r="I4522" t="s">
        <v>491</v>
      </c>
      <c r="J4522" t="s">
        <v>572</v>
      </c>
      <c r="K4522" t="s">
        <v>443</v>
      </c>
      <c r="L4522" t="s">
        <v>538</v>
      </c>
      <c r="M4522" t="s">
        <v>422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181</v>
      </c>
      <c r="C4523">
        <v>2021</v>
      </c>
      <c r="D4523">
        <v>4</v>
      </c>
      <c r="E4523" t="s">
        <v>583</v>
      </c>
      <c r="F4523" s="153">
        <v>3</v>
      </c>
      <c r="G4523" t="s">
        <v>421</v>
      </c>
      <c r="H4523" t="s">
        <v>441</v>
      </c>
      <c r="I4523" t="s">
        <v>442</v>
      </c>
      <c r="J4523" t="s">
        <v>572</v>
      </c>
      <c r="K4523" t="s">
        <v>443</v>
      </c>
      <c r="L4523" t="s">
        <v>538</v>
      </c>
      <c r="M4523" t="s">
        <v>422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181</v>
      </c>
      <c r="C4524">
        <v>2021</v>
      </c>
      <c r="D4524">
        <v>4</v>
      </c>
      <c r="E4524" t="s">
        <v>583</v>
      </c>
      <c r="F4524" s="153">
        <v>3</v>
      </c>
      <c r="G4524" t="s">
        <v>421</v>
      </c>
      <c r="H4524" t="s">
        <v>444</v>
      </c>
      <c r="I4524" t="s">
        <v>445</v>
      </c>
      <c r="J4524" t="s">
        <v>572</v>
      </c>
      <c r="K4524" t="s">
        <v>443</v>
      </c>
      <c r="L4524" t="s">
        <v>539</v>
      </c>
      <c r="M4524" t="s">
        <v>440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181</v>
      </c>
      <c r="C4525">
        <v>2021</v>
      </c>
      <c r="D4525">
        <v>4</v>
      </c>
      <c r="E4525" t="s">
        <v>583</v>
      </c>
      <c r="F4525" s="153">
        <v>3</v>
      </c>
      <c r="G4525" t="s">
        <v>421</v>
      </c>
      <c r="H4525" t="s">
        <v>412</v>
      </c>
      <c r="I4525" t="s">
        <v>413</v>
      </c>
      <c r="J4525" t="s">
        <v>561</v>
      </c>
      <c r="K4525" t="s">
        <v>399</v>
      </c>
      <c r="L4525" t="s">
        <v>539</v>
      </c>
      <c r="M4525" t="s">
        <v>440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181</v>
      </c>
      <c r="C4526">
        <v>2021</v>
      </c>
      <c r="D4526">
        <v>4</v>
      </c>
      <c r="E4526" t="s">
        <v>583</v>
      </c>
      <c r="F4526" s="153">
        <v>3</v>
      </c>
      <c r="G4526" t="s">
        <v>421</v>
      </c>
      <c r="H4526" t="s">
        <v>417</v>
      </c>
      <c r="I4526" t="s">
        <v>418</v>
      </c>
      <c r="J4526" t="s">
        <v>562</v>
      </c>
      <c r="K4526" t="s">
        <v>405</v>
      </c>
      <c r="L4526" t="s">
        <v>539</v>
      </c>
      <c r="M4526" t="s">
        <v>440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181</v>
      </c>
      <c r="C4527">
        <v>2021</v>
      </c>
      <c r="D4527">
        <v>4</v>
      </c>
      <c r="E4527" t="s">
        <v>583</v>
      </c>
      <c r="F4527" s="153">
        <v>3</v>
      </c>
      <c r="G4527" t="s">
        <v>421</v>
      </c>
      <c r="H4527" t="s">
        <v>446</v>
      </c>
      <c r="I4527" t="s">
        <v>447</v>
      </c>
      <c r="J4527" t="s">
        <v>567</v>
      </c>
      <c r="K4527" t="s">
        <v>425</v>
      </c>
      <c r="L4527" t="s">
        <v>539</v>
      </c>
      <c r="M4527" t="s">
        <v>440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181</v>
      </c>
      <c r="C4528">
        <v>2021</v>
      </c>
      <c r="D4528">
        <v>4</v>
      </c>
      <c r="E4528" t="s">
        <v>583</v>
      </c>
      <c r="F4528" s="153">
        <v>3</v>
      </c>
      <c r="G4528" t="s">
        <v>421</v>
      </c>
      <c r="H4528" t="s">
        <v>448</v>
      </c>
      <c r="I4528" t="s">
        <v>449</v>
      </c>
      <c r="J4528" t="s">
        <v>564</v>
      </c>
      <c r="K4528" t="s">
        <v>428</v>
      </c>
      <c r="L4528" t="s">
        <v>539</v>
      </c>
      <c r="M4528" t="s">
        <v>440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181</v>
      </c>
      <c r="C4529">
        <v>2021</v>
      </c>
      <c r="D4529">
        <v>4</v>
      </c>
      <c r="E4529" t="s">
        <v>583</v>
      </c>
      <c r="F4529" s="153">
        <v>3</v>
      </c>
      <c r="G4529" t="s">
        <v>421</v>
      </c>
      <c r="H4529" t="s">
        <v>419</v>
      </c>
      <c r="I4529" t="s">
        <v>420</v>
      </c>
      <c r="J4529" t="s">
        <v>565</v>
      </c>
      <c r="K4529" t="s">
        <v>411</v>
      </c>
      <c r="L4529" t="s">
        <v>539</v>
      </c>
      <c r="M4529" t="s">
        <v>440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181</v>
      </c>
      <c r="C4530">
        <v>2021</v>
      </c>
      <c r="D4530">
        <v>4</v>
      </c>
      <c r="E4530" t="s">
        <v>583</v>
      </c>
      <c r="F4530" s="153">
        <v>3</v>
      </c>
      <c r="G4530" t="s">
        <v>421</v>
      </c>
      <c r="H4530" t="s">
        <v>450</v>
      </c>
      <c r="I4530" t="s">
        <v>451</v>
      </c>
      <c r="J4530" t="s">
        <v>568</v>
      </c>
      <c r="K4530" t="s">
        <v>433</v>
      </c>
      <c r="L4530" t="s">
        <v>539</v>
      </c>
      <c r="M4530" t="s">
        <v>440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181</v>
      </c>
      <c r="C4531">
        <v>2021</v>
      </c>
      <c r="D4531">
        <v>4</v>
      </c>
      <c r="E4531" t="s">
        <v>583</v>
      </c>
      <c r="F4531" s="153">
        <v>3</v>
      </c>
      <c r="G4531" t="s">
        <v>421</v>
      </c>
      <c r="H4531" t="s">
        <v>452</v>
      </c>
      <c r="I4531" t="s">
        <v>453</v>
      </c>
      <c r="J4531" t="s">
        <v>568</v>
      </c>
      <c r="K4531" t="s">
        <v>433</v>
      </c>
      <c r="L4531" t="s">
        <v>539</v>
      </c>
      <c r="M4531" t="s">
        <v>440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181</v>
      </c>
      <c r="C4532">
        <v>2021</v>
      </c>
      <c r="D4532">
        <v>4</v>
      </c>
      <c r="E4532" t="s">
        <v>583</v>
      </c>
      <c r="F4532" s="153">
        <v>3</v>
      </c>
      <c r="G4532" t="s">
        <v>421</v>
      </c>
      <c r="H4532" t="s">
        <v>492</v>
      </c>
      <c r="I4532" t="s">
        <v>493</v>
      </c>
      <c r="J4532" t="s">
        <v>568</v>
      </c>
      <c r="K4532" t="s">
        <v>433</v>
      </c>
      <c r="L4532" t="s">
        <v>539</v>
      </c>
      <c r="M4532" t="s">
        <v>440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181</v>
      </c>
      <c r="C4533">
        <v>2021</v>
      </c>
      <c r="D4533">
        <v>4</v>
      </c>
      <c r="E4533" t="s">
        <v>583</v>
      </c>
      <c r="F4533" s="153">
        <v>5</v>
      </c>
      <c r="G4533" t="s">
        <v>455</v>
      </c>
      <c r="H4533" t="s">
        <v>403</v>
      </c>
      <c r="I4533" t="s">
        <v>404</v>
      </c>
      <c r="J4533" t="s">
        <v>562</v>
      </c>
      <c r="K4533" t="s">
        <v>405</v>
      </c>
      <c r="L4533" t="s">
        <v>540</v>
      </c>
      <c r="M4533" t="s">
        <v>456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181</v>
      </c>
      <c r="C4534">
        <v>2021</v>
      </c>
      <c r="D4534">
        <v>4</v>
      </c>
      <c r="E4534" t="s">
        <v>583</v>
      </c>
      <c r="F4534" s="153">
        <v>5</v>
      </c>
      <c r="G4534" t="s">
        <v>455</v>
      </c>
      <c r="H4534" t="s">
        <v>423</v>
      </c>
      <c r="I4534" t="s">
        <v>424</v>
      </c>
      <c r="J4534" t="s">
        <v>567</v>
      </c>
      <c r="K4534" t="s">
        <v>425</v>
      </c>
      <c r="L4534" t="s">
        <v>540</v>
      </c>
      <c r="M4534" t="s">
        <v>456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181</v>
      </c>
      <c r="C4535">
        <v>2021</v>
      </c>
      <c r="D4535">
        <v>4</v>
      </c>
      <c r="E4535" t="s">
        <v>583</v>
      </c>
      <c r="F4535" s="153">
        <v>5</v>
      </c>
      <c r="G4535" t="s">
        <v>455</v>
      </c>
      <c r="H4535" t="s">
        <v>429</v>
      </c>
      <c r="I4535" t="s">
        <v>430</v>
      </c>
      <c r="J4535" t="s">
        <v>562</v>
      </c>
      <c r="K4535" t="s">
        <v>405</v>
      </c>
      <c r="L4535" t="s">
        <v>540</v>
      </c>
      <c r="M4535" t="s">
        <v>456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181</v>
      </c>
      <c r="C4536">
        <v>2021</v>
      </c>
      <c r="D4536">
        <v>4</v>
      </c>
      <c r="E4536" t="s">
        <v>583</v>
      </c>
      <c r="F4536" s="153">
        <v>5</v>
      </c>
      <c r="G4536" t="s">
        <v>455</v>
      </c>
      <c r="H4536" t="s">
        <v>481</v>
      </c>
      <c r="I4536" t="s">
        <v>482</v>
      </c>
      <c r="J4536" t="s">
        <v>568</v>
      </c>
      <c r="K4536" t="s">
        <v>433</v>
      </c>
      <c r="L4536" t="s">
        <v>540</v>
      </c>
      <c r="M4536" t="s">
        <v>456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181</v>
      </c>
      <c r="C4537">
        <v>2021</v>
      </c>
      <c r="D4537">
        <v>4</v>
      </c>
      <c r="E4537" t="s">
        <v>583</v>
      </c>
      <c r="F4537" s="153">
        <v>5</v>
      </c>
      <c r="G4537" t="s">
        <v>455</v>
      </c>
      <c r="H4537" t="s">
        <v>431</v>
      </c>
      <c r="I4537" t="s">
        <v>432</v>
      </c>
      <c r="J4537" t="s">
        <v>568</v>
      </c>
      <c r="K4537" t="s">
        <v>433</v>
      </c>
      <c r="L4537" t="s">
        <v>540</v>
      </c>
      <c r="M4537" t="s">
        <v>456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181</v>
      </c>
      <c r="C4538">
        <v>2021</v>
      </c>
      <c r="D4538">
        <v>4</v>
      </c>
      <c r="E4538" t="s">
        <v>583</v>
      </c>
      <c r="F4538" s="153">
        <v>5</v>
      </c>
      <c r="G4538" t="s">
        <v>455</v>
      </c>
      <c r="H4538" t="s">
        <v>477</v>
      </c>
      <c r="I4538" t="s">
        <v>478</v>
      </c>
      <c r="J4538" t="s">
        <v>566</v>
      </c>
      <c r="K4538" t="s">
        <v>436</v>
      </c>
      <c r="L4538" t="s">
        <v>540</v>
      </c>
      <c r="M4538" t="s">
        <v>456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181</v>
      </c>
      <c r="C4539">
        <v>2021</v>
      </c>
      <c r="D4539">
        <v>4</v>
      </c>
      <c r="E4539" t="s">
        <v>583</v>
      </c>
      <c r="F4539" s="153">
        <v>5</v>
      </c>
      <c r="G4539" t="s">
        <v>455</v>
      </c>
      <c r="H4539" t="s">
        <v>479</v>
      </c>
      <c r="I4539" t="s">
        <v>480</v>
      </c>
      <c r="J4539" t="s">
        <v>566</v>
      </c>
      <c r="K4539" t="s">
        <v>436</v>
      </c>
      <c r="L4539" t="s">
        <v>540</v>
      </c>
      <c r="M4539" t="s">
        <v>456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181</v>
      </c>
      <c r="C4540">
        <v>2021</v>
      </c>
      <c r="D4540">
        <v>4</v>
      </c>
      <c r="E4540" t="s">
        <v>583</v>
      </c>
      <c r="F4540" s="153">
        <v>5</v>
      </c>
      <c r="G4540" t="s">
        <v>455</v>
      </c>
      <c r="H4540" t="s">
        <v>434</v>
      </c>
      <c r="I4540" t="s">
        <v>435</v>
      </c>
      <c r="J4540" t="s">
        <v>566</v>
      </c>
      <c r="K4540" t="s">
        <v>436</v>
      </c>
      <c r="L4540" t="s">
        <v>541</v>
      </c>
      <c r="M4540" t="s">
        <v>457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181</v>
      </c>
      <c r="C4541">
        <v>2021</v>
      </c>
      <c r="D4541">
        <v>4</v>
      </c>
      <c r="E4541" t="s">
        <v>583</v>
      </c>
      <c r="F4541" s="153">
        <v>5</v>
      </c>
      <c r="G4541" t="s">
        <v>455</v>
      </c>
      <c r="H4541" t="s">
        <v>490</v>
      </c>
      <c r="I4541" t="s">
        <v>491</v>
      </c>
      <c r="J4541" t="s">
        <v>572</v>
      </c>
      <c r="K4541" t="s">
        <v>443</v>
      </c>
      <c r="L4541" t="s">
        <v>540</v>
      </c>
      <c r="M4541" t="s">
        <v>456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181</v>
      </c>
      <c r="C4542">
        <v>2021</v>
      </c>
      <c r="D4542">
        <v>4</v>
      </c>
      <c r="E4542" t="s">
        <v>583</v>
      </c>
      <c r="F4542" s="153">
        <v>5</v>
      </c>
      <c r="G4542" t="s">
        <v>455</v>
      </c>
      <c r="H4542" t="s">
        <v>441</v>
      </c>
      <c r="I4542" t="s">
        <v>442</v>
      </c>
      <c r="J4542" t="s">
        <v>572</v>
      </c>
      <c r="K4542" t="s">
        <v>443</v>
      </c>
      <c r="L4542" t="s">
        <v>540</v>
      </c>
      <c r="M4542" t="s">
        <v>456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181</v>
      </c>
      <c r="C4543">
        <v>2021</v>
      </c>
      <c r="D4543">
        <v>4</v>
      </c>
      <c r="E4543" t="s">
        <v>583</v>
      </c>
      <c r="F4543" s="153">
        <v>5</v>
      </c>
      <c r="G4543" t="s">
        <v>455</v>
      </c>
      <c r="H4543" t="s">
        <v>444</v>
      </c>
      <c r="I4543" t="s">
        <v>445</v>
      </c>
      <c r="J4543" t="s">
        <v>572</v>
      </c>
      <c r="K4543" t="s">
        <v>443</v>
      </c>
      <c r="L4543" t="s">
        <v>541</v>
      </c>
      <c r="M4543" t="s">
        <v>457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181</v>
      </c>
      <c r="C4544">
        <v>2021</v>
      </c>
      <c r="D4544">
        <v>4</v>
      </c>
      <c r="E4544" t="s">
        <v>583</v>
      </c>
      <c r="F4544" s="153">
        <v>5</v>
      </c>
      <c r="G4544" t="s">
        <v>455</v>
      </c>
      <c r="H4544" t="s">
        <v>417</v>
      </c>
      <c r="I4544" t="s">
        <v>418</v>
      </c>
      <c r="J4544" t="s">
        <v>562</v>
      </c>
      <c r="K4544" t="s">
        <v>405</v>
      </c>
      <c r="L4544" t="s">
        <v>541</v>
      </c>
      <c r="M4544" t="s">
        <v>457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181</v>
      </c>
      <c r="C4545">
        <v>2021</v>
      </c>
      <c r="D4545">
        <v>4</v>
      </c>
      <c r="E4545" t="s">
        <v>583</v>
      </c>
      <c r="F4545" s="153">
        <v>5</v>
      </c>
      <c r="G4545" t="s">
        <v>455</v>
      </c>
      <c r="H4545" t="s">
        <v>446</v>
      </c>
      <c r="I4545" t="s">
        <v>447</v>
      </c>
      <c r="J4545" t="s">
        <v>567</v>
      </c>
      <c r="K4545" t="s">
        <v>425</v>
      </c>
      <c r="L4545" t="s">
        <v>541</v>
      </c>
      <c r="M4545" t="s">
        <v>457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181</v>
      </c>
      <c r="C4546">
        <v>2021</v>
      </c>
      <c r="D4546">
        <v>4</v>
      </c>
      <c r="E4546" t="s">
        <v>583</v>
      </c>
      <c r="F4546" s="153">
        <v>5</v>
      </c>
      <c r="G4546" t="s">
        <v>455</v>
      </c>
      <c r="H4546" t="s">
        <v>450</v>
      </c>
      <c r="I4546" t="s">
        <v>451</v>
      </c>
      <c r="J4546" t="s">
        <v>568</v>
      </c>
      <c r="K4546" t="s">
        <v>433</v>
      </c>
      <c r="L4546" t="s">
        <v>541</v>
      </c>
      <c r="M4546" t="s">
        <v>457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181</v>
      </c>
      <c r="C4547">
        <v>2021</v>
      </c>
      <c r="D4547">
        <v>4</v>
      </c>
      <c r="E4547" t="s">
        <v>583</v>
      </c>
      <c r="F4547" s="153">
        <v>6</v>
      </c>
      <c r="G4547" t="s">
        <v>458</v>
      </c>
      <c r="H4547" t="s">
        <v>403</v>
      </c>
      <c r="I4547" t="s">
        <v>404</v>
      </c>
      <c r="J4547" t="s">
        <v>562</v>
      </c>
      <c r="K4547" t="s">
        <v>405</v>
      </c>
      <c r="L4547" t="s">
        <v>548</v>
      </c>
      <c r="M4547" t="s">
        <v>193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181</v>
      </c>
      <c r="C4548">
        <v>2021</v>
      </c>
      <c r="D4548">
        <v>4</v>
      </c>
      <c r="E4548" t="s">
        <v>583</v>
      </c>
      <c r="F4548" s="153">
        <v>6</v>
      </c>
      <c r="G4548" t="s">
        <v>458</v>
      </c>
      <c r="H4548" t="s">
        <v>494</v>
      </c>
      <c r="I4548" t="s">
        <v>495</v>
      </c>
      <c r="J4548" t="s">
        <v>573</v>
      </c>
      <c r="K4548" t="s">
        <v>461</v>
      </c>
      <c r="L4548" t="s">
        <v>548</v>
      </c>
      <c r="M4548" t="s">
        <v>193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181</v>
      </c>
      <c r="C4549">
        <v>2021</v>
      </c>
      <c r="D4549">
        <v>4</v>
      </c>
      <c r="E4549" t="s">
        <v>583</v>
      </c>
      <c r="F4549" s="153">
        <v>6</v>
      </c>
      <c r="G4549" t="s">
        <v>458</v>
      </c>
      <c r="H4549" t="s">
        <v>496</v>
      </c>
      <c r="I4549" t="s">
        <v>497</v>
      </c>
      <c r="J4549" t="s">
        <v>573</v>
      </c>
      <c r="K4549" t="s">
        <v>461</v>
      </c>
      <c r="L4549" t="s">
        <v>548</v>
      </c>
      <c r="M4549" t="s">
        <v>193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181</v>
      </c>
      <c r="C4550">
        <v>2021</v>
      </c>
      <c r="D4550">
        <v>4</v>
      </c>
      <c r="E4550" t="s">
        <v>583</v>
      </c>
      <c r="F4550" s="153">
        <v>6</v>
      </c>
      <c r="G4550" t="s">
        <v>458</v>
      </c>
      <c r="H4550" t="s">
        <v>477</v>
      </c>
      <c r="I4550" t="s">
        <v>478</v>
      </c>
      <c r="J4550" t="s">
        <v>566</v>
      </c>
      <c r="K4550" t="s">
        <v>436</v>
      </c>
      <c r="L4550" t="s">
        <v>548</v>
      </c>
      <c r="M4550" t="s">
        <v>193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181</v>
      </c>
      <c r="C4551">
        <v>2021</v>
      </c>
      <c r="D4551">
        <v>4</v>
      </c>
      <c r="E4551" t="s">
        <v>583</v>
      </c>
      <c r="F4551" s="153">
        <v>6</v>
      </c>
      <c r="G4551" t="s">
        <v>458</v>
      </c>
      <c r="H4551" t="s">
        <v>479</v>
      </c>
      <c r="I4551" t="s">
        <v>480</v>
      </c>
      <c r="J4551" t="s">
        <v>566</v>
      </c>
      <c r="K4551" t="s">
        <v>436</v>
      </c>
      <c r="L4551" t="s">
        <v>548</v>
      </c>
      <c r="M4551" t="s">
        <v>193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181</v>
      </c>
      <c r="C4552">
        <v>2021</v>
      </c>
      <c r="D4552">
        <v>4</v>
      </c>
      <c r="E4552" t="s">
        <v>583</v>
      </c>
      <c r="F4552" s="153">
        <v>6</v>
      </c>
      <c r="G4552" t="s">
        <v>458</v>
      </c>
      <c r="H4552" t="s">
        <v>498</v>
      </c>
      <c r="I4552" t="s">
        <v>499</v>
      </c>
      <c r="J4552" t="s">
        <v>574</v>
      </c>
      <c r="K4552" t="s">
        <v>500</v>
      </c>
      <c r="L4552" t="s">
        <v>548</v>
      </c>
      <c r="M4552" t="s">
        <v>193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181</v>
      </c>
      <c r="C4553">
        <v>2021</v>
      </c>
      <c r="D4553">
        <v>4</v>
      </c>
      <c r="E4553" t="s">
        <v>583</v>
      </c>
      <c r="F4553" s="153">
        <v>6</v>
      </c>
      <c r="G4553" t="s">
        <v>458</v>
      </c>
      <c r="H4553" t="s">
        <v>501</v>
      </c>
      <c r="I4553" t="s">
        <v>502</v>
      </c>
      <c r="J4553" t="s">
        <v>574</v>
      </c>
      <c r="K4553" t="s">
        <v>500</v>
      </c>
      <c r="L4553" t="s">
        <v>548</v>
      </c>
      <c r="M4553" t="s">
        <v>193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181</v>
      </c>
      <c r="C4554">
        <v>2021</v>
      </c>
      <c r="D4554">
        <v>4</v>
      </c>
      <c r="E4554" t="s">
        <v>583</v>
      </c>
      <c r="F4554" s="153">
        <v>6</v>
      </c>
      <c r="G4554" t="s">
        <v>458</v>
      </c>
      <c r="H4554" t="s">
        <v>503</v>
      </c>
      <c r="I4554" t="s">
        <v>504</v>
      </c>
      <c r="J4554" t="s">
        <v>575</v>
      </c>
      <c r="K4554" t="s">
        <v>475</v>
      </c>
      <c r="L4554" t="s">
        <v>548</v>
      </c>
      <c r="M4554" t="s">
        <v>193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181</v>
      </c>
      <c r="C4555">
        <v>2021</v>
      </c>
      <c r="D4555">
        <v>4</v>
      </c>
      <c r="E4555" t="s">
        <v>583</v>
      </c>
      <c r="F4555" s="153">
        <v>6</v>
      </c>
      <c r="G4555" t="s">
        <v>458</v>
      </c>
      <c r="H4555" t="s">
        <v>505</v>
      </c>
      <c r="I4555" t="s">
        <v>506</v>
      </c>
      <c r="J4555" t="s">
        <v>575</v>
      </c>
      <c r="K4555" t="s">
        <v>475</v>
      </c>
      <c r="L4555" t="s">
        <v>548</v>
      </c>
      <c r="M4555" t="s">
        <v>193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181</v>
      </c>
      <c r="C4556">
        <v>2021</v>
      </c>
      <c r="D4556">
        <v>4</v>
      </c>
      <c r="E4556" t="s">
        <v>583</v>
      </c>
      <c r="F4556" s="153">
        <v>6</v>
      </c>
      <c r="G4556" t="s">
        <v>458</v>
      </c>
      <c r="H4556" t="s">
        <v>507</v>
      </c>
      <c r="I4556" t="s">
        <v>508</v>
      </c>
      <c r="J4556" t="s">
        <v>571</v>
      </c>
      <c r="K4556" t="s">
        <v>439</v>
      </c>
      <c r="L4556" t="s">
        <v>548</v>
      </c>
      <c r="M4556" t="s">
        <v>193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181</v>
      </c>
      <c r="C4557">
        <v>2021</v>
      </c>
      <c r="D4557">
        <v>4</v>
      </c>
      <c r="E4557" t="s">
        <v>583</v>
      </c>
      <c r="F4557" s="153">
        <v>6</v>
      </c>
      <c r="G4557" t="s">
        <v>458</v>
      </c>
      <c r="H4557" t="s">
        <v>509</v>
      </c>
      <c r="I4557" t="s">
        <v>510</v>
      </c>
      <c r="J4557" t="s">
        <v>571</v>
      </c>
      <c r="K4557" t="s">
        <v>439</v>
      </c>
      <c r="L4557" t="s">
        <v>548</v>
      </c>
      <c r="M4557" t="s">
        <v>193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181</v>
      </c>
      <c r="C4558">
        <v>2021</v>
      </c>
      <c r="D4558">
        <v>4</v>
      </c>
      <c r="E4558" t="s">
        <v>583</v>
      </c>
      <c r="F4558" s="153">
        <v>6</v>
      </c>
      <c r="G4558" t="s">
        <v>458</v>
      </c>
      <c r="H4558" t="s">
        <v>459</v>
      </c>
      <c r="I4558" t="s">
        <v>460</v>
      </c>
      <c r="J4558" t="s">
        <v>573</v>
      </c>
      <c r="K4558" t="s">
        <v>461</v>
      </c>
      <c r="L4558" t="s">
        <v>542</v>
      </c>
      <c r="M4558" t="s">
        <v>462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181</v>
      </c>
      <c r="C4559">
        <v>2021</v>
      </c>
      <c r="D4559">
        <v>4</v>
      </c>
      <c r="E4559" t="s">
        <v>583</v>
      </c>
      <c r="F4559" s="153">
        <v>6</v>
      </c>
      <c r="G4559" t="s">
        <v>458</v>
      </c>
      <c r="H4559" t="s">
        <v>434</v>
      </c>
      <c r="I4559" t="s">
        <v>435</v>
      </c>
      <c r="J4559" t="s">
        <v>566</v>
      </c>
      <c r="K4559" t="s">
        <v>436</v>
      </c>
      <c r="L4559" t="s">
        <v>542</v>
      </c>
      <c r="M4559" t="s">
        <v>462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181</v>
      </c>
      <c r="C4560">
        <v>2021</v>
      </c>
      <c r="D4560">
        <v>4</v>
      </c>
      <c r="E4560" t="s">
        <v>583</v>
      </c>
      <c r="F4560" s="153">
        <v>6</v>
      </c>
      <c r="G4560" t="s">
        <v>458</v>
      </c>
      <c r="H4560" t="s">
        <v>511</v>
      </c>
      <c r="I4560" t="s">
        <v>512</v>
      </c>
      <c r="J4560" t="s">
        <v>576</v>
      </c>
      <c r="K4560" t="s">
        <v>513</v>
      </c>
      <c r="L4560" t="s">
        <v>542</v>
      </c>
      <c r="M4560" t="s">
        <v>462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181</v>
      </c>
      <c r="C4561">
        <v>2021</v>
      </c>
      <c r="D4561">
        <v>4</v>
      </c>
      <c r="E4561" t="s">
        <v>583</v>
      </c>
      <c r="F4561" s="153">
        <v>6</v>
      </c>
      <c r="G4561" t="s">
        <v>458</v>
      </c>
      <c r="H4561" t="s">
        <v>514</v>
      </c>
      <c r="I4561" t="s">
        <v>515</v>
      </c>
      <c r="J4561" t="s">
        <v>574</v>
      </c>
      <c r="K4561" t="s">
        <v>500</v>
      </c>
      <c r="L4561" t="s">
        <v>542</v>
      </c>
      <c r="M4561" t="s">
        <v>462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181</v>
      </c>
      <c r="C4562">
        <v>2021</v>
      </c>
      <c r="D4562">
        <v>4</v>
      </c>
      <c r="E4562" t="s">
        <v>583</v>
      </c>
      <c r="F4562" s="153">
        <v>6</v>
      </c>
      <c r="G4562" t="s">
        <v>458</v>
      </c>
      <c r="H4562" t="s">
        <v>516</v>
      </c>
      <c r="I4562" t="s">
        <v>517</v>
      </c>
      <c r="J4562" t="s">
        <v>575</v>
      </c>
      <c r="K4562" t="s">
        <v>475</v>
      </c>
      <c r="L4562" t="s">
        <v>542</v>
      </c>
      <c r="M4562" t="s">
        <v>462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181</v>
      </c>
      <c r="C4563">
        <v>2021</v>
      </c>
      <c r="D4563">
        <v>4</v>
      </c>
      <c r="E4563" t="s">
        <v>583</v>
      </c>
      <c r="F4563" s="153">
        <v>6</v>
      </c>
      <c r="G4563" t="s">
        <v>458</v>
      </c>
      <c r="H4563" t="s">
        <v>437</v>
      </c>
      <c r="I4563" t="s">
        <v>438</v>
      </c>
      <c r="J4563" t="s">
        <v>571</v>
      </c>
      <c r="K4563" t="s">
        <v>439</v>
      </c>
      <c r="L4563" t="s">
        <v>542</v>
      </c>
      <c r="M4563" t="s">
        <v>462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181</v>
      </c>
      <c r="C4564">
        <v>2021</v>
      </c>
      <c r="D4564">
        <v>4</v>
      </c>
      <c r="E4564" t="s">
        <v>583</v>
      </c>
      <c r="F4564" s="153">
        <v>6</v>
      </c>
      <c r="G4564" t="s">
        <v>458</v>
      </c>
      <c r="H4564" t="s">
        <v>518</v>
      </c>
      <c r="I4564" t="s">
        <v>519</v>
      </c>
      <c r="J4564" t="s">
        <v>577</v>
      </c>
      <c r="K4564" t="s">
        <v>465</v>
      </c>
      <c r="L4564" t="s">
        <v>548</v>
      </c>
      <c r="M4564" t="s">
        <v>193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181</v>
      </c>
      <c r="C4565">
        <v>2021</v>
      </c>
      <c r="D4565">
        <v>4</v>
      </c>
      <c r="E4565" t="s">
        <v>583</v>
      </c>
      <c r="F4565" s="153">
        <v>6</v>
      </c>
      <c r="G4565" t="s">
        <v>458</v>
      </c>
      <c r="H4565" t="s">
        <v>463</v>
      </c>
      <c r="I4565" t="s">
        <v>464</v>
      </c>
      <c r="J4565" t="s">
        <v>577</v>
      </c>
      <c r="K4565" t="s">
        <v>465</v>
      </c>
      <c r="L4565" t="s">
        <v>542</v>
      </c>
      <c r="M4565" t="s">
        <v>462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181</v>
      </c>
      <c r="C4566">
        <v>2021</v>
      </c>
      <c r="D4566">
        <v>4</v>
      </c>
      <c r="E4566" t="s">
        <v>583</v>
      </c>
      <c r="F4566" s="153">
        <v>6</v>
      </c>
      <c r="G4566" t="s">
        <v>458</v>
      </c>
      <c r="H4566" t="s">
        <v>522</v>
      </c>
      <c r="I4566" t="s">
        <v>523</v>
      </c>
      <c r="J4566" t="s">
        <v>578</v>
      </c>
      <c r="K4566" t="s">
        <v>475</v>
      </c>
      <c r="L4566" t="s">
        <v>548</v>
      </c>
      <c r="M4566" t="s">
        <v>193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181</v>
      </c>
      <c r="C4567">
        <v>2021</v>
      </c>
      <c r="D4567">
        <v>4</v>
      </c>
      <c r="E4567" t="s">
        <v>583</v>
      </c>
      <c r="F4567" s="153">
        <v>6</v>
      </c>
      <c r="G4567" t="s">
        <v>458</v>
      </c>
      <c r="H4567" t="s">
        <v>524</v>
      </c>
      <c r="I4567" t="s">
        <v>525</v>
      </c>
      <c r="J4567" t="s">
        <v>578</v>
      </c>
      <c r="K4567" t="s">
        <v>475</v>
      </c>
      <c r="L4567" t="s">
        <v>542</v>
      </c>
      <c r="M4567" t="s">
        <v>462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181</v>
      </c>
      <c r="C4568">
        <v>2021</v>
      </c>
      <c r="D4568">
        <v>4</v>
      </c>
      <c r="E4568" t="s">
        <v>583</v>
      </c>
      <c r="F4568" s="153">
        <v>6</v>
      </c>
      <c r="G4568" t="s">
        <v>458</v>
      </c>
      <c r="H4568" t="s">
        <v>417</v>
      </c>
      <c r="I4568" t="s">
        <v>418</v>
      </c>
      <c r="J4568" t="s">
        <v>562</v>
      </c>
      <c r="K4568" t="s">
        <v>405</v>
      </c>
      <c r="L4568" t="s">
        <v>542</v>
      </c>
      <c r="M4568" t="s">
        <v>462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181</v>
      </c>
      <c r="C4569">
        <v>2021</v>
      </c>
      <c r="D4569">
        <v>4</v>
      </c>
      <c r="E4569" t="s">
        <v>583</v>
      </c>
      <c r="F4569" s="153">
        <v>10</v>
      </c>
      <c r="G4569" t="s">
        <v>466</v>
      </c>
      <c r="H4569" t="s">
        <v>397</v>
      </c>
      <c r="I4569" t="s">
        <v>398</v>
      </c>
      <c r="J4569" t="s">
        <v>561</v>
      </c>
      <c r="K4569" t="s">
        <v>399</v>
      </c>
      <c r="L4569" t="s">
        <v>543</v>
      </c>
      <c r="M4569" t="s">
        <v>467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181</v>
      </c>
      <c r="C4570">
        <v>2021</v>
      </c>
      <c r="D4570">
        <v>4</v>
      </c>
      <c r="E4570" t="s">
        <v>583</v>
      </c>
      <c r="F4570" s="153">
        <v>10</v>
      </c>
      <c r="G4570" t="s">
        <v>466</v>
      </c>
      <c r="H4570" t="s">
        <v>401</v>
      </c>
      <c r="I4570" t="s">
        <v>402</v>
      </c>
      <c r="J4570" t="s">
        <v>561</v>
      </c>
      <c r="K4570" t="s">
        <v>399</v>
      </c>
      <c r="L4570" t="s">
        <v>543</v>
      </c>
      <c r="M4570" t="s">
        <v>467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181</v>
      </c>
      <c r="C4571">
        <v>2021</v>
      </c>
      <c r="D4571">
        <v>4</v>
      </c>
      <c r="E4571" t="s">
        <v>583</v>
      </c>
      <c r="F4571" s="153">
        <v>10</v>
      </c>
      <c r="G4571" t="s">
        <v>466</v>
      </c>
      <c r="H4571" t="s">
        <v>403</v>
      </c>
      <c r="I4571" t="s">
        <v>404</v>
      </c>
      <c r="J4571" t="s">
        <v>562</v>
      </c>
      <c r="K4571" t="s">
        <v>405</v>
      </c>
      <c r="L4571" t="s">
        <v>543</v>
      </c>
      <c r="M4571" t="s">
        <v>467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181</v>
      </c>
      <c r="C4572">
        <v>2021</v>
      </c>
      <c r="D4572">
        <v>4</v>
      </c>
      <c r="E4572" t="s">
        <v>583</v>
      </c>
      <c r="F4572" s="153">
        <v>10</v>
      </c>
      <c r="G4572" t="s">
        <v>466</v>
      </c>
      <c r="H4572" t="s">
        <v>406</v>
      </c>
      <c r="I4572" t="s">
        <v>407</v>
      </c>
      <c r="J4572" t="s">
        <v>563</v>
      </c>
      <c r="K4572" t="s">
        <v>408</v>
      </c>
      <c r="L4572" t="s">
        <v>543</v>
      </c>
      <c r="M4572" t="s">
        <v>467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181</v>
      </c>
      <c r="C4573">
        <v>2021</v>
      </c>
      <c r="D4573">
        <v>4</v>
      </c>
      <c r="E4573" t="s">
        <v>583</v>
      </c>
      <c r="F4573" s="153">
        <v>10</v>
      </c>
      <c r="G4573" t="s">
        <v>466</v>
      </c>
      <c r="H4573" t="s">
        <v>471</v>
      </c>
      <c r="I4573" t="s">
        <v>472</v>
      </c>
      <c r="J4573" t="s">
        <v>563</v>
      </c>
      <c r="K4573" t="s">
        <v>408</v>
      </c>
      <c r="L4573" t="s">
        <v>543</v>
      </c>
      <c r="M4573" t="s">
        <v>467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181</v>
      </c>
      <c r="C4574">
        <v>2021</v>
      </c>
      <c r="D4574">
        <v>4</v>
      </c>
      <c r="E4574" t="s">
        <v>583</v>
      </c>
      <c r="F4574" s="153">
        <v>10</v>
      </c>
      <c r="G4574" t="s">
        <v>466</v>
      </c>
      <c r="H4574" t="s">
        <v>477</v>
      </c>
      <c r="I4574" t="s">
        <v>478</v>
      </c>
      <c r="J4574" t="s">
        <v>566</v>
      </c>
      <c r="K4574" t="s">
        <v>436</v>
      </c>
      <c r="L4574" t="s">
        <v>543</v>
      </c>
      <c r="M4574" t="s">
        <v>467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181</v>
      </c>
      <c r="C4575">
        <v>2021</v>
      </c>
      <c r="D4575">
        <v>4</v>
      </c>
      <c r="E4575" t="s">
        <v>583</v>
      </c>
      <c r="F4575" s="153">
        <v>10</v>
      </c>
      <c r="G4575" t="s">
        <v>466</v>
      </c>
      <c r="H4575" t="s">
        <v>479</v>
      </c>
      <c r="I4575" t="s">
        <v>480</v>
      </c>
      <c r="J4575" t="s">
        <v>566</v>
      </c>
      <c r="K4575" t="s">
        <v>436</v>
      </c>
      <c r="L4575" t="s">
        <v>543</v>
      </c>
      <c r="M4575" t="s">
        <v>467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181</v>
      </c>
      <c r="C4576">
        <v>2021</v>
      </c>
      <c r="D4576">
        <v>4</v>
      </c>
      <c r="E4576" t="s">
        <v>583</v>
      </c>
      <c r="F4576" s="153">
        <v>10</v>
      </c>
      <c r="G4576" t="s">
        <v>466</v>
      </c>
      <c r="H4576" t="s">
        <v>434</v>
      </c>
      <c r="I4576" t="s">
        <v>435</v>
      </c>
      <c r="J4576" t="s">
        <v>566</v>
      </c>
      <c r="K4576" t="s">
        <v>436</v>
      </c>
      <c r="L4576" t="s">
        <v>544</v>
      </c>
      <c r="M4576" t="s">
        <v>468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181</v>
      </c>
      <c r="C4577">
        <v>2021</v>
      </c>
      <c r="D4577">
        <v>4</v>
      </c>
      <c r="E4577" t="s">
        <v>583</v>
      </c>
      <c r="F4577" s="153">
        <v>10</v>
      </c>
      <c r="G4577" t="s">
        <v>466</v>
      </c>
      <c r="H4577" t="s">
        <v>412</v>
      </c>
      <c r="I4577" t="s">
        <v>413</v>
      </c>
      <c r="J4577" t="s">
        <v>561</v>
      </c>
      <c r="K4577" t="s">
        <v>399</v>
      </c>
      <c r="L4577" t="s">
        <v>544</v>
      </c>
      <c r="M4577" t="s">
        <v>468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181</v>
      </c>
      <c r="C4578">
        <v>2021</v>
      </c>
      <c r="D4578">
        <v>4</v>
      </c>
      <c r="E4578" t="s">
        <v>583</v>
      </c>
      <c r="F4578" s="153">
        <v>10</v>
      </c>
      <c r="G4578" t="s">
        <v>466</v>
      </c>
      <c r="H4578" t="s">
        <v>415</v>
      </c>
      <c r="I4578" t="s">
        <v>416</v>
      </c>
      <c r="J4578" t="s">
        <v>563</v>
      </c>
      <c r="K4578" t="s">
        <v>408</v>
      </c>
      <c r="L4578" t="s">
        <v>544</v>
      </c>
      <c r="M4578" t="s">
        <v>468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181</v>
      </c>
      <c r="C4579">
        <v>2021</v>
      </c>
      <c r="D4579">
        <v>4</v>
      </c>
      <c r="E4579" t="s">
        <v>583</v>
      </c>
      <c r="F4579" s="153">
        <v>10</v>
      </c>
      <c r="G4579" t="s">
        <v>466</v>
      </c>
      <c r="H4579" t="s">
        <v>417</v>
      </c>
      <c r="I4579" t="s">
        <v>418</v>
      </c>
      <c r="J4579" t="s">
        <v>562</v>
      </c>
      <c r="K4579" t="s">
        <v>405</v>
      </c>
      <c r="L4579" t="s">
        <v>544</v>
      </c>
      <c r="M4579" t="s">
        <v>468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181</v>
      </c>
      <c r="C4580">
        <v>2021</v>
      </c>
      <c r="D4580">
        <v>4</v>
      </c>
      <c r="E4580" t="s">
        <v>583</v>
      </c>
      <c r="F4580" s="153">
        <v>60</v>
      </c>
      <c r="G4580" t="s">
        <v>469</v>
      </c>
      <c r="H4580" t="s">
        <v>494</v>
      </c>
      <c r="I4580" t="s">
        <v>495</v>
      </c>
      <c r="J4580" t="s">
        <v>573</v>
      </c>
      <c r="K4580" t="s">
        <v>461</v>
      </c>
      <c r="L4580" t="s">
        <v>549</v>
      </c>
      <c r="M4580" t="s">
        <v>526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181</v>
      </c>
      <c r="C4581">
        <v>2021</v>
      </c>
      <c r="D4581">
        <v>4</v>
      </c>
      <c r="E4581" t="s">
        <v>583</v>
      </c>
      <c r="F4581" s="153">
        <v>60</v>
      </c>
      <c r="G4581" t="s">
        <v>469</v>
      </c>
      <c r="H4581" t="s">
        <v>496</v>
      </c>
      <c r="I4581" t="s">
        <v>497</v>
      </c>
      <c r="J4581" t="s">
        <v>573</v>
      </c>
      <c r="K4581" t="s">
        <v>461</v>
      </c>
      <c r="L4581" t="s">
        <v>549</v>
      </c>
      <c r="M4581" t="s">
        <v>526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181</v>
      </c>
      <c r="C4582">
        <v>2021</v>
      </c>
      <c r="D4582">
        <v>4</v>
      </c>
      <c r="E4582" t="s">
        <v>583</v>
      </c>
      <c r="F4582" s="153">
        <v>60</v>
      </c>
      <c r="G4582" t="s">
        <v>469</v>
      </c>
      <c r="H4582" t="s">
        <v>459</v>
      </c>
      <c r="I4582" t="s">
        <v>460</v>
      </c>
      <c r="J4582" t="s">
        <v>573</v>
      </c>
      <c r="K4582" t="s">
        <v>461</v>
      </c>
      <c r="L4582" t="s">
        <v>545</v>
      </c>
      <c r="M4582" t="s">
        <v>470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181</v>
      </c>
      <c r="C4583">
        <v>2021</v>
      </c>
      <c r="D4583">
        <v>4</v>
      </c>
      <c r="E4583" t="s">
        <v>583</v>
      </c>
      <c r="F4583" s="153">
        <v>60</v>
      </c>
      <c r="G4583" t="s">
        <v>469</v>
      </c>
      <c r="H4583" t="s">
        <v>437</v>
      </c>
      <c r="I4583" t="s">
        <v>438</v>
      </c>
      <c r="J4583" t="s">
        <v>571</v>
      </c>
      <c r="K4583" t="s">
        <v>439</v>
      </c>
      <c r="L4583" t="s">
        <v>545</v>
      </c>
      <c r="M4583" t="s">
        <v>470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181</v>
      </c>
      <c r="C4584">
        <v>2021</v>
      </c>
      <c r="D4584">
        <v>4</v>
      </c>
      <c r="E4584" t="s">
        <v>583</v>
      </c>
      <c r="F4584" s="153">
        <v>60</v>
      </c>
      <c r="G4584" t="s">
        <v>469</v>
      </c>
      <c r="H4584" t="s">
        <v>463</v>
      </c>
      <c r="I4584" t="s">
        <v>464</v>
      </c>
      <c r="J4584" t="s">
        <v>577</v>
      </c>
      <c r="K4584" t="s">
        <v>465</v>
      </c>
      <c r="L4584" t="s">
        <v>545</v>
      </c>
      <c r="M4584" t="s">
        <v>470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181</v>
      </c>
      <c r="C4585">
        <v>2021</v>
      </c>
      <c r="D4585">
        <v>4</v>
      </c>
      <c r="E4585" t="s">
        <v>583</v>
      </c>
      <c r="F4585" s="153">
        <v>71</v>
      </c>
      <c r="G4585" t="s">
        <v>469</v>
      </c>
      <c r="H4585" t="s">
        <v>397</v>
      </c>
      <c r="I4585" t="s">
        <v>398</v>
      </c>
      <c r="J4585" t="s">
        <v>561</v>
      </c>
      <c r="K4585" t="s">
        <v>399</v>
      </c>
      <c r="L4585" t="s">
        <v>550</v>
      </c>
      <c r="M4585" t="s">
        <v>527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181</v>
      </c>
      <c r="C4586">
        <v>2021</v>
      </c>
      <c r="D4586">
        <v>4</v>
      </c>
      <c r="E4586" t="s">
        <v>583</v>
      </c>
      <c r="F4586" s="153">
        <v>72</v>
      </c>
      <c r="G4586" t="s">
        <v>469</v>
      </c>
      <c r="H4586" t="s">
        <v>397</v>
      </c>
      <c r="I4586" t="s">
        <v>398</v>
      </c>
      <c r="J4586" t="s">
        <v>561</v>
      </c>
      <c r="K4586" t="s">
        <v>399</v>
      </c>
      <c r="L4586" t="s">
        <v>551</v>
      </c>
      <c r="M4586" t="s">
        <v>528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181</v>
      </c>
      <c r="C4587">
        <v>2021</v>
      </c>
      <c r="D4587">
        <v>4</v>
      </c>
      <c r="E4587" t="s">
        <v>583</v>
      </c>
      <c r="F4587" s="153">
        <v>72</v>
      </c>
      <c r="G4587" t="s">
        <v>469</v>
      </c>
      <c r="H4587" t="s">
        <v>403</v>
      </c>
      <c r="I4587" t="s">
        <v>404</v>
      </c>
      <c r="J4587" t="s">
        <v>562</v>
      </c>
      <c r="K4587" t="s">
        <v>405</v>
      </c>
      <c r="L4587" t="s">
        <v>551</v>
      </c>
      <c r="M4587" t="s">
        <v>528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181</v>
      </c>
      <c r="C4588">
        <v>2021</v>
      </c>
      <c r="D4588">
        <v>4</v>
      </c>
      <c r="E4588" t="s">
        <v>583</v>
      </c>
      <c r="F4588" s="153">
        <v>75</v>
      </c>
      <c r="G4588" t="s">
        <v>469</v>
      </c>
      <c r="H4588" t="s">
        <v>481</v>
      </c>
      <c r="I4588" t="s">
        <v>482</v>
      </c>
      <c r="J4588" t="s">
        <v>568</v>
      </c>
      <c r="K4588" t="s">
        <v>433</v>
      </c>
      <c r="L4588" t="s">
        <v>552</v>
      </c>
      <c r="M4588" t="s">
        <v>529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181</v>
      </c>
      <c r="C4589">
        <v>2021</v>
      </c>
      <c r="D4589">
        <v>4</v>
      </c>
      <c r="E4589" t="s">
        <v>583</v>
      </c>
      <c r="F4589" s="153">
        <v>75</v>
      </c>
      <c r="G4589" t="s">
        <v>469</v>
      </c>
      <c r="H4589" t="s">
        <v>431</v>
      </c>
      <c r="I4589" t="s">
        <v>432</v>
      </c>
      <c r="J4589" t="s">
        <v>568</v>
      </c>
      <c r="K4589" t="s">
        <v>433</v>
      </c>
      <c r="L4589" t="s">
        <v>552</v>
      </c>
      <c r="M4589" t="s">
        <v>529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181</v>
      </c>
      <c r="C4590">
        <v>2021</v>
      </c>
      <c r="D4590">
        <v>4</v>
      </c>
      <c r="E4590" t="s">
        <v>583</v>
      </c>
      <c r="F4590" s="153">
        <v>75</v>
      </c>
      <c r="G4590" t="s">
        <v>469</v>
      </c>
      <c r="H4590" t="s">
        <v>441</v>
      </c>
      <c r="I4590" t="s">
        <v>442</v>
      </c>
      <c r="J4590" t="s">
        <v>572</v>
      </c>
      <c r="K4590" t="s">
        <v>443</v>
      </c>
      <c r="L4590" t="s">
        <v>552</v>
      </c>
      <c r="M4590" t="s">
        <v>529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181</v>
      </c>
      <c r="C4591">
        <v>2021</v>
      </c>
      <c r="D4591">
        <v>4</v>
      </c>
      <c r="E4591" t="s">
        <v>583</v>
      </c>
      <c r="F4591" s="153">
        <v>75</v>
      </c>
      <c r="G4591" t="s">
        <v>469</v>
      </c>
      <c r="H4591" t="s">
        <v>417</v>
      </c>
      <c r="I4591" t="s">
        <v>418</v>
      </c>
      <c r="J4591" t="s">
        <v>562</v>
      </c>
      <c r="K4591" t="s">
        <v>405</v>
      </c>
      <c r="L4591" t="s">
        <v>553</v>
      </c>
      <c r="M4591" t="s">
        <v>476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181</v>
      </c>
      <c r="C4592">
        <v>2021</v>
      </c>
      <c r="D4592">
        <v>4</v>
      </c>
      <c r="E4592" t="s">
        <v>583</v>
      </c>
      <c r="F4592" s="153">
        <v>75</v>
      </c>
      <c r="G4592" t="s">
        <v>469</v>
      </c>
      <c r="H4592" t="s">
        <v>450</v>
      </c>
      <c r="I4592" t="s">
        <v>451</v>
      </c>
      <c r="J4592" t="s">
        <v>568</v>
      </c>
      <c r="K4592" t="s">
        <v>433</v>
      </c>
      <c r="L4592" t="s">
        <v>553</v>
      </c>
      <c r="M4592" t="s">
        <v>476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181</v>
      </c>
      <c r="C4593">
        <v>2021</v>
      </c>
      <c r="D4593">
        <v>4</v>
      </c>
      <c r="E4593" t="s">
        <v>583</v>
      </c>
      <c r="F4593" s="153">
        <v>77</v>
      </c>
      <c r="G4593" t="s">
        <v>469</v>
      </c>
      <c r="H4593" t="s">
        <v>403</v>
      </c>
      <c r="I4593" t="s">
        <v>404</v>
      </c>
      <c r="J4593" t="s">
        <v>562</v>
      </c>
      <c r="K4593" t="s">
        <v>405</v>
      </c>
      <c r="L4593" t="s">
        <v>554</v>
      </c>
      <c r="M4593" t="s">
        <v>530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181</v>
      </c>
      <c r="C4594">
        <v>2021</v>
      </c>
      <c r="D4594">
        <v>4</v>
      </c>
      <c r="E4594" t="s">
        <v>583</v>
      </c>
      <c r="F4594" s="153">
        <v>77</v>
      </c>
      <c r="G4594" t="s">
        <v>469</v>
      </c>
      <c r="H4594" t="s">
        <v>431</v>
      </c>
      <c r="I4594" t="s">
        <v>432</v>
      </c>
      <c r="J4594" t="s">
        <v>568</v>
      </c>
      <c r="K4594" t="s">
        <v>433</v>
      </c>
      <c r="L4594" t="s">
        <v>554</v>
      </c>
      <c r="M4594" t="s">
        <v>530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181</v>
      </c>
      <c r="C4595">
        <v>2021</v>
      </c>
      <c r="D4595">
        <v>4</v>
      </c>
      <c r="E4595" t="s">
        <v>583</v>
      </c>
      <c r="F4595" s="153">
        <v>77</v>
      </c>
      <c r="G4595" t="s">
        <v>469</v>
      </c>
      <c r="H4595" t="s">
        <v>417</v>
      </c>
      <c r="I4595" t="s">
        <v>418</v>
      </c>
      <c r="J4595" t="s">
        <v>562</v>
      </c>
      <c r="K4595" t="s">
        <v>405</v>
      </c>
      <c r="L4595" t="s">
        <v>555</v>
      </c>
      <c r="M4595" t="s">
        <v>476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181</v>
      </c>
      <c r="C4596">
        <v>2021</v>
      </c>
      <c r="D4596">
        <v>4</v>
      </c>
      <c r="E4596" t="s">
        <v>583</v>
      </c>
      <c r="F4596" s="153">
        <v>79</v>
      </c>
      <c r="G4596" t="s">
        <v>469</v>
      </c>
      <c r="H4596" t="s">
        <v>403</v>
      </c>
      <c r="I4596" t="s">
        <v>404</v>
      </c>
      <c r="J4596" t="s">
        <v>562</v>
      </c>
      <c r="K4596" t="s">
        <v>405</v>
      </c>
      <c r="L4596" t="s">
        <v>556</v>
      </c>
      <c r="M4596" t="s">
        <v>531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181</v>
      </c>
      <c r="C4597">
        <v>2021</v>
      </c>
      <c r="D4597">
        <v>4</v>
      </c>
      <c r="E4597" t="s">
        <v>583</v>
      </c>
      <c r="F4597" s="153">
        <v>79</v>
      </c>
      <c r="G4597" t="s">
        <v>469</v>
      </c>
      <c r="H4597" t="s">
        <v>431</v>
      </c>
      <c r="I4597" t="s">
        <v>432</v>
      </c>
      <c r="J4597" t="s">
        <v>568</v>
      </c>
      <c r="K4597" t="s">
        <v>433</v>
      </c>
      <c r="L4597" t="s">
        <v>556</v>
      </c>
      <c r="M4597" t="s">
        <v>531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181</v>
      </c>
      <c r="C4598">
        <v>2021</v>
      </c>
      <c r="D4598">
        <v>4</v>
      </c>
      <c r="E4598" t="s">
        <v>583</v>
      </c>
      <c r="F4598" s="153">
        <v>79</v>
      </c>
      <c r="G4598" t="s">
        <v>469</v>
      </c>
      <c r="H4598" t="s">
        <v>532</v>
      </c>
      <c r="I4598" t="s">
        <v>533</v>
      </c>
      <c r="J4598" t="s">
        <v>270</v>
      </c>
      <c r="K4598" t="s">
        <v>534</v>
      </c>
      <c r="L4598" t="s">
        <v>556</v>
      </c>
      <c r="M4598" t="s">
        <v>531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181</v>
      </c>
      <c r="C4599">
        <v>2021</v>
      </c>
      <c r="D4599">
        <v>4</v>
      </c>
      <c r="E4599" t="s">
        <v>583</v>
      </c>
      <c r="F4599" s="153">
        <v>79</v>
      </c>
      <c r="G4599" t="s">
        <v>469</v>
      </c>
      <c r="H4599" t="s">
        <v>444</v>
      </c>
      <c r="I4599" t="s">
        <v>445</v>
      </c>
      <c r="J4599" t="s">
        <v>572</v>
      </c>
      <c r="K4599" t="s">
        <v>443</v>
      </c>
      <c r="L4599" t="s">
        <v>557</v>
      </c>
      <c r="M4599" t="s">
        <v>535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181</v>
      </c>
      <c r="C4600">
        <v>2021</v>
      </c>
      <c r="D4600">
        <v>4</v>
      </c>
      <c r="E4600" t="s">
        <v>583</v>
      </c>
      <c r="F4600" s="153">
        <v>79</v>
      </c>
      <c r="G4600" t="s">
        <v>469</v>
      </c>
      <c r="H4600" t="s">
        <v>417</v>
      </c>
      <c r="I4600" t="s">
        <v>418</v>
      </c>
      <c r="J4600" t="s">
        <v>562</v>
      </c>
      <c r="K4600" t="s">
        <v>405</v>
      </c>
      <c r="L4600" t="s">
        <v>557</v>
      </c>
      <c r="M4600" t="s">
        <v>535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181</v>
      </c>
      <c r="C4601">
        <v>2021</v>
      </c>
      <c r="D4601">
        <v>4</v>
      </c>
      <c r="E4601" t="s">
        <v>583</v>
      </c>
      <c r="F4601" s="153">
        <v>79</v>
      </c>
      <c r="G4601" t="s">
        <v>469</v>
      </c>
      <c r="H4601" t="s">
        <v>446</v>
      </c>
      <c r="I4601" t="s">
        <v>447</v>
      </c>
      <c r="J4601" t="s">
        <v>567</v>
      </c>
      <c r="K4601" t="s">
        <v>425</v>
      </c>
      <c r="L4601" t="s">
        <v>557</v>
      </c>
      <c r="M4601" t="s">
        <v>535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181</v>
      </c>
      <c r="C4602">
        <v>2021</v>
      </c>
      <c r="D4602">
        <v>4</v>
      </c>
      <c r="E4602" t="s">
        <v>583</v>
      </c>
      <c r="F4602" s="153">
        <v>79</v>
      </c>
      <c r="G4602" t="s">
        <v>469</v>
      </c>
      <c r="H4602" t="s">
        <v>450</v>
      </c>
      <c r="I4602" t="s">
        <v>451</v>
      </c>
      <c r="J4602" t="s">
        <v>568</v>
      </c>
      <c r="K4602" t="s">
        <v>433</v>
      </c>
      <c r="L4602" t="s">
        <v>557</v>
      </c>
      <c r="M4602" t="s">
        <v>535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187</v>
      </c>
      <c r="C4603">
        <v>2021</v>
      </c>
      <c r="D4603">
        <v>5</v>
      </c>
      <c r="E4603" t="s">
        <v>630</v>
      </c>
      <c r="F4603" s="153">
        <v>1</v>
      </c>
      <c r="G4603" t="s">
        <v>396</v>
      </c>
      <c r="H4603" t="s">
        <v>397</v>
      </c>
      <c r="I4603" t="s">
        <v>398</v>
      </c>
      <c r="J4603" t="s">
        <v>561</v>
      </c>
      <c r="K4603" t="s">
        <v>399</v>
      </c>
      <c r="L4603" t="s">
        <v>536</v>
      </c>
      <c r="M4603" t="s">
        <v>400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187</v>
      </c>
      <c r="C4604">
        <v>2021</v>
      </c>
      <c r="D4604">
        <v>5</v>
      </c>
      <c r="E4604" t="s">
        <v>630</v>
      </c>
      <c r="F4604" s="153">
        <v>1</v>
      </c>
      <c r="G4604" t="s">
        <v>396</v>
      </c>
      <c r="H4604" t="s">
        <v>401</v>
      </c>
      <c r="I4604" t="s">
        <v>402</v>
      </c>
      <c r="J4604" t="s">
        <v>561</v>
      </c>
      <c r="K4604" t="s">
        <v>399</v>
      </c>
      <c r="L4604" t="s">
        <v>536</v>
      </c>
      <c r="M4604" t="s">
        <v>400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187</v>
      </c>
      <c r="C4605">
        <v>2021</v>
      </c>
      <c r="D4605">
        <v>5</v>
      </c>
      <c r="E4605" t="s">
        <v>630</v>
      </c>
      <c r="F4605" s="153">
        <v>1</v>
      </c>
      <c r="G4605" t="s">
        <v>396</v>
      </c>
      <c r="H4605" t="s">
        <v>403</v>
      </c>
      <c r="I4605" t="s">
        <v>404</v>
      </c>
      <c r="J4605" t="s">
        <v>562</v>
      </c>
      <c r="K4605" t="s">
        <v>405</v>
      </c>
      <c r="L4605" t="s">
        <v>536</v>
      </c>
      <c r="M4605" t="s">
        <v>400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187</v>
      </c>
      <c r="C4606">
        <v>2021</v>
      </c>
      <c r="D4606">
        <v>5</v>
      </c>
      <c r="E4606" t="s">
        <v>630</v>
      </c>
      <c r="F4606" s="153">
        <v>1</v>
      </c>
      <c r="G4606" t="s">
        <v>396</v>
      </c>
      <c r="H4606" t="s">
        <v>406</v>
      </c>
      <c r="I4606" t="s">
        <v>407</v>
      </c>
      <c r="J4606" t="s">
        <v>563</v>
      </c>
      <c r="K4606" t="s">
        <v>408</v>
      </c>
      <c r="L4606" t="s">
        <v>536</v>
      </c>
      <c r="M4606" t="s">
        <v>400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187</v>
      </c>
      <c r="C4607">
        <v>2021</v>
      </c>
      <c r="D4607">
        <v>5</v>
      </c>
      <c r="E4607" t="s">
        <v>630</v>
      </c>
      <c r="F4607" s="153">
        <v>1</v>
      </c>
      <c r="G4607" t="s">
        <v>396</v>
      </c>
      <c r="H4607" t="s">
        <v>409</v>
      </c>
      <c r="I4607" t="s">
        <v>410</v>
      </c>
      <c r="J4607" t="s">
        <v>565</v>
      </c>
      <c r="K4607" t="s">
        <v>411</v>
      </c>
      <c r="L4607" t="s">
        <v>536</v>
      </c>
      <c r="M4607" t="s">
        <v>400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187</v>
      </c>
      <c r="C4608">
        <v>2021</v>
      </c>
      <c r="D4608">
        <v>5</v>
      </c>
      <c r="E4608" t="s">
        <v>630</v>
      </c>
      <c r="F4608" s="153">
        <v>1</v>
      </c>
      <c r="G4608" t="s">
        <v>396</v>
      </c>
      <c r="H4608" t="s">
        <v>412</v>
      </c>
      <c r="I4608" t="s">
        <v>413</v>
      </c>
      <c r="J4608" t="s">
        <v>561</v>
      </c>
      <c r="K4608" t="s">
        <v>399</v>
      </c>
      <c r="L4608" t="s">
        <v>537</v>
      </c>
      <c r="M4608" t="s">
        <v>414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187</v>
      </c>
      <c r="C4609">
        <v>2021</v>
      </c>
      <c r="D4609">
        <v>5</v>
      </c>
      <c r="E4609" t="s">
        <v>630</v>
      </c>
      <c r="F4609" s="153">
        <v>1</v>
      </c>
      <c r="G4609" t="s">
        <v>396</v>
      </c>
      <c r="H4609" t="s">
        <v>415</v>
      </c>
      <c r="I4609" t="s">
        <v>416</v>
      </c>
      <c r="J4609" t="s">
        <v>563</v>
      </c>
      <c r="K4609" t="s">
        <v>408</v>
      </c>
      <c r="L4609" t="s">
        <v>537</v>
      </c>
      <c r="M4609" t="s">
        <v>414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187</v>
      </c>
      <c r="C4610">
        <v>2021</v>
      </c>
      <c r="D4610">
        <v>5</v>
      </c>
      <c r="E4610" t="s">
        <v>630</v>
      </c>
      <c r="F4610" s="153">
        <v>1</v>
      </c>
      <c r="G4610" t="s">
        <v>396</v>
      </c>
      <c r="H4610" t="s">
        <v>417</v>
      </c>
      <c r="I4610" t="s">
        <v>418</v>
      </c>
      <c r="J4610" t="s">
        <v>562</v>
      </c>
      <c r="K4610" t="s">
        <v>405</v>
      </c>
      <c r="L4610" t="s">
        <v>537</v>
      </c>
      <c r="M4610" t="s">
        <v>414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187</v>
      </c>
      <c r="C4611">
        <v>2021</v>
      </c>
      <c r="D4611">
        <v>5</v>
      </c>
      <c r="E4611" t="s">
        <v>630</v>
      </c>
      <c r="F4611" s="153">
        <v>1</v>
      </c>
      <c r="G4611" t="s">
        <v>396</v>
      </c>
      <c r="H4611" t="s">
        <v>419</v>
      </c>
      <c r="I4611" t="s">
        <v>420</v>
      </c>
      <c r="J4611" t="s">
        <v>565</v>
      </c>
      <c r="K4611" t="s">
        <v>411</v>
      </c>
      <c r="L4611" t="s">
        <v>537</v>
      </c>
      <c r="M4611" t="s">
        <v>414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187</v>
      </c>
      <c r="C4612">
        <v>2021</v>
      </c>
      <c r="D4612">
        <v>5</v>
      </c>
      <c r="E4612" t="s">
        <v>630</v>
      </c>
      <c r="F4612" s="153">
        <v>3</v>
      </c>
      <c r="G4612" t="s">
        <v>421</v>
      </c>
      <c r="H4612" t="s">
        <v>397</v>
      </c>
      <c r="I4612" t="s">
        <v>398</v>
      </c>
      <c r="J4612" t="s">
        <v>561</v>
      </c>
      <c r="K4612" t="s">
        <v>399</v>
      </c>
      <c r="L4612" t="s">
        <v>538</v>
      </c>
      <c r="M4612" t="s">
        <v>422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187</v>
      </c>
      <c r="C4613">
        <v>2021</v>
      </c>
      <c r="D4613">
        <v>5</v>
      </c>
      <c r="E4613" t="s">
        <v>630</v>
      </c>
      <c r="F4613" s="153">
        <v>3</v>
      </c>
      <c r="G4613" t="s">
        <v>421</v>
      </c>
      <c r="H4613" t="s">
        <v>403</v>
      </c>
      <c r="I4613" t="s">
        <v>404</v>
      </c>
      <c r="J4613" t="s">
        <v>562</v>
      </c>
      <c r="K4613" t="s">
        <v>405</v>
      </c>
      <c r="L4613" t="s">
        <v>538</v>
      </c>
      <c r="M4613" t="s">
        <v>422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187</v>
      </c>
      <c r="C4614">
        <v>2021</v>
      </c>
      <c r="D4614">
        <v>5</v>
      </c>
      <c r="E4614" t="s">
        <v>630</v>
      </c>
      <c r="F4614" s="153">
        <v>3</v>
      </c>
      <c r="G4614" t="s">
        <v>421</v>
      </c>
      <c r="H4614" t="s">
        <v>426</v>
      </c>
      <c r="I4614" t="s">
        <v>427</v>
      </c>
      <c r="J4614" t="s">
        <v>564</v>
      </c>
      <c r="K4614" t="s">
        <v>428</v>
      </c>
      <c r="L4614" t="s">
        <v>538</v>
      </c>
      <c r="M4614" t="s">
        <v>422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187</v>
      </c>
      <c r="C4615">
        <v>2021</v>
      </c>
      <c r="D4615">
        <v>5</v>
      </c>
      <c r="E4615" t="s">
        <v>630</v>
      </c>
      <c r="F4615" s="153">
        <v>3</v>
      </c>
      <c r="G4615" t="s">
        <v>421</v>
      </c>
      <c r="H4615" t="s">
        <v>409</v>
      </c>
      <c r="I4615" t="s">
        <v>410</v>
      </c>
      <c r="J4615" t="s">
        <v>565</v>
      </c>
      <c r="K4615" t="s">
        <v>411</v>
      </c>
      <c r="L4615" t="s">
        <v>538</v>
      </c>
      <c r="M4615" t="s">
        <v>422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187</v>
      </c>
      <c r="C4616">
        <v>2021</v>
      </c>
      <c r="D4616">
        <v>5</v>
      </c>
      <c r="E4616" t="s">
        <v>630</v>
      </c>
      <c r="F4616" s="153">
        <v>3</v>
      </c>
      <c r="G4616" t="s">
        <v>421</v>
      </c>
      <c r="H4616" t="s">
        <v>431</v>
      </c>
      <c r="I4616" t="s">
        <v>432</v>
      </c>
      <c r="J4616" t="s">
        <v>568</v>
      </c>
      <c r="K4616" t="s">
        <v>433</v>
      </c>
      <c r="L4616" t="s">
        <v>538</v>
      </c>
      <c r="M4616" t="s">
        <v>422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187</v>
      </c>
      <c r="C4617">
        <v>2021</v>
      </c>
      <c r="D4617">
        <v>5</v>
      </c>
      <c r="E4617" t="s">
        <v>630</v>
      </c>
      <c r="F4617" s="153">
        <v>3</v>
      </c>
      <c r="G4617" t="s">
        <v>421</v>
      </c>
      <c r="H4617" t="s">
        <v>434</v>
      </c>
      <c r="I4617" t="s">
        <v>435</v>
      </c>
      <c r="J4617" t="s">
        <v>566</v>
      </c>
      <c r="K4617" t="s">
        <v>436</v>
      </c>
      <c r="L4617" t="s">
        <v>537</v>
      </c>
      <c r="M4617" t="s">
        <v>414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187</v>
      </c>
      <c r="C4618">
        <v>2021</v>
      </c>
      <c r="D4618">
        <v>5</v>
      </c>
      <c r="E4618" t="s">
        <v>630</v>
      </c>
      <c r="F4618" s="153">
        <v>3</v>
      </c>
      <c r="G4618" t="s">
        <v>421</v>
      </c>
      <c r="H4618" t="s">
        <v>437</v>
      </c>
      <c r="I4618" t="s">
        <v>438</v>
      </c>
      <c r="J4618" t="s">
        <v>571</v>
      </c>
      <c r="K4618" t="s">
        <v>439</v>
      </c>
      <c r="L4618" t="s">
        <v>539</v>
      </c>
      <c r="M4618" t="s">
        <v>440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187</v>
      </c>
      <c r="C4619">
        <v>2021</v>
      </c>
      <c r="D4619">
        <v>5</v>
      </c>
      <c r="E4619" t="s">
        <v>630</v>
      </c>
      <c r="F4619" s="153">
        <v>3</v>
      </c>
      <c r="G4619" t="s">
        <v>421</v>
      </c>
      <c r="H4619" t="s">
        <v>441</v>
      </c>
      <c r="I4619" t="s">
        <v>442</v>
      </c>
      <c r="J4619" t="s">
        <v>572</v>
      </c>
      <c r="K4619" t="s">
        <v>443</v>
      </c>
      <c r="L4619" t="s">
        <v>538</v>
      </c>
      <c r="M4619" t="s">
        <v>422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187</v>
      </c>
      <c r="C4620">
        <v>2021</v>
      </c>
      <c r="D4620">
        <v>5</v>
      </c>
      <c r="E4620" t="s">
        <v>630</v>
      </c>
      <c r="F4620" s="153">
        <v>3</v>
      </c>
      <c r="G4620" t="s">
        <v>421</v>
      </c>
      <c r="H4620" t="s">
        <v>444</v>
      </c>
      <c r="I4620" t="s">
        <v>445</v>
      </c>
      <c r="J4620" t="s">
        <v>572</v>
      </c>
      <c r="K4620" t="s">
        <v>443</v>
      </c>
      <c r="L4620" t="s">
        <v>539</v>
      </c>
      <c r="M4620" t="s">
        <v>440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187</v>
      </c>
      <c r="C4621">
        <v>2021</v>
      </c>
      <c r="D4621">
        <v>5</v>
      </c>
      <c r="E4621" t="s">
        <v>630</v>
      </c>
      <c r="F4621" s="153">
        <v>3</v>
      </c>
      <c r="G4621" t="s">
        <v>421</v>
      </c>
      <c r="H4621" t="s">
        <v>412</v>
      </c>
      <c r="I4621" t="s">
        <v>413</v>
      </c>
      <c r="J4621" t="s">
        <v>561</v>
      </c>
      <c r="K4621" t="s">
        <v>399</v>
      </c>
      <c r="L4621" t="s">
        <v>539</v>
      </c>
      <c r="M4621" t="s">
        <v>440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187</v>
      </c>
      <c r="C4622">
        <v>2021</v>
      </c>
      <c r="D4622">
        <v>5</v>
      </c>
      <c r="E4622" t="s">
        <v>630</v>
      </c>
      <c r="F4622" s="153">
        <v>3</v>
      </c>
      <c r="G4622" t="s">
        <v>421</v>
      </c>
      <c r="H4622" t="s">
        <v>417</v>
      </c>
      <c r="I4622" t="s">
        <v>418</v>
      </c>
      <c r="J4622" t="s">
        <v>562</v>
      </c>
      <c r="K4622" t="s">
        <v>405</v>
      </c>
      <c r="L4622" t="s">
        <v>539</v>
      </c>
      <c r="M4622" t="s">
        <v>440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187</v>
      </c>
      <c r="C4623">
        <v>2021</v>
      </c>
      <c r="D4623">
        <v>5</v>
      </c>
      <c r="E4623" t="s">
        <v>630</v>
      </c>
      <c r="F4623" s="153">
        <v>3</v>
      </c>
      <c r="G4623" t="s">
        <v>421</v>
      </c>
      <c r="H4623" t="s">
        <v>446</v>
      </c>
      <c r="I4623" t="s">
        <v>447</v>
      </c>
      <c r="J4623" t="s">
        <v>567</v>
      </c>
      <c r="K4623" t="s">
        <v>425</v>
      </c>
      <c r="L4623" t="s">
        <v>539</v>
      </c>
      <c r="M4623" t="s">
        <v>440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187</v>
      </c>
      <c r="C4624">
        <v>2021</v>
      </c>
      <c r="D4624">
        <v>5</v>
      </c>
      <c r="E4624" t="s">
        <v>630</v>
      </c>
      <c r="F4624" s="153">
        <v>3</v>
      </c>
      <c r="G4624" t="s">
        <v>421</v>
      </c>
      <c r="H4624" t="s">
        <v>448</v>
      </c>
      <c r="I4624" t="s">
        <v>449</v>
      </c>
      <c r="J4624" t="s">
        <v>564</v>
      </c>
      <c r="K4624" t="s">
        <v>428</v>
      </c>
      <c r="L4624" t="s">
        <v>539</v>
      </c>
      <c r="M4624" t="s">
        <v>440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187</v>
      </c>
      <c r="C4625">
        <v>2021</v>
      </c>
      <c r="D4625">
        <v>5</v>
      </c>
      <c r="E4625" t="s">
        <v>630</v>
      </c>
      <c r="F4625" s="153">
        <v>3</v>
      </c>
      <c r="G4625" t="s">
        <v>421</v>
      </c>
      <c r="H4625" t="s">
        <v>419</v>
      </c>
      <c r="I4625" t="s">
        <v>420</v>
      </c>
      <c r="J4625" t="s">
        <v>565</v>
      </c>
      <c r="K4625" t="s">
        <v>411</v>
      </c>
      <c r="L4625" t="s">
        <v>539</v>
      </c>
      <c r="M4625" t="s">
        <v>440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187</v>
      </c>
      <c r="C4626">
        <v>2021</v>
      </c>
      <c r="D4626">
        <v>5</v>
      </c>
      <c r="E4626" t="s">
        <v>630</v>
      </c>
      <c r="F4626" s="153">
        <v>3</v>
      </c>
      <c r="G4626" t="s">
        <v>421</v>
      </c>
      <c r="H4626" t="s">
        <v>450</v>
      </c>
      <c r="I4626" t="s">
        <v>451</v>
      </c>
      <c r="J4626" t="s">
        <v>568</v>
      </c>
      <c r="K4626" t="s">
        <v>433</v>
      </c>
      <c r="L4626" t="s">
        <v>539</v>
      </c>
      <c r="M4626" t="s">
        <v>440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187</v>
      </c>
      <c r="C4627">
        <v>2021</v>
      </c>
      <c r="D4627">
        <v>5</v>
      </c>
      <c r="E4627" t="s">
        <v>630</v>
      </c>
      <c r="F4627" s="153">
        <v>3</v>
      </c>
      <c r="G4627" t="s">
        <v>421</v>
      </c>
      <c r="H4627" t="s">
        <v>452</v>
      </c>
      <c r="I4627" t="s">
        <v>453</v>
      </c>
      <c r="J4627" t="s">
        <v>570</v>
      </c>
      <c r="K4627" t="s">
        <v>454</v>
      </c>
      <c r="L4627" t="s">
        <v>539</v>
      </c>
      <c r="M4627" t="s">
        <v>440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187</v>
      </c>
      <c r="C4628">
        <v>2021</v>
      </c>
      <c r="D4628">
        <v>5</v>
      </c>
      <c r="E4628" t="s">
        <v>630</v>
      </c>
      <c r="F4628" s="153">
        <v>5</v>
      </c>
      <c r="G4628" t="s">
        <v>455</v>
      </c>
      <c r="H4628" t="s">
        <v>431</v>
      </c>
      <c r="I4628" t="s">
        <v>432</v>
      </c>
      <c r="J4628" t="s">
        <v>568</v>
      </c>
      <c r="K4628" t="s">
        <v>433</v>
      </c>
      <c r="L4628" t="s">
        <v>540</v>
      </c>
      <c r="M4628" t="s">
        <v>456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187</v>
      </c>
      <c r="C4629">
        <v>2021</v>
      </c>
      <c r="D4629">
        <v>5</v>
      </c>
      <c r="E4629" t="s">
        <v>630</v>
      </c>
      <c r="F4629" s="153">
        <v>5</v>
      </c>
      <c r="G4629" t="s">
        <v>455</v>
      </c>
      <c r="H4629" t="s">
        <v>444</v>
      </c>
      <c r="I4629" t="s">
        <v>445</v>
      </c>
      <c r="J4629" t="s">
        <v>572</v>
      </c>
      <c r="K4629" t="s">
        <v>443</v>
      </c>
      <c r="L4629" t="s">
        <v>541</v>
      </c>
      <c r="M4629" t="s">
        <v>457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187</v>
      </c>
      <c r="C4630">
        <v>2021</v>
      </c>
      <c r="D4630">
        <v>5</v>
      </c>
      <c r="E4630" t="s">
        <v>630</v>
      </c>
      <c r="F4630" s="153">
        <v>5</v>
      </c>
      <c r="G4630" t="s">
        <v>455</v>
      </c>
      <c r="H4630" t="s">
        <v>417</v>
      </c>
      <c r="I4630" t="s">
        <v>418</v>
      </c>
      <c r="J4630" t="s">
        <v>562</v>
      </c>
      <c r="K4630" t="s">
        <v>405</v>
      </c>
      <c r="L4630" t="s">
        <v>541</v>
      </c>
      <c r="M4630" t="s">
        <v>457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187</v>
      </c>
      <c r="C4631">
        <v>2021</v>
      </c>
      <c r="D4631">
        <v>5</v>
      </c>
      <c r="E4631" t="s">
        <v>630</v>
      </c>
      <c r="F4631" s="153">
        <v>6</v>
      </c>
      <c r="G4631" t="s">
        <v>458</v>
      </c>
      <c r="H4631" t="s">
        <v>459</v>
      </c>
      <c r="I4631" t="s">
        <v>460</v>
      </c>
      <c r="J4631" t="s">
        <v>573</v>
      </c>
      <c r="K4631" t="s">
        <v>461</v>
      </c>
      <c r="L4631" t="s">
        <v>542</v>
      </c>
      <c r="M4631" t="s">
        <v>462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187</v>
      </c>
      <c r="C4632">
        <v>2021</v>
      </c>
      <c r="D4632">
        <v>5</v>
      </c>
      <c r="E4632" t="s">
        <v>630</v>
      </c>
      <c r="F4632" s="153">
        <v>6</v>
      </c>
      <c r="G4632" t="s">
        <v>458</v>
      </c>
      <c r="H4632" t="s">
        <v>463</v>
      </c>
      <c r="I4632" t="s">
        <v>464</v>
      </c>
      <c r="J4632" t="s">
        <v>577</v>
      </c>
      <c r="K4632" t="s">
        <v>465</v>
      </c>
      <c r="L4632" t="s">
        <v>542</v>
      </c>
      <c r="M4632" t="s">
        <v>462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187</v>
      </c>
      <c r="C4633">
        <v>2021</v>
      </c>
      <c r="D4633">
        <v>5</v>
      </c>
      <c r="E4633" t="s">
        <v>630</v>
      </c>
      <c r="F4633" s="153">
        <v>10</v>
      </c>
      <c r="G4633" t="s">
        <v>466</v>
      </c>
      <c r="H4633" t="s">
        <v>397</v>
      </c>
      <c r="I4633" t="s">
        <v>398</v>
      </c>
      <c r="J4633" t="s">
        <v>561</v>
      </c>
      <c r="K4633" t="s">
        <v>399</v>
      </c>
      <c r="L4633" t="s">
        <v>543</v>
      </c>
      <c r="M4633" t="s">
        <v>467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187</v>
      </c>
      <c r="C4634">
        <v>2021</v>
      </c>
      <c r="D4634">
        <v>5</v>
      </c>
      <c r="E4634" t="s">
        <v>630</v>
      </c>
      <c r="F4634" s="153">
        <v>10</v>
      </c>
      <c r="G4634" t="s">
        <v>466</v>
      </c>
      <c r="H4634" t="s">
        <v>412</v>
      </c>
      <c r="I4634" t="s">
        <v>413</v>
      </c>
      <c r="J4634" t="s">
        <v>561</v>
      </c>
      <c r="K4634" t="s">
        <v>399</v>
      </c>
      <c r="L4634" t="s">
        <v>544</v>
      </c>
      <c r="M4634" t="s">
        <v>468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187</v>
      </c>
      <c r="C4635">
        <v>2021</v>
      </c>
      <c r="D4635">
        <v>5</v>
      </c>
      <c r="E4635" t="s">
        <v>630</v>
      </c>
      <c r="F4635" s="153">
        <v>10</v>
      </c>
      <c r="G4635" t="s">
        <v>466</v>
      </c>
      <c r="H4635" t="s">
        <v>415</v>
      </c>
      <c r="I4635" t="s">
        <v>416</v>
      </c>
      <c r="J4635" t="s">
        <v>563</v>
      </c>
      <c r="K4635" t="s">
        <v>408</v>
      </c>
      <c r="L4635" t="s">
        <v>544</v>
      </c>
      <c r="M4635" t="s">
        <v>468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187</v>
      </c>
      <c r="C4636">
        <v>2021</v>
      </c>
      <c r="D4636">
        <v>5</v>
      </c>
      <c r="E4636" t="s">
        <v>630</v>
      </c>
      <c r="F4636" s="153">
        <v>60</v>
      </c>
      <c r="G4636" t="s">
        <v>469</v>
      </c>
      <c r="H4636" t="s">
        <v>459</v>
      </c>
      <c r="I4636" t="s">
        <v>460</v>
      </c>
      <c r="J4636" t="s">
        <v>573</v>
      </c>
      <c r="K4636" t="s">
        <v>461</v>
      </c>
      <c r="L4636" t="s">
        <v>545</v>
      </c>
      <c r="M4636" t="s">
        <v>470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187</v>
      </c>
      <c r="C4637">
        <v>2021</v>
      </c>
      <c r="D4637">
        <v>5</v>
      </c>
      <c r="E4637" t="s">
        <v>630</v>
      </c>
      <c r="F4637" s="153">
        <v>60</v>
      </c>
      <c r="G4637" t="s">
        <v>469</v>
      </c>
      <c r="H4637" t="s">
        <v>463</v>
      </c>
      <c r="I4637" t="s">
        <v>464</v>
      </c>
      <c r="J4637" t="s">
        <v>577</v>
      </c>
      <c r="K4637" t="s">
        <v>465</v>
      </c>
      <c r="L4637" t="s">
        <v>545</v>
      </c>
      <c r="M4637" t="s">
        <v>470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181</v>
      </c>
      <c r="C4638">
        <v>2021</v>
      </c>
      <c r="D4638">
        <v>5</v>
      </c>
      <c r="E4638" t="s">
        <v>630</v>
      </c>
      <c r="F4638" s="153">
        <v>1</v>
      </c>
      <c r="G4638" t="s">
        <v>396</v>
      </c>
      <c r="H4638" t="s">
        <v>397</v>
      </c>
      <c r="I4638" t="s">
        <v>398</v>
      </c>
      <c r="J4638" t="s">
        <v>561</v>
      </c>
      <c r="K4638" t="s">
        <v>399</v>
      </c>
      <c r="L4638" t="s">
        <v>536</v>
      </c>
      <c r="M4638" t="s">
        <v>400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181</v>
      </c>
      <c r="C4639">
        <v>2021</v>
      </c>
      <c r="D4639">
        <v>5</v>
      </c>
      <c r="E4639" t="s">
        <v>630</v>
      </c>
      <c r="F4639" s="153">
        <v>1</v>
      </c>
      <c r="G4639" t="s">
        <v>396</v>
      </c>
      <c r="H4639" t="s">
        <v>401</v>
      </c>
      <c r="I4639" t="s">
        <v>402</v>
      </c>
      <c r="J4639" t="s">
        <v>561</v>
      </c>
      <c r="K4639" t="s">
        <v>399</v>
      </c>
      <c r="L4639" t="s">
        <v>536</v>
      </c>
      <c r="M4639" t="s">
        <v>400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181</v>
      </c>
      <c r="C4640">
        <v>2021</v>
      </c>
      <c r="D4640">
        <v>5</v>
      </c>
      <c r="E4640" t="s">
        <v>630</v>
      </c>
      <c r="F4640" s="153">
        <v>1</v>
      </c>
      <c r="G4640" t="s">
        <v>396</v>
      </c>
      <c r="H4640" t="s">
        <v>403</v>
      </c>
      <c r="I4640" t="s">
        <v>404</v>
      </c>
      <c r="J4640" t="s">
        <v>562</v>
      </c>
      <c r="K4640" t="s">
        <v>405</v>
      </c>
      <c r="L4640" t="s">
        <v>536</v>
      </c>
      <c r="M4640" t="s">
        <v>400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181</v>
      </c>
      <c r="C4641">
        <v>2021</v>
      </c>
      <c r="D4641">
        <v>5</v>
      </c>
      <c r="E4641" t="s">
        <v>630</v>
      </c>
      <c r="F4641" s="153">
        <v>1</v>
      </c>
      <c r="G4641" t="s">
        <v>396</v>
      </c>
      <c r="H4641" t="s">
        <v>406</v>
      </c>
      <c r="I4641" t="s">
        <v>407</v>
      </c>
      <c r="J4641" t="s">
        <v>563</v>
      </c>
      <c r="K4641" t="s">
        <v>408</v>
      </c>
      <c r="L4641" t="s">
        <v>536</v>
      </c>
      <c r="M4641" t="s">
        <v>400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181</v>
      </c>
      <c r="C4642">
        <v>2021</v>
      </c>
      <c r="D4642">
        <v>5</v>
      </c>
      <c r="E4642" t="s">
        <v>630</v>
      </c>
      <c r="F4642" s="153">
        <v>1</v>
      </c>
      <c r="G4642" t="s">
        <v>396</v>
      </c>
      <c r="H4642" t="s">
        <v>471</v>
      </c>
      <c r="I4642" t="s">
        <v>472</v>
      </c>
      <c r="J4642" t="s">
        <v>563</v>
      </c>
      <c r="K4642" t="s">
        <v>408</v>
      </c>
      <c r="L4642" t="s">
        <v>536</v>
      </c>
      <c r="M4642" t="s">
        <v>400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181</v>
      </c>
      <c r="C4643">
        <v>2021</v>
      </c>
      <c r="D4643">
        <v>5</v>
      </c>
      <c r="E4643" t="s">
        <v>630</v>
      </c>
      <c r="F4643" s="153">
        <v>1</v>
      </c>
      <c r="G4643" t="s">
        <v>396</v>
      </c>
      <c r="H4643" t="s">
        <v>409</v>
      </c>
      <c r="I4643" t="s">
        <v>410</v>
      </c>
      <c r="J4643" t="s">
        <v>564</v>
      </c>
      <c r="K4643" t="s">
        <v>428</v>
      </c>
      <c r="L4643" t="s">
        <v>536</v>
      </c>
      <c r="M4643" t="s">
        <v>400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181</v>
      </c>
      <c r="C4644">
        <v>2021</v>
      </c>
      <c r="D4644">
        <v>5</v>
      </c>
      <c r="E4644" t="s">
        <v>630</v>
      </c>
      <c r="F4644" s="153">
        <v>1</v>
      </c>
      <c r="G4644" t="s">
        <v>396</v>
      </c>
      <c r="H4644" t="s">
        <v>429</v>
      </c>
      <c r="I4644" t="s">
        <v>430</v>
      </c>
      <c r="J4644" t="s">
        <v>562</v>
      </c>
      <c r="K4644" t="s">
        <v>405</v>
      </c>
      <c r="L4644" t="s">
        <v>536</v>
      </c>
      <c r="M4644" t="s">
        <v>400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181</v>
      </c>
      <c r="C4645">
        <v>2021</v>
      </c>
      <c r="D4645">
        <v>5</v>
      </c>
      <c r="E4645" t="s">
        <v>630</v>
      </c>
      <c r="F4645" s="153">
        <v>1</v>
      </c>
      <c r="G4645" t="s">
        <v>396</v>
      </c>
      <c r="H4645" t="s">
        <v>473</v>
      </c>
      <c r="I4645" t="s">
        <v>474</v>
      </c>
      <c r="J4645" t="s">
        <v>565</v>
      </c>
      <c r="K4645" t="s">
        <v>411</v>
      </c>
      <c r="L4645" t="s">
        <v>536</v>
      </c>
      <c r="M4645" t="s">
        <v>400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181</v>
      </c>
      <c r="C4646">
        <v>2021</v>
      </c>
      <c r="D4646">
        <v>5</v>
      </c>
      <c r="E4646" t="s">
        <v>630</v>
      </c>
      <c r="F4646" s="153">
        <v>1</v>
      </c>
      <c r="G4646" t="s">
        <v>396</v>
      </c>
      <c r="H4646" t="s">
        <v>431</v>
      </c>
      <c r="I4646" t="s">
        <v>432</v>
      </c>
      <c r="J4646" t="s">
        <v>568</v>
      </c>
      <c r="K4646" t="s">
        <v>433</v>
      </c>
      <c r="L4646" t="s">
        <v>538</v>
      </c>
      <c r="M4646" t="s">
        <v>422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181</v>
      </c>
      <c r="C4647">
        <v>2021</v>
      </c>
      <c r="D4647">
        <v>5</v>
      </c>
      <c r="E4647" t="s">
        <v>630</v>
      </c>
      <c r="F4647" s="153">
        <v>1</v>
      </c>
      <c r="G4647" t="s">
        <v>396</v>
      </c>
      <c r="H4647" t="s">
        <v>477</v>
      </c>
      <c r="I4647" t="s">
        <v>478</v>
      </c>
      <c r="J4647" t="s">
        <v>566</v>
      </c>
      <c r="K4647" t="s">
        <v>436</v>
      </c>
      <c r="L4647" t="s">
        <v>536</v>
      </c>
      <c r="M4647" t="s">
        <v>400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181</v>
      </c>
      <c r="C4648">
        <v>2021</v>
      </c>
      <c r="D4648">
        <v>5</v>
      </c>
      <c r="E4648" t="s">
        <v>630</v>
      </c>
      <c r="F4648" s="153">
        <v>1</v>
      </c>
      <c r="G4648" t="s">
        <v>396</v>
      </c>
      <c r="H4648" t="s">
        <v>479</v>
      </c>
      <c r="I4648" t="s">
        <v>480</v>
      </c>
      <c r="J4648" t="s">
        <v>566</v>
      </c>
      <c r="K4648" t="s">
        <v>436</v>
      </c>
      <c r="L4648" t="s">
        <v>536</v>
      </c>
      <c r="M4648" t="s">
        <v>400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181</v>
      </c>
      <c r="C4649">
        <v>2021</v>
      </c>
      <c r="D4649">
        <v>5</v>
      </c>
      <c r="E4649" t="s">
        <v>630</v>
      </c>
      <c r="F4649" s="153">
        <v>1</v>
      </c>
      <c r="G4649" t="s">
        <v>396</v>
      </c>
      <c r="H4649" t="s">
        <v>434</v>
      </c>
      <c r="I4649" t="s">
        <v>435</v>
      </c>
      <c r="J4649" t="s">
        <v>566</v>
      </c>
      <c r="K4649" t="s">
        <v>436</v>
      </c>
      <c r="L4649" t="s">
        <v>537</v>
      </c>
      <c r="M4649" t="s">
        <v>414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181</v>
      </c>
      <c r="C4650">
        <v>2021</v>
      </c>
      <c r="D4650">
        <v>5</v>
      </c>
      <c r="E4650" t="s">
        <v>630</v>
      </c>
      <c r="F4650" s="153">
        <v>1</v>
      </c>
      <c r="G4650" t="s">
        <v>396</v>
      </c>
      <c r="H4650" t="s">
        <v>412</v>
      </c>
      <c r="I4650" t="s">
        <v>413</v>
      </c>
      <c r="J4650" t="s">
        <v>561</v>
      </c>
      <c r="K4650" t="s">
        <v>399</v>
      </c>
      <c r="L4650" t="s">
        <v>537</v>
      </c>
      <c r="M4650" t="s">
        <v>414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181</v>
      </c>
      <c r="C4651">
        <v>2021</v>
      </c>
      <c r="D4651">
        <v>5</v>
      </c>
      <c r="E4651" t="s">
        <v>630</v>
      </c>
      <c r="F4651" s="153">
        <v>1</v>
      </c>
      <c r="G4651" t="s">
        <v>396</v>
      </c>
      <c r="H4651" t="s">
        <v>415</v>
      </c>
      <c r="I4651" t="s">
        <v>416</v>
      </c>
      <c r="J4651" t="s">
        <v>563</v>
      </c>
      <c r="K4651" t="s">
        <v>408</v>
      </c>
      <c r="L4651" t="s">
        <v>537</v>
      </c>
      <c r="M4651" t="s">
        <v>414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181</v>
      </c>
      <c r="C4652">
        <v>2021</v>
      </c>
      <c r="D4652">
        <v>5</v>
      </c>
      <c r="E4652" t="s">
        <v>630</v>
      </c>
      <c r="F4652" s="153">
        <v>1</v>
      </c>
      <c r="G4652" t="s">
        <v>396</v>
      </c>
      <c r="H4652" t="s">
        <v>417</v>
      </c>
      <c r="I4652" t="s">
        <v>418</v>
      </c>
      <c r="J4652" t="s">
        <v>562</v>
      </c>
      <c r="K4652" t="s">
        <v>405</v>
      </c>
      <c r="L4652" t="s">
        <v>537</v>
      </c>
      <c r="M4652" t="s">
        <v>414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181</v>
      </c>
      <c r="C4653">
        <v>2021</v>
      </c>
      <c r="D4653">
        <v>5</v>
      </c>
      <c r="E4653" t="s">
        <v>630</v>
      </c>
      <c r="F4653" s="153">
        <v>1</v>
      </c>
      <c r="G4653" t="s">
        <v>396</v>
      </c>
      <c r="H4653" t="s">
        <v>419</v>
      </c>
      <c r="I4653" t="s">
        <v>420</v>
      </c>
      <c r="J4653" t="s">
        <v>565</v>
      </c>
      <c r="K4653" t="s">
        <v>411</v>
      </c>
      <c r="L4653" t="s">
        <v>537</v>
      </c>
      <c r="M4653" t="s">
        <v>414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181</v>
      </c>
      <c r="C4654">
        <v>2021</v>
      </c>
      <c r="D4654">
        <v>5</v>
      </c>
      <c r="E4654" t="s">
        <v>630</v>
      </c>
      <c r="F4654" s="153">
        <v>3</v>
      </c>
      <c r="G4654" t="s">
        <v>421</v>
      </c>
      <c r="H4654" t="s">
        <v>397</v>
      </c>
      <c r="I4654" t="s">
        <v>398</v>
      </c>
      <c r="J4654" t="s">
        <v>561</v>
      </c>
      <c r="K4654" t="s">
        <v>399</v>
      </c>
      <c r="L4654" t="s">
        <v>538</v>
      </c>
      <c r="M4654" t="s">
        <v>422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181</v>
      </c>
      <c r="C4655">
        <v>2021</v>
      </c>
      <c r="D4655">
        <v>5</v>
      </c>
      <c r="E4655" t="s">
        <v>630</v>
      </c>
      <c r="F4655" s="153">
        <v>3</v>
      </c>
      <c r="G4655" t="s">
        <v>421</v>
      </c>
      <c r="H4655" t="s">
        <v>401</v>
      </c>
      <c r="I4655" t="s">
        <v>402</v>
      </c>
      <c r="J4655" t="s">
        <v>561</v>
      </c>
      <c r="K4655" t="s">
        <v>399</v>
      </c>
      <c r="L4655" t="s">
        <v>538</v>
      </c>
      <c r="M4655" t="s">
        <v>422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181</v>
      </c>
      <c r="C4656">
        <v>2021</v>
      </c>
      <c r="D4656">
        <v>5</v>
      </c>
      <c r="E4656" t="s">
        <v>630</v>
      </c>
      <c r="F4656" s="153">
        <v>3</v>
      </c>
      <c r="G4656" t="s">
        <v>421</v>
      </c>
      <c r="H4656" t="s">
        <v>403</v>
      </c>
      <c r="I4656" t="s">
        <v>404</v>
      </c>
      <c r="J4656" t="s">
        <v>562</v>
      </c>
      <c r="K4656" t="s">
        <v>405</v>
      </c>
      <c r="L4656" t="s">
        <v>538</v>
      </c>
      <c r="M4656" t="s">
        <v>422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181</v>
      </c>
      <c r="C4657">
        <v>2021</v>
      </c>
      <c r="D4657">
        <v>5</v>
      </c>
      <c r="E4657" t="s">
        <v>630</v>
      </c>
      <c r="F4657" s="153">
        <v>3</v>
      </c>
      <c r="G4657" t="s">
        <v>421</v>
      </c>
      <c r="H4657" t="s">
        <v>406</v>
      </c>
      <c r="I4657" t="s">
        <v>407</v>
      </c>
      <c r="J4657" t="s">
        <v>563</v>
      </c>
      <c r="K4657" t="s">
        <v>408</v>
      </c>
      <c r="L4657" t="s">
        <v>538</v>
      </c>
      <c r="M4657" t="s">
        <v>422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181</v>
      </c>
      <c r="C4658">
        <v>2021</v>
      </c>
      <c r="D4658">
        <v>5</v>
      </c>
      <c r="E4658" t="s">
        <v>630</v>
      </c>
      <c r="F4658" s="153">
        <v>3</v>
      </c>
      <c r="G4658" t="s">
        <v>421</v>
      </c>
      <c r="H4658" t="s">
        <v>423</v>
      </c>
      <c r="I4658" t="s">
        <v>424</v>
      </c>
      <c r="J4658" t="s">
        <v>567</v>
      </c>
      <c r="K4658" t="s">
        <v>425</v>
      </c>
      <c r="L4658" t="s">
        <v>538</v>
      </c>
      <c r="M4658" t="s">
        <v>422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181</v>
      </c>
      <c r="C4659">
        <v>2021</v>
      </c>
      <c r="D4659">
        <v>5</v>
      </c>
      <c r="E4659" t="s">
        <v>630</v>
      </c>
      <c r="F4659" s="153">
        <v>3</v>
      </c>
      <c r="G4659" t="s">
        <v>421</v>
      </c>
      <c r="H4659" t="s">
        <v>426</v>
      </c>
      <c r="I4659" t="s">
        <v>427</v>
      </c>
      <c r="J4659" t="s">
        <v>564</v>
      </c>
      <c r="K4659" t="s">
        <v>428</v>
      </c>
      <c r="L4659" t="s">
        <v>538</v>
      </c>
      <c r="M4659" t="s">
        <v>422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181</v>
      </c>
      <c r="C4660">
        <v>2021</v>
      </c>
      <c r="D4660">
        <v>5</v>
      </c>
      <c r="E4660" t="s">
        <v>630</v>
      </c>
      <c r="F4660" s="153">
        <v>3</v>
      </c>
      <c r="G4660" t="s">
        <v>421</v>
      </c>
      <c r="H4660" t="s">
        <v>409</v>
      </c>
      <c r="I4660" t="s">
        <v>410</v>
      </c>
      <c r="J4660" t="s">
        <v>564</v>
      </c>
      <c r="K4660" t="s">
        <v>428</v>
      </c>
      <c r="L4660" t="s">
        <v>538</v>
      </c>
      <c r="M4660" t="s">
        <v>422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181</v>
      </c>
      <c r="C4661">
        <v>2021</v>
      </c>
      <c r="D4661">
        <v>5</v>
      </c>
      <c r="E4661" t="s">
        <v>630</v>
      </c>
      <c r="F4661" s="153">
        <v>3</v>
      </c>
      <c r="G4661" t="s">
        <v>421</v>
      </c>
      <c r="H4661" t="s">
        <v>429</v>
      </c>
      <c r="I4661" t="s">
        <v>430</v>
      </c>
      <c r="J4661" t="s">
        <v>562</v>
      </c>
      <c r="K4661" t="s">
        <v>405</v>
      </c>
      <c r="L4661" t="s">
        <v>538</v>
      </c>
      <c r="M4661" t="s">
        <v>422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181</v>
      </c>
      <c r="C4662">
        <v>2021</v>
      </c>
      <c r="D4662">
        <v>5</v>
      </c>
      <c r="E4662" t="s">
        <v>630</v>
      </c>
      <c r="F4662" s="153">
        <v>3</v>
      </c>
      <c r="G4662" t="s">
        <v>421</v>
      </c>
      <c r="H4662" t="s">
        <v>584</v>
      </c>
      <c r="I4662" t="s">
        <v>585</v>
      </c>
      <c r="J4662" t="s">
        <v>567</v>
      </c>
      <c r="K4662" t="s">
        <v>425</v>
      </c>
      <c r="L4662" t="s">
        <v>538</v>
      </c>
      <c r="M4662" t="s">
        <v>422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181</v>
      </c>
      <c r="C4663">
        <v>2021</v>
      </c>
      <c r="D4663">
        <v>5</v>
      </c>
      <c r="E4663" t="s">
        <v>630</v>
      </c>
      <c r="F4663" s="153">
        <v>3</v>
      </c>
      <c r="G4663" t="s">
        <v>421</v>
      </c>
      <c r="H4663" t="s">
        <v>481</v>
      </c>
      <c r="I4663" t="s">
        <v>482</v>
      </c>
      <c r="J4663" t="s">
        <v>568</v>
      </c>
      <c r="K4663" t="s">
        <v>433</v>
      </c>
      <c r="L4663" t="s">
        <v>538</v>
      </c>
      <c r="M4663" t="s">
        <v>422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181</v>
      </c>
      <c r="C4664">
        <v>2021</v>
      </c>
      <c r="D4664">
        <v>5</v>
      </c>
      <c r="E4664" t="s">
        <v>630</v>
      </c>
      <c r="F4664" s="153">
        <v>3</v>
      </c>
      <c r="G4664" t="s">
        <v>421</v>
      </c>
      <c r="H4664" t="s">
        <v>473</v>
      </c>
      <c r="I4664" t="s">
        <v>474</v>
      </c>
      <c r="J4664" t="s">
        <v>565</v>
      </c>
      <c r="K4664" t="s">
        <v>411</v>
      </c>
      <c r="L4664" t="s">
        <v>538</v>
      </c>
      <c r="M4664" t="s">
        <v>422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181</v>
      </c>
      <c r="C4665">
        <v>2021</v>
      </c>
      <c r="D4665">
        <v>5</v>
      </c>
      <c r="E4665" t="s">
        <v>630</v>
      </c>
      <c r="F4665" s="153">
        <v>3</v>
      </c>
      <c r="G4665" t="s">
        <v>421</v>
      </c>
      <c r="H4665" t="s">
        <v>586</v>
      </c>
      <c r="I4665" t="s">
        <v>587</v>
      </c>
      <c r="J4665" t="s">
        <v>570</v>
      </c>
      <c r="K4665" t="s">
        <v>454</v>
      </c>
      <c r="L4665" t="s">
        <v>538</v>
      </c>
      <c r="M4665" t="s">
        <v>422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181</v>
      </c>
      <c r="C4666">
        <v>2021</v>
      </c>
      <c r="D4666">
        <v>5</v>
      </c>
      <c r="E4666" t="s">
        <v>630</v>
      </c>
      <c r="F4666" s="153">
        <v>3</v>
      </c>
      <c r="G4666" t="s">
        <v>421</v>
      </c>
      <c r="H4666" t="s">
        <v>483</v>
      </c>
      <c r="I4666" t="s">
        <v>484</v>
      </c>
      <c r="J4666" t="s">
        <v>569</v>
      </c>
      <c r="K4666" t="s">
        <v>485</v>
      </c>
      <c r="L4666" t="s">
        <v>538</v>
      </c>
      <c r="M4666" t="s">
        <v>422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181</v>
      </c>
      <c r="C4667">
        <v>2021</v>
      </c>
      <c r="D4667">
        <v>5</v>
      </c>
      <c r="E4667" t="s">
        <v>630</v>
      </c>
      <c r="F4667" s="153">
        <v>3</v>
      </c>
      <c r="G4667" t="s">
        <v>421</v>
      </c>
      <c r="H4667" t="s">
        <v>431</v>
      </c>
      <c r="I4667" t="s">
        <v>432</v>
      </c>
      <c r="J4667" t="s">
        <v>568</v>
      </c>
      <c r="K4667" t="s">
        <v>433</v>
      </c>
      <c r="L4667" t="s">
        <v>538</v>
      </c>
      <c r="M4667" t="s">
        <v>422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181</v>
      </c>
      <c r="C4668">
        <v>2021</v>
      </c>
      <c r="D4668">
        <v>5</v>
      </c>
      <c r="E4668" t="s">
        <v>630</v>
      </c>
      <c r="F4668" s="153">
        <v>3</v>
      </c>
      <c r="G4668" t="s">
        <v>421</v>
      </c>
      <c r="H4668" t="s">
        <v>486</v>
      </c>
      <c r="I4668" t="s">
        <v>487</v>
      </c>
      <c r="J4668" t="s">
        <v>570</v>
      </c>
      <c r="K4668" t="s">
        <v>454</v>
      </c>
      <c r="L4668" t="s">
        <v>538</v>
      </c>
      <c r="M4668" t="s">
        <v>422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181</v>
      </c>
      <c r="C4669">
        <v>2021</v>
      </c>
      <c r="D4669">
        <v>5</v>
      </c>
      <c r="E4669" t="s">
        <v>630</v>
      </c>
      <c r="F4669" s="153">
        <v>3</v>
      </c>
      <c r="G4669" t="s">
        <v>421</v>
      </c>
      <c r="H4669" t="s">
        <v>488</v>
      </c>
      <c r="I4669" t="s">
        <v>489</v>
      </c>
      <c r="J4669" t="s">
        <v>569</v>
      </c>
      <c r="K4669" t="s">
        <v>485</v>
      </c>
      <c r="L4669" t="s">
        <v>538</v>
      </c>
      <c r="M4669" t="s">
        <v>422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181</v>
      </c>
      <c r="C4670">
        <v>2021</v>
      </c>
      <c r="D4670">
        <v>5</v>
      </c>
      <c r="E4670" t="s">
        <v>630</v>
      </c>
      <c r="F4670" s="153">
        <v>3</v>
      </c>
      <c r="G4670" t="s">
        <v>421</v>
      </c>
      <c r="H4670" t="s">
        <v>477</v>
      </c>
      <c r="I4670" t="s">
        <v>478</v>
      </c>
      <c r="J4670" t="s">
        <v>566</v>
      </c>
      <c r="K4670" t="s">
        <v>436</v>
      </c>
      <c r="L4670" t="s">
        <v>538</v>
      </c>
      <c r="M4670" t="s">
        <v>422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181</v>
      </c>
      <c r="C4671">
        <v>2021</v>
      </c>
      <c r="D4671">
        <v>5</v>
      </c>
      <c r="E4671" t="s">
        <v>630</v>
      </c>
      <c r="F4671" s="153">
        <v>3</v>
      </c>
      <c r="G4671" t="s">
        <v>421</v>
      </c>
      <c r="H4671" t="s">
        <v>479</v>
      </c>
      <c r="I4671" t="s">
        <v>480</v>
      </c>
      <c r="J4671" t="s">
        <v>566</v>
      </c>
      <c r="K4671" t="s">
        <v>436</v>
      </c>
      <c r="L4671" t="s">
        <v>538</v>
      </c>
      <c r="M4671" t="s">
        <v>422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181</v>
      </c>
      <c r="C4672">
        <v>2021</v>
      </c>
      <c r="D4672">
        <v>5</v>
      </c>
      <c r="E4672" t="s">
        <v>630</v>
      </c>
      <c r="F4672" s="153">
        <v>3</v>
      </c>
      <c r="G4672" t="s">
        <v>421</v>
      </c>
      <c r="H4672" t="s">
        <v>434</v>
      </c>
      <c r="I4672" t="s">
        <v>435</v>
      </c>
      <c r="J4672" t="s">
        <v>566</v>
      </c>
      <c r="K4672" t="s">
        <v>436</v>
      </c>
      <c r="L4672" t="s">
        <v>539</v>
      </c>
      <c r="M4672" t="s">
        <v>440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181</v>
      </c>
      <c r="C4673">
        <v>2021</v>
      </c>
      <c r="D4673">
        <v>5</v>
      </c>
      <c r="E4673" t="s">
        <v>630</v>
      </c>
      <c r="F4673" s="153">
        <v>3</v>
      </c>
      <c r="G4673" t="s">
        <v>421</v>
      </c>
      <c r="H4673" t="s">
        <v>437</v>
      </c>
      <c r="I4673" t="s">
        <v>438</v>
      </c>
      <c r="J4673" t="s">
        <v>571</v>
      </c>
      <c r="K4673" t="s">
        <v>439</v>
      </c>
      <c r="L4673" t="s">
        <v>539</v>
      </c>
      <c r="M4673" t="s">
        <v>440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181</v>
      </c>
      <c r="C4674">
        <v>2021</v>
      </c>
      <c r="D4674">
        <v>5</v>
      </c>
      <c r="E4674" t="s">
        <v>630</v>
      </c>
      <c r="F4674" s="153">
        <v>3</v>
      </c>
      <c r="G4674" t="s">
        <v>421</v>
      </c>
      <c r="H4674" t="s">
        <v>490</v>
      </c>
      <c r="I4674" t="s">
        <v>491</v>
      </c>
      <c r="J4674" t="s">
        <v>572</v>
      </c>
      <c r="K4674" t="s">
        <v>443</v>
      </c>
      <c r="L4674" t="s">
        <v>538</v>
      </c>
      <c r="M4674" t="s">
        <v>422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181</v>
      </c>
      <c r="C4675">
        <v>2021</v>
      </c>
      <c r="D4675">
        <v>5</v>
      </c>
      <c r="E4675" t="s">
        <v>630</v>
      </c>
      <c r="F4675" s="153">
        <v>3</v>
      </c>
      <c r="G4675" t="s">
        <v>421</v>
      </c>
      <c r="H4675" t="s">
        <v>441</v>
      </c>
      <c r="I4675" t="s">
        <v>442</v>
      </c>
      <c r="J4675" t="s">
        <v>572</v>
      </c>
      <c r="K4675" t="s">
        <v>443</v>
      </c>
      <c r="L4675" t="s">
        <v>538</v>
      </c>
      <c r="M4675" t="s">
        <v>422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181</v>
      </c>
      <c r="C4676">
        <v>2021</v>
      </c>
      <c r="D4676">
        <v>5</v>
      </c>
      <c r="E4676" t="s">
        <v>630</v>
      </c>
      <c r="F4676" s="153">
        <v>3</v>
      </c>
      <c r="G4676" t="s">
        <v>421</v>
      </c>
      <c r="H4676" t="s">
        <v>444</v>
      </c>
      <c r="I4676" t="s">
        <v>445</v>
      </c>
      <c r="J4676" t="s">
        <v>572</v>
      </c>
      <c r="K4676" t="s">
        <v>443</v>
      </c>
      <c r="L4676" t="s">
        <v>539</v>
      </c>
      <c r="M4676" t="s">
        <v>440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181</v>
      </c>
      <c r="C4677">
        <v>2021</v>
      </c>
      <c r="D4677">
        <v>5</v>
      </c>
      <c r="E4677" t="s">
        <v>630</v>
      </c>
      <c r="F4677" s="153">
        <v>3</v>
      </c>
      <c r="G4677" t="s">
        <v>421</v>
      </c>
      <c r="H4677" t="s">
        <v>412</v>
      </c>
      <c r="I4677" t="s">
        <v>413</v>
      </c>
      <c r="J4677" t="s">
        <v>561</v>
      </c>
      <c r="K4677" t="s">
        <v>399</v>
      </c>
      <c r="L4677" t="s">
        <v>539</v>
      </c>
      <c r="M4677" t="s">
        <v>440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181</v>
      </c>
      <c r="C4678">
        <v>2021</v>
      </c>
      <c r="D4678">
        <v>5</v>
      </c>
      <c r="E4678" t="s">
        <v>630</v>
      </c>
      <c r="F4678" s="153">
        <v>3</v>
      </c>
      <c r="G4678" t="s">
        <v>421</v>
      </c>
      <c r="H4678" t="s">
        <v>417</v>
      </c>
      <c r="I4678" t="s">
        <v>418</v>
      </c>
      <c r="J4678" t="s">
        <v>562</v>
      </c>
      <c r="K4678" t="s">
        <v>405</v>
      </c>
      <c r="L4678" t="s">
        <v>539</v>
      </c>
      <c r="M4678" t="s">
        <v>440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181</v>
      </c>
      <c r="C4679">
        <v>2021</v>
      </c>
      <c r="D4679">
        <v>5</v>
      </c>
      <c r="E4679" t="s">
        <v>630</v>
      </c>
      <c r="F4679" s="153">
        <v>3</v>
      </c>
      <c r="G4679" t="s">
        <v>421</v>
      </c>
      <c r="H4679" t="s">
        <v>446</v>
      </c>
      <c r="I4679" t="s">
        <v>447</v>
      </c>
      <c r="J4679" t="s">
        <v>567</v>
      </c>
      <c r="K4679" t="s">
        <v>425</v>
      </c>
      <c r="L4679" t="s">
        <v>539</v>
      </c>
      <c r="M4679" t="s">
        <v>440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181</v>
      </c>
      <c r="C4680">
        <v>2021</v>
      </c>
      <c r="D4680">
        <v>5</v>
      </c>
      <c r="E4680" t="s">
        <v>630</v>
      </c>
      <c r="F4680" s="153">
        <v>3</v>
      </c>
      <c r="G4680" t="s">
        <v>421</v>
      </c>
      <c r="H4680" t="s">
        <v>448</v>
      </c>
      <c r="I4680" t="s">
        <v>449</v>
      </c>
      <c r="J4680" t="s">
        <v>564</v>
      </c>
      <c r="K4680" t="s">
        <v>428</v>
      </c>
      <c r="L4680" t="s">
        <v>539</v>
      </c>
      <c r="M4680" t="s">
        <v>440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181</v>
      </c>
      <c r="C4681">
        <v>2021</v>
      </c>
      <c r="D4681">
        <v>5</v>
      </c>
      <c r="E4681" t="s">
        <v>630</v>
      </c>
      <c r="F4681" s="153">
        <v>3</v>
      </c>
      <c r="G4681" t="s">
        <v>421</v>
      </c>
      <c r="H4681" t="s">
        <v>419</v>
      </c>
      <c r="I4681" t="s">
        <v>420</v>
      </c>
      <c r="J4681" t="s">
        <v>565</v>
      </c>
      <c r="K4681" t="s">
        <v>411</v>
      </c>
      <c r="L4681" t="s">
        <v>539</v>
      </c>
      <c r="M4681" t="s">
        <v>440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181</v>
      </c>
      <c r="C4682">
        <v>2021</v>
      </c>
      <c r="D4682">
        <v>5</v>
      </c>
      <c r="E4682" t="s">
        <v>630</v>
      </c>
      <c r="F4682" s="153">
        <v>3</v>
      </c>
      <c r="G4682" t="s">
        <v>421</v>
      </c>
      <c r="H4682" t="s">
        <v>450</v>
      </c>
      <c r="I4682" t="s">
        <v>451</v>
      </c>
      <c r="J4682" t="s">
        <v>568</v>
      </c>
      <c r="K4682" t="s">
        <v>433</v>
      </c>
      <c r="L4682" t="s">
        <v>539</v>
      </c>
      <c r="M4682" t="s">
        <v>440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181</v>
      </c>
      <c r="C4683">
        <v>2021</v>
      </c>
      <c r="D4683">
        <v>5</v>
      </c>
      <c r="E4683" t="s">
        <v>630</v>
      </c>
      <c r="F4683" s="153">
        <v>3</v>
      </c>
      <c r="G4683" t="s">
        <v>421</v>
      </c>
      <c r="H4683" t="s">
        <v>452</v>
      </c>
      <c r="I4683" t="s">
        <v>453</v>
      </c>
      <c r="J4683" t="s">
        <v>568</v>
      </c>
      <c r="K4683" t="s">
        <v>433</v>
      </c>
      <c r="L4683" t="s">
        <v>539</v>
      </c>
      <c r="M4683" t="s">
        <v>440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181</v>
      </c>
      <c r="C4684">
        <v>2021</v>
      </c>
      <c r="D4684">
        <v>5</v>
      </c>
      <c r="E4684" t="s">
        <v>630</v>
      </c>
      <c r="F4684" s="153">
        <v>3</v>
      </c>
      <c r="G4684" t="s">
        <v>421</v>
      </c>
      <c r="H4684" t="s">
        <v>492</v>
      </c>
      <c r="I4684" t="s">
        <v>493</v>
      </c>
      <c r="J4684" t="s">
        <v>568</v>
      </c>
      <c r="K4684" t="s">
        <v>433</v>
      </c>
      <c r="L4684" t="s">
        <v>539</v>
      </c>
      <c r="M4684" t="s">
        <v>440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181</v>
      </c>
      <c r="C4685">
        <v>2021</v>
      </c>
      <c r="D4685">
        <v>5</v>
      </c>
      <c r="E4685" t="s">
        <v>630</v>
      </c>
      <c r="F4685" s="153">
        <v>5</v>
      </c>
      <c r="G4685" t="s">
        <v>455</v>
      </c>
      <c r="H4685" t="s">
        <v>403</v>
      </c>
      <c r="I4685" t="s">
        <v>404</v>
      </c>
      <c r="J4685" t="s">
        <v>562</v>
      </c>
      <c r="K4685" t="s">
        <v>405</v>
      </c>
      <c r="L4685" t="s">
        <v>540</v>
      </c>
      <c r="M4685" t="s">
        <v>456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181</v>
      </c>
      <c r="C4686">
        <v>2021</v>
      </c>
      <c r="D4686">
        <v>5</v>
      </c>
      <c r="E4686" t="s">
        <v>630</v>
      </c>
      <c r="F4686" s="153">
        <v>5</v>
      </c>
      <c r="G4686" t="s">
        <v>455</v>
      </c>
      <c r="H4686" t="s">
        <v>423</v>
      </c>
      <c r="I4686" t="s">
        <v>424</v>
      </c>
      <c r="J4686" t="s">
        <v>567</v>
      </c>
      <c r="K4686" t="s">
        <v>425</v>
      </c>
      <c r="L4686" t="s">
        <v>540</v>
      </c>
      <c r="M4686" t="s">
        <v>456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181</v>
      </c>
      <c r="C4687">
        <v>2021</v>
      </c>
      <c r="D4687">
        <v>5</v>
      </c>
      <c r="E4687" t="s">
        <v>630</v>
      </c>
      <c r="F4687" s="153">
        <v>5</v>
      </c>
      <c r="G4687" t="s">
        <v>455</v>
      </c>
      <c r="H4687" t="s">
        <v>429</v>
      </c>
      <c r="I4687" t="s">
        <v>430</v>
      </c>
      <c r="J4687" t="s">
        <v>562</v>
      </c>
      <c r="K4687" t="s">
        <v>405</v>
      </c>
      <c r="L4687" t="s">
        <v>540</v>
      </c>
      <c r="M4687" t="s">
        <v>456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181</v>
      </c>
      <c r="C4688">
        <v>2021</v>
      </c>
      <c r="D4688">
        <v>5</v>
      </c>
      <c r="E4688" t="s">
        <v>630</v>
      </c>
      <c r="F4688" s="153">
        <v>5</v>
      </c>
      <c r="G4688" t="s">
        <v>455</v>
      </c>
      <c r="H4688" t="s">
        <v>481</v>
      </c>
      <c r="I4688" t="s">
        <v>482</v>
      </c>
      <c r="J4688" t="s">
        <v>568</v>
      </c>
      <c r="K4688" t="s">
        <v>433</v>
      </c>
      <c r="L4688" t="s">
        <v>540</v>
      </c>
      <c r="M4688" t="s">
        <v>456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181</v>
      </c>
      <c r="C4689">
        <v>2021</v>
      </c>
      <c r="D4689">
        <v>5</v>
      </c>
      <c r="E4689" t="s">
        <v>630</v>
      </c>
      <c r="F4689" s="153">
        <v>5</v>
      </c>
      <c r="G4689" t="s">
        <v>455</v>
      </c>
      <c r="H4689" t="s">
        <v>431</v>
      </c>
      <c r="I4689" t="s">
        <v>432</v>
      </c>
      <c r="J4689" t="s">
        <v>568</v>
      </c>
      <c r="K4689" t="s">
        <v>433</v>
      </c>
      <c r="L4689" t="s">
        <v>540</v>
      </c>
      <c r="M4689" t="s">
        <v>456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181</v>
      </c>
      <c r="C4690">
        <v>2021</v>
      </c>
      <c r="D4690">
        <v>5</v>
      </c>
      <c r="E4690" t="s">
        <v>630</v>
      </c>
      <c r="F4690" s="153">
        <v>5</v>
      </c>
      <c r="G4690" t="s">
        <v>455</v>
      </c>
      <c r="H4690" t="s">
        <v>477</v>
      </c>
      <c r="I4690" t="s">
        <v>478</v>
      </c>
      <c r="J4690" t="s">
        <v>566</v>
      </c>
      <c r="K4690" t="s">
        <v>436</v>
      </c>
      <c r="L4690" t="s">
        <v>540</v>
      </c>
      <c r="M4690" t="s">
        <v>456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181</v>
      </c>
      <c r="C4691">
        <v>2021</v>
      </c>
      <c r="D4691">
        <v>5</v>
      </c>
      <c r="E4691" t="s">
        <v>630</v>
      </c>
      <c r="F4691" s="153">
        <v>5</v>
      </c>
      <c r="G4691" t="s">
        <v>455</v>
      </c>
      <c r="H4691" t="s">
        <v>479</v>
      </c>
      <c r="I4691" t="s">
        <v>480</v>
      </c>
      <c r="J4691" t="s">
        <v>566</v>
      </c>
      <c r="K4691" t="s">
        <v>436</v>
      </c>
      <c r="L4691" t="s">
        <v>540</v>
      </c>
      <c r="M4691" t="s">
        <v>456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181</v>
      </c>
      <c r="C4692">
        <v>2021</v>
      </c>
      <c r="D4692">
        <v>5</v>
      </c>
      <c r="E4692" t="s">
        <v>630</v>
      </c>
      <c r="F4692" s="153">
        <v>5</v>
      </c>
      <c r="G4692" t="s">
        <v>455</v>
      </c>
      <c r="H4692" t="s">
        <v>434</v>
      </c>
      <c r="I4692" t="s">
        <v>435</v>
      </c>
      <c r="J4692" t="s">
        <v>566</v>
      </c>
      <c r="K4692" t="s">
        <v>436</v>
      </c>
      <c r="L4692" t="s">
        <v>541</v>
      </c>
      <c r="M4692" t="s">
        <v>457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181</v>
      </c>
      <c r="C4693">
        <v>2021</v>
      </c>
      <c r="D4693">
        <v>5</v>
      </c>
      <c r="E4693" t="s">
        <v>630</v>
      </c>
      <c r="F4693" s="153">
        <v>5</v>
      </c>
      <c r="G4693" t="s">
        <v>455</v>
      </c>
      <c r="H4693" t="s">
        <v>490</v>
      </c>
      <c r="I4693" t="s">
        <v>491</v>
      </c>
      <c r="J4693" t="s">
        <v>572</v>
      </c>
      <c r="K4693" t="s">
        <v>443</v>
      </c>
      <c r="L4693" t="s">
        <v>540</v>
      </c>
      <c r="M4693" t="s">
        <v>456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181</v>
      </c>
      <c r="C4694">
        <v>2021</v>
      </c>
      <c r="D4694">
        <v>5</v>
      </c>
      <c r="E4694" t="s">
        <v>630</v>
      </c>
      <c r="F4694" s="153">
        <v>5</v>
      </c>
      <c r="G4694" t="s">
        <v>455</v>
      </c>
      <c r="H4694" t="s">
        <v>441</v>
      </c>
      <c r="I4694" t="s">
        <v>442</v>
      </c>
      <c r="J4694" t="s">
        <v>572</v>
      </c>
      <c r="K4694" t="s">
        <v>443</v>
      </c>
      <c r="L4694" t="s">
        <v>540</v>
      </c>
      <c r="M4694" t="s">
        <v>456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181</v>
      </c>
      <c r="C4695">
        <v>2021</v>
      </c>
      <c r="D4695">
        <v>5</v>
      </c>
      <c r="E4695" t="s">
        <v>630</v>
      </c>
      <c r="F4695" s="153">
        <v>5</v>
      </c>
      <c r="G4695" t="s">
        <v>455</v>
      </c>
      <c r="H4695" t="s">
        <v>444</v>
      </c>
      <c r="I4695" t="s">
        <v>445</v>
      </c>
      <c r="J4695" t="s">
        <v>572</v>
      </c>
      <c r="K4695" t="s">
        <v>443</v>
      </c>
      <c r="L4695" t="s">
        <v>541</v>
      </c>
      <c r="M4695" t="s">
        <v>457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181</v>
      </c>
      <c r="C4696">
        <v>2021</v>
      </c>
      <c r="D4696">
        <v>5</v>
      </c>
      <c r="E4696" t="s">
        <v>630</v>
      </c>
      <c r="F4696" s="153">
        <v>5</v>
      </c>
      <c r="G4696" t="s">
        <v>455</v>
      </c>
      <c r="H4696" t="s">
        <v>417</v>
      </c>
      <c r="I4696" t="s">
        <v>418</v>
      </c>
      <c r="J4696" t="s">
        <v>562</v>
      </c>
      <c r="K4696" t="s">
        <v>405</v>
      </c>
      <c r="L4696" t="s">
        <v>541</v>
      </c>
      <c r="M4696" t="s">
        <v>457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181</v>
      </c>
      <c r="C4697">
        <v>2021</v>
      </c>
      <c r="D4697">
        <v>5</v>
      </c>
      <c r="E4697" t="s">
        <v>630</v>
      </c>
      <c r="F4697" s="153">
        <v>5</v>
      </c>
      <c r="G4697" t="s">
        <v>455</v>
      </c>
      <c r="H4697" t="s">
        <v>446</v>
      </c>
      <c r="I4697" t="s">
        <v>447</v>
      </c>
      <c r="J4697" t="s">
        <v>567</v>
      </c>
      <c r="K4697" t="s">
        <v>425</v>
      </c>
      <c r="L4697" t="s">
        <v>541</v>
      </c>
      <c r="M4697" t="s">
        <v>457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181</v>
      </c>
      <c r="C4698">
        <v>2021</v>
      </c>
      <c r="D4698">
        <v>5</v>
      </c>
      <c r="E4698" t="s">
        <v>630</v>
      </c>
      <c r="F4698" s="153">
        <v>5</v>
      </c>
      <c r="G4698" t="s">
        <v>455</v>
      </c>
      <c r="H4698" t="s">
        <v>450</v>
      </c>
      <c r="I4698" t="s">
        <v>451</v>
      </c>
      <c r="J4698" t="s">
        <v>568</v>
      </c>
      <c r="K4698" t="s">
        <v>433</v>
      </c>
      <c r="L4698" t="s">
        <v>541</v>
      </c>
      <c r="M4698" t="s">
        <v>457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181</v>
      </c>
      <c r="C4699">
        <v>2021</v>
      </c>
      <c r="D4699">
        <v>5</v>
      </c>
      <c r="E4699" t="s">
        <v>630</v>
      </c>
      <c r="F4699" s="153">
        <v>6</v>
      </c>
      <c r="G4699" t="s">
        <v>458</v>
      </c>
      <c r="H4699" t="s">
        <v>403</v>
      </c>
      <c r="I4699" t="s">
        <v>404</v>
      </c>
      <c r="J4699" t="s">
        <v>562</v>
      </c>
      <c r="K4699" t="s">
        <v>405</v>
      </c>
      <c r="L4699" t="s">
        <v>548</v>
      </c>
      <c r="M4699" t="s">
        <v>193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181</v>
      </c>
      <c r="C4700">
        <v>2021</v>
      </c>
      <c r="D4700">
        <v>5</v>
      </c>
      <c r="E4700" t="s">
        <v>630</v>
      </c>
      <c r="F4700" s="153">
        <v>6</v>
      </c>
      <c r="G4700" t="s">
        <v>458</v>
      </c>
      <c r="H4700" t="s">
        <v>494</v>
      </c>
      <c r="I4700" t="s">
        <v>495</v>
      </c>
      <c r="J4700" t="s">
        <v>573</v>
      </c>
      <c r="K4700" t="s">
        <v>461</v>
      </c>
      <c r="L4700" t="s">
        <v>548</v>
      </c>
      <c r="M4700" t="s">
        <v>193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181</v>
      </c>
      <c r="C4701">
        <v>2021</v>
      </c>
      <c r="D4701">
        <v>5</v>
      </c>
      <c r="E4701" t="s">
        <v>630</v>
      </c>
      <c r="F4701" s="153">
        <v>6</v>
      </c>
      <c r="G4701" t="s">
        <v>458</v>
      </c>
      <c r="H4701" t="s">
        <v>496</v>
      </c>
      <c r="I4701" t="s">
        <v>497</v>
      </c>
      <c r="J4701" t="s">
        <v>573</v>
      </c>
      <c r="K4701" t="s">
        <v>461</v>
      </c>
      <c r="L4701" t="s">
        <v>548</v>
      </c>
      <c r="M4701" t="s">
        <v>193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181</v>
      </c>
      <c r="C4702">
        <v>2021</v>
      </c>
      <c r="D4702">
        <v>5</v>
      </c>
      <c r="E4702" t="s">
        <v>630</v>
      </c>
      <c r="F4702" s="153">
        <v>6</v>
      </c>
      <c r="G4702" t="s">
        <v>458</v>
      </c>
      <c r="H4702" t="s">
        <v>477</v>
      </c>
      <c r="I4702" t="s">
        <v>478</v>
      </c>
      <c r="J4702" t="s">
        <v>566</v>
      </c>
      <c r="K4702" t="s">
        <v>436</v>
      </c>
      <c r="L4702" t="s">
        <v>548</v>
      </c>
      <c r="M4702" t="s">
        <v>193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181</v>
      </c>
      <c r="C4703">
        <v>2021</v>
      </c>
      <c r="D4703">
        <v>5</v>
      </c>
      <c r="E4703" t="s">
        <v>630</v>
      </c>
      <c r="F4703" s="153">
        <v>6</v>
      </c>
      <c r="G4703" t="s">
        <v>458</v>
      </c>
      <c r="H4703" t="s">
        <v>479</v>
      </c>
      <c r="I4703" t="s">
        <v>480</v>
      </c>
      <c r="J4703" t="s">
        <v>566</v>
      </c>
      <c r="K4703" t="s">
        <v>436</v>
      </c>
      <c r="L4703" t="s">
        <v>548</v>
      </c>
      <c r="M4703" t="s">
        <v>193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181</v>
      </c>
      <c r="C4704">
        <v>2021</v>
      </c>
      <c r="D4704">
        <v>5</v>
      </c>
      <c r="E4704" t="s">
        <v>630</v>
      </c>
      <c r="F4704" s="153">
        <v>6</v>
      </c>
      <c r="G4704" t="s">
        <v>458</v>
      </c>
      <c r="H4704" t="s">
        <v>498</v>
      </c>
      <c r="I4704" t="s">
        <v>499</v>
      </c>
      <c r="J4704" t="s">
        <v>574</v>
      </c>
      <c r="K4704" t="s">
        <v>500</v>
      </c>
      <c r="L4704" t="s">
        <v>548</v>
      </c>
      <c r="M4704" t="s">
        <v>193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181</v>
      </c>
      <c r="C4705">
        <v>2021</v>
      </c>
      <c r="D4705">
        <v>5</v>
      </c>
      <c r="E4705" t="s">
        <v>630</v>
      </c>
      <c r="F4705" s="153">
        <v>6</v>
      </c>
      <c r="G4705" t="s">
        <v>458</v>
      </c>
      <c r="H4705" t="s">
        <v>501</v>
      </c>
      <c r="I4705" t="s">
        <v>502</v>
      </c>
      <c r="J4705" t="s">
        <v>574</v>
      </c>
      <c r="K4705" t="s">
        <v>500</v>
      </c>
      <c r="L4705" t="s">
        <v>548</v>
      </c>
      <c r="M4705" t="s">
        <v>193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181</v>
      </c>
      <c r="C4706">
        <v>2021</v>
      </c>
      <c r="D4706">
        <v>5</v>
      </c>
      <c r="E4706" t="s">
        <v>630</v>
      </c>
      <c r="F4706" s="153">
        <v>6</v>
      </c>
      <c r="G4706" t="s">
        <v>458</v>
      </c>
      <c r="H4706" t="s">
        <v>503</v>
      </c>
      <c r="I4706" t="s">
        <v>504</v>
      </c>
      <c r="J4706" t="s">
        <v>575</v>
      </c>
      <c r="K4706" t="s">
        <v>475</v>
      </c>
      <c r="L4706" t="s">
        <v>548</v>
      </c>
      <c r="M4706" t="s">
        <v>193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181</v>
      </c>
      <c r="C4707">
        <v>2021</v>
      </c>
      <c r="D4707">
        <v>5</v>
      </c>
      <c r="E4707" t="s">
        <v>630</v>
      </c>
      <c r="F4707" s="153">
        <v>6</v>
      </c>
      <c r="G4707" t="s">
        <v>458</v>
      </c>
      <c r="H4707" t="s">
        <v>505</v>
      </c>
      <c r="I4707" t="s">
        <v>506</v>
      </c>
      <c r="J4707" t="s">
        <v>575</v>
      </c>
      <c r="K4707" t="s">
        <v>475</v>
      </c>
      <c r="L4707" t="s">
        <v>548</v>
      </c>
      <c r="M4707" t="s">
        <v>193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181</v>
      </c>
      <c r="C4708">
        <v>2021</v>
      </c>
      <c r="D4708">
        <v>5</v>
      </c>
      <c r="E4708" t="s">
        <v>630</v>
      </c>
      <c r="F4708" s="153">
        <v>6</v>
      </c>
      <c r="G4708" t="s">
        <v>458</v>
      </c>
      <c r="H4708" t="s">
        <v>507</v>
      </c>
      <c r="I4708" t="s">
        <v>508</v>
      </c>
      <c r="J4708" t="s">
        <v>571</v>
      </c>
      <c r="K4708" t="s">
        <v>439</v>
      </c>
      <c r="L4708" t="s">
        <v>548</v>
      </c>
      <c r="M4708" t="s">
        <v>193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181</v>
      </c>
      <c r="C4709">
        <v>2021</v>
      </c>
      <c r="D4709">
        <v>5</v>
      </c>
      <c r="E4709" t="s">
        <v>630</v>
      </c>
      <c r="F4709" s="153">
        <v>6</v>
      </c>
      <c r="G4709" t="s">
        <v>458</v>
      </c>
      <c r="H4709" t="s">
        <v>509</v>
      </c>
      <c r="I4709" t="s">
        <v>510</v>
      </c>
      <c r="J4709" t="s">
        <v>571</v>
      </c>
      <c r="K4709" t="s">
        <v>439</v>
      </c>
      <c r="L4709" t="s">
        <v>548</v>
      </c>
      <c r="M4709" t="s">
        <v>193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181</v>
      </c>
      <c r="C4710">
        <v>2021</v>
      </c>
      <c r="D4710">
        <v>5</v>
      </c>
      <c r="E4710" t="s">
        <v>630</v>
      </c>
      <c r="F4710" s="153">
        <v>6</v>
      </c>
      <c r="G4710" t="s">
        <v>458</v>
      </c>
      <c r="H4710" t="s">
        <v>459</v>
      </c>
      <c r="I4710" t="s">
        <v>460</v>
      </c>
      <c r="J4710" t="s">
        <v>573</v>
      </c>
      <c r="K4710" t="s">
        <v>461</v>
      </c>
      <c r="L4710" t="s">
        <v>542</v>
      </c>
      <c r="M4710" t="s">
        <v>462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181</v>
      </c>
      <c r="C4711">
        <v>2021</v>
      </c>
      <c r="D4711">
        <v>5</v>
      </c>
      <c r="E4711" t="s">
        <v>630</v>
      </c>
      <c r="F4711" s="153">
        <v>6</v>
      </c>
      <c r="G4711" t="s">
        <v>458</v>
      </c>
      <c r="H4711" t="s">
        <v>434</v>
      </c>
      <c r="I4711" t="s">
        <v>435</v>
      </c>
      <c r="J4711" t="s">
        <v>566</v>
      </c>
      <c r="K4711" t="s">
        <v>436</v>
      </c>
      <c r="L4711" t="s">
        <v>542</v>
      </c>
      <c r="M4711" t="s">
        <v>462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181</v>
      </c>
      <c r="C4712">
        <v>2021</v>
      </c>
      <c r="D4712">
        <v>5</v>
      </c>
      <c r="E4712" t="s">
        <v>630</v>
      </c>
      <c r="F4712" s="153">
        <v>6</v>
      </c>
      <c r="G4712" t="s">
        <v>458</v>
      </c>
      <c r="H4712" t="s">
        <v>511</v>
      </c>
      <c r="I4712" t="s">
        <v>512</v>
      </c>
      <c r="J4712" t="s">
        <v>576</v>
      </c>
      <c r="K4712" t="s">
        <v>513</v>
      </c>
      <c r="L4712" t="s">
        <v>542</v>
      </c>
      <c r="M4712" t="s">
        <v>462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181</v>
      </c>
      <c r="C4713">
        <v>2021</v>
      </c>
      <c r="D4713">
        <v>5</v>
      </c>
      <c r="E4713" t="s">
        <v>630</v>
      </c>
      <c r="F4713" s="153">
        <v>6</v>
      </c>
      <c r="G4713" t="s">
        <v>458</v>
      </c>
      <c r="H4713" t="s">
        <v>514</v>
      </c>
      <c r="I4713" t="s">
        <v>515</v>
      </c>
      <c r="J4713" t="s">
        <v>574</v>
      </c>
      <c r="K4713" t="s">
        <v>500</v>
      </c>
      <c r="L4713" t="s">
        <v>542</v>
      </c>
      <c r="M4713" t="s">
        <v>462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181</v>
      </c>
      <c r="C4714">
        <v>2021</v>
      </c>
      <c r="D4714">
        <v>5</v>
      </c>
      <c r="E4714" t="s">
        <v>630</v>
      </c>
      <c r="F4714" s="153">
        <v>6</v>
      </c>
      <c r="G4714" t="s">
        <v>458</v>
      </c>
      <c r="H4714" t="s">
        <v>516</v>
      </c>
      <c r="I4714" t="s">
        <v>517</v>
      </c>
      <c r="J4714" t="s">
        <v>575</v>
      </c>
      <c r="K4714" t="s">
        <v>475</v>
      </c>
      <c r="L4714" t="s">
        <v>542</v>
      </c>
      <c r="M4714" t="s">
        <v>462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181</v>
      </c>
      <c r="C4715">
        <v>2021</v>
      </c>
      <c r="D4715">
        <v>5</v>
      </c>
      <c r="E4715" t="s">
        <v>630</v>
      </c>
      <c r="F4715" s="153">
        <v>6</v>
      </c>
      <c r="G4715" t="s">
        <v>458</v>
      </c>
      <c r="H4715" t="s">
        <v>437</v>
      </c>
      <c r="I4715" t="s">
        <v>438</v>
      </c>
      <c r="J4715" t="s">
        <v>571</v>
      </c>
      <c r="K4715" t="s">
        <v>439</v>
      </c>
      <c r="L4715" t="s">
        <v>542</v>
      </c>
      <c r="M4715" t="s">
        <v>462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181</v>
      </c>
      <c r="C4716">
        <v>2021</v>
      </c>
      <c r="D4716">
        <v>5</v>
      </c>
      <c r="E4716" t="s">
        <v>630</v>
      </c>
      <c r="F4716" s="153">
        <v>6</v>
      </c>
      <c r="G4716" t="s">
        <v>458</v>
      </c>
      <c r="H4716" t="s">
        <v>518</v>
      </c>
      <c r="I4716" t="s">
        <v>519</v>
      </c>
      <c r="J4716" t="s">
        <v>577</v>
      </c>
      <c r="K4716" t="s">
        <v>465</v>
      </c>
      <c r="L4716" t="s">
        <v>548</v>
      </c>
      <c r="M4716" t="s">
        <v>193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181</v>
      </c>
      <c r="C4717">
        <v>2021</v>
      </c>
      <c r="D4717">
        <v>5</v>
      </c>
      <c r="E4717" t="s">
        <v>630</v>
      </c>
      <c r="F4717" s="153">
        <v>6</v>
      </c>
      <c r="G4717" t="s">
        <v>458</v>
      </c>
      <c r="H4717" t="s">
        <v>463</v>
      </c>
      <c r="I4717" t="s">
        <v>464</v>
      </c>
      <c r="J4717" t="s">
        <v>577</v>
      </c>
      <c r="K4717" t="s">
        <v>465</v>
      </c>
      <c r="L4717" t="s">
        <v>542</v>
      </c>
      <c r="M4717" t="s">
        <v>462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181</v>
      </c>
      <c r="C4718">
        <v>2021</v>
      </c>
      <c r="D4718">
        <v>5</v>
      </c>
      <c r="E4718" t="s">
        <v>630</v>
      </c>
      <c r="F4718" s="153">
        <v>6</v>
      </c>
      <c r="G4718" t="s">
        <v>458</v>
      </c>
      <c r="H4718" t="s">
        <v>522</v>
      </c>
      <c r="I4718" t="s">
        <v>523</v>
      </c>
      <c r="J4718" t="s">
        <v>578</v>
      </c>
      <c r="K4718" t="s">
        <v>475</v>
      </c>
      <c r="L4718" t="s">
        <v>548</v>
      </c>
      <c r="M4718" t="s">
        <v>193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181</v>
      </c>
      <c r="C4719">
        <v>2021</v>
      </c>
      <c r="D4719">
        <v>5</v>
      </c>
      <c r="E4719" t="s">
        <v>630</v>
      </c>
      <c r="F4719" s="153">
        <v>6</v>
      </c>
      <c r="G4719" t="s">
        <v>458</v>
      </c>
      <c r="H4719" t="s">
        <v>524</v>
      </c>
      <c r="I4719" t="s">
        <v>525</v>
      </c>
      <c r="J4719" t="s">
        <v>578</v>
      </c>
      <c r="K4719" t="s">
        <v>475</v>
      </c>
      <c r="L4719" t="s">
        <v>542</v>
      </c>
      <c r="M4719" t="s">
        <v>462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181</v>
      </c>
      <c r="C4720">
        <v>2021</v>
      </c>
      <c r="D4720">
        <v>5</v>
      </c>
      <c r="E4720" t="s">
        <v>630</v>
      </c>
      <c r="F4720" s="153">
        <v>6</v>
      </c>
      <c r="G4720" t="s">
        <v>458</v>
      </c>
      <c r="H4720" t="s">
        <v>417</v>
      </c>
      <c r="I4720" t="s">
        <v>418</v>
      </c>
      <c r="J4720" t="s">
        <v>562</v>
      </c>
      <c r="K4720" t="s">
        <v>405</v>
      </c>
      <c r="L4720" t="s">
        <v>542</v>
      </c>
      <c r="M4720" t="s">
        <v>462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181</v>
      </c>
      <c r="C4721">
        <v>2021</v>
      </c>
      <c r="D4721">
        <v>5</v>
      </c>
      <c r="E4721" t="s">
        <v>630</v>
      </c>
      <c r="F4721" s="153">
        <v>10</v>
      </c>
      <c r="G4721" t="s">
        <v>466</v>
      </c>
      <c r="H4721" t="s">
        <v>397</v>
      </c>
      <c r="I4721" t="s">
        <v>398</v>
      </c>
      <c r="J4721" t="s">
        <v>561</v>
      </c>
      <c r="K4721" t="s">
        <v>399</v>
      </c>
      <c r="L4721" t="s">
        <v>543</v>
      </c>
      <c r="M4721" t="s">
        <v>467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181</v>
      </c>
      <c r="C4722">
        <v>2021</v>
      </c>
      <c r="D4722">
        <v>5</v>
      </c>
      <c r="E4722" t="s">
        <v>630</v>
      </c>
      <c r="F4722" s="153">
        <v>10</v>
      </c>
      <c r="G4722" t="s">
        <v>466</v>
      </c>
      <c r="H4722" t="s">
        <v>401</v>
      </c>
      <c r="I4722" t="s">
        <v>402</v>
      </c>
      <c r="J4722" t="s">
        <v>561</v>
      </c>
      <c r="K4722" t="s">
        <v>399</v>
      </c>
      <c r="L4722" t="s">
        <v>543</v>
      </c>
      <c r="M4722" t="s">
        <v>467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181</v>
      </c>
      <c r="C4723">
        <v>2021</v>
      </c>
      <c r="D4723">
        <v>5</v>
      </c>
      <c r="E4723" t="s">
        <v>630</v>
      </c>
      <c r="F4723" s="153">
        <v>10</v>
      </c>
      <c r="G4723" t="s">
        <v>466</v>
      </c>
      <c r="H4723" t="s">
        <v>403</v>
      </c>
      <c r="I4723" t="s">
        <v>404</v>
      </c>
      <c r="J4723" t="s">
        <v>562</v>
      </c>
      <c r="K4723" t="s">
        <v>405</v>
      </c>
      <c r="L4723" t="s">
        <v>543</v>
      </c>
      <c r="M4723" t="s">
        <v>467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181</v>
      </c>
      <c r="C4724">
        <v>2021</v>
      </c>
      <c r="D4724">
        <v>5</v>
      </c>
      <c r="E4724" t="s">
        <v>630</v>
      </c>
      <c r="F4724" s="153">
        <v>10</v>
      </c>
      <c r="G4724" t="s">
        <v>466</v>
      </c>
      <c r="H4724" t="s">
        <v>406</v>
      </c>
      <c r="I4724" t="s">
        <v>407</v>
      </c>
      <c r="J4724" t="s">
        <v>563</v>
      </c>
      <c r="K4724" t="s">
        <v>408</v>
      </c>
      <c r="L4724" t="s">
        <v>543</v>
      </c>
      <c r="M4724" t="s">
        <v>467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181</v>
      </c>
      <c r="C4725">
        <v>2021</v>
      </c>
      <c r="D4725">
        <v>5</v>
      </c>
      <c r="E4725" t="s">
        <v>630</v>
      </c>
      <c r="F4725" s="153">
        <v>10</v>
      </c>
      <c r="G4725" t="s">
        <v>466</v>
      </c>
      <c r="H4725" t="s">
        <v>471</v>
      </c>
      <c r="I4725" t="s">
        <v>472</v>
      </c>
      <c r="J4725" t="s">
        <v>563</v>
      </c>
      <c r="K4725" t="s">
        <v>408</v>
      </c>
      <c r="L4725" t="s">
        <v>543</v>
      </c>
      <c r="M4725" t="s">
        <v>467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181</v>
      </c>
      <c r="C4726">
        <v>2021</v>
      </c>
      <c r="D4726">
        <v>5</v>
      </c>
      <c r="E4726" t="s">
        <v>630</v>
      </c>
      <c r="F4726" s="153">
        <v>10</v>
      </c>
      <c r="G4726" t="s">
        <v>466</v>
      </c>
      <c r="H4726" t="s">
        <v>477</v>
      </c>
      <c r="I4726" t="s">
        <v>478</v>
      </c>
      <c r="J4726" t="s">
        <v>566</v>
      </c>
      <c r="K4726" t="s">
        <v>436</v>
      </c>
      <c r="L4726" t="s">
        <v>543</v>
      </c>
      <c r="M4726" t="s">
        <v>467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181</v>
      </c>
      <c r="C4727">
        <v>2021</v>
      </c>
      <c r="D4727">
        <v>5</v>
      </c>
      <c r="E4727" t="s">
        <v>630</v>
      </c>
      <c r="F4727" s="153">
        <v>10</v>
      </c>
      <c r="G4727" t="s">
        <v>466</v>
      </c>
      <c r="H4727" t="s">
        <v>479</v>
      </c>
      <c r="I4727" t="s">
        <v>480</v>
      </c>
      <c r="J4727" t="s">
        <v>566</v>
      </c>
      <c r="K4727" t="s">
        <v>436</v>
      </c>
      <c r="L4727" t="s">
        <v>543</v>
      </c>
      <c r="M4727" t="s">
        <v>467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181</v>
      </c>
      <c r="C4728">
        <v>2021</v>
      </c>
      <c r="D4728">
        <v>5</v>
      </c>
      <c r="E4728" t="s">
        <v>630</v>
      </c>
      <c r="F4728" s="153">
        <v>10</v>
      </c>
      <c r="G4728" t="s">
        <v>466</v>
      </c>
      <c r="H4728" t="s">
        <v>434</v>
      </c>
      <c r="I4728" t="s">
        <v>435</v>
      </c>
      <c r="J4728" t="s">
        <v>566</v>
      </c>
      <c r="K4728" t="s">
        <v>436</v>
      </c>
      <c r="L4728" t="s">
        <v>544</v>
      </c>
      <c r="M4728" t="s">
        <v>468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181</v>
      </c>
      <c r="C4729">
        <v>2021</v>
      </c>
      <c r="D4729">
        <v>5</v>
      </c>
      <c r="E4729" t="s">
        <v>630</v>
      </c>
      <c r="F4729" s="153">
        <v>10</v>
      </c>
      <c r="G4729" t="s">
        <v>466</v>
      </c>
      <c r="H4729" t="s">
        <v>412</v>
      </c>
      <c r="I4729" t="s">
        <v>413</v>
      </c>
      <c r="J4729" t="s">
        <v>561</v>
      </c>
      <c r="K4729" t="s">
        <v>399</v>
      </c>
      <c r="L4729" t="s">
        <v>544</v>
      </c>
      <c r="M4729" t="s">
        <v>468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181</v>
      </c>
      <c r="C4730">
        <v>2021</v>
      </c>
      <c r="D4730">
        <v>5</v>
      </c>
      <c r="E4730" t="s">
        <v>630</v>
      </c>
      <c r="F4730" s="153">
        <v>10</v>
      </c>
      <c r="G4730" t="s">
        <v>466</v>
      </c>
      <c r="H4730" t="s">
        <v>415</v>
      </c>
      <c r="I4730" t="s">
        <v>416</v>
      </c>
      <c r="J4730" t="s">
        <v>563</v>
      </c>
      <c r="K4730" t="s">
        <v>408</v>
      </c>
      <c r="L4730" t="s">
        <v>544</v>
      </c>
      <c r="M4730" t="s">
        <v>468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181</v>
      </c>
      <c r="C4731">
        <v>2021</v>
      </c>
      <c r="D4731">
        <v>5</v>
      </c>
      <c r="E4731" t="s">
        <v>630</v>
      </c>
      <c r="F4731" s="153">
        <v>10</v>
      </c>
      <c r="G4731" t="s">
        <v>466</v>
      </c>
      <c r="H4731" t="s">
        <v>417</v>
      </c>
      <c r="I4731" t="s">
        <v>418</v>
      </c>
      <c r="J4731" t="s">
        <v>562</v>
      </c>
      <c r="K4731" t="s">
        <v>405</v>
      </c>
      <c r="L4731" t="s">
        <v>544</v>
      </c>
      <c r="M4731" t="s">
        <v>468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181</v>
      </c>
      <c r="C4732">
        <v>2021</v>
      </c>
      <c r="D4732">
        <v>5</v>
      </c>
      <c r="E4732" t="s">
        <v>630</v>
      </c>
      <c r="F4732" s="153">
        <v>60</v>
      </c>
      <c r="G4732" t="s">
        <v>469</v>
      </c>
      <c r="H4732" t="s">
        <v>494</v>
      </c>
      <c r="I4732" t="s">
        <v>495</v>
      </c>
      <c r="J4732" t="s">
        <v>573</v>
      </c>
      <c r="K4732" t="s">
        <v>461</v>
      </c>
      <c r="L4732" t="s">
        <v>549</v>
      </c>
      <c r="M4732" t="s">
        <v>526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181</v>
      </c>
      <c r="C4733">
        <v>2021</v>
      </c>
      <c r="D4733">
        <v>5</v>
      </c>
      <c r="E4733" t="s">
        <v>630</v>
      </c>
      <c r="F4733" s="153">
        <v>60</v>
      </c>
      <c r="G4733" t="s">
        <v>469</v>
      </c>
      <c r="H4733" t="s">
        <v>496</v>
      </c>
      <c r="I4733" t="s">
        <v>497</v>
      </c>
      <c r="J4733" t="s">
        <v>573</v>
      </c>
      <c r="K4733" t="s">
        <v>461</v>
      </c>
      <c r="L4733" t="s">
        <v>549</v>
      </c>
      <c r="M4733" t="s">
        <v>526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181</v>
      </c>
      <c r="C4734">
        <v>2021</v>
      </c>
      <c r="D4734">
        <v>5</v>
      </c>
      <c r="E4734" t="s">
        <v>630</v>
      </c>
      <c r="F4734" s="153">
        <v>60</v>
      </c>
      <c r="G4734" t="s">
        <v>469</v>
      </c>
      <c r="H4734" t="s">
        <v>459</v>
      </c>
      <c r="I4734" t="s">
        <v>460</v>
      </c>
      <c r="J4734" t="s">
        <v>573</v>
      </c>
      <c r="K4734" t="s">
        <v>461</v>
      </c>
      <c r="L4734" t="s">
        <v>545</v>
      </c>
      <c r="M4734" t="s">
        <v>470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181</v>
      </c>
      <c r="C4735">
        <v>2021</v>
      </c>
      <c r="D4735">
        <v>5</v>
      </c>
      <c r="E4735" t="s">
        <v>630</v>
      </c>
      <c r="F4735" s="153">
        <v>60</v>
      </c>
      <c r="G4735" t="s">
        <v>469</v>
      </c>
      <c r="H4735" t="s">
        <v>437</v>
      </c>
      <c r="I4735" t="s">
        <v>438</v>
      </c>
      <c r="J4735" t="s">
        <v>571</v>
      </c>
      <c r="K4735" t="s">
        <v>439</v>
      </c>
      <c r="L4735" t="s">
        <v>545</v>
      </c>
      <c r="M4735" t="s">
        <v>470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181</v>
      </c>
      <c r="C4736">
        <v>2021</v>
      </c>
      <c r="D4736">
        <v>5</v>
      </c>
      <c r="E4736" t="s">
        <v>630</v>
      </c>
      <c r="F4736" s="153">
        <v>60</v>
      </c>
      <c r="G4736" t="s">
        <v>469</v>
      </c>
      <c r="H4736" t="s">
        <v>463</v>
      </c>
      <c r="I4736" t="s">
        <v>464</v>
      </c>
      <c r="J4736" t="s">
        <v>577</v>
      </c>
      <c r="K4736" t="s">
        <v>465</v>
      </c>
      <c r="L4736" t="s">
        <v>545</v>
      </c>
      <c r="M4736" t="s">
        <v>470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181</v>
      </c>
      <c r="C4737">
        <v>2021</v>
      </c>
      <c r="D4737">
        <v>5</v>
      </c>
      <c r="E4737" t="s">
        <v>630</v>
      </c>
      <c r="F4737" s="153">
        <v>71</v>
      </c>
      <c r="G4737" t="s">
        <v>469</v>
      </c>
      <c r="H4737" t="s">
        <v>397</v>
      </c>
      <c r="I4737" t="s">
        <v>398</v>
      </c>
      <c r="J4737" t="s">
        <v>561</v>
      </c>
      <c r="K4737" t="s">
        <v>399</v>
      </c>
      <c r="L4737" t="s">
        <v>550</v>
      </c>
      <c r="M4737" t="s">
        <v>527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181</v>
      </c>
      <c r="C4738">
        <v>2021</v>
      </c>
      <c r="D4738">
        <v>5</v>
      </c>
      <c r="E4738" t="s">
        <v>630</v>
      </c>
      <c r="F4738" s="153">
        <v>72</v>
      </c>
      <c r="G4738" t="s">
        <v>469</v>
      </c>
      <c r="H4738" t="s">
        <v>397</v>
      </c>
      <c r="I4738" t="s">
        <v>398</v>
      </c>
      <c r="J4738" t="s">
        <v>561</v>
      </c>
      <c r="K4738" t="s">
        <v>399</v>
      </c>
      <c r="L4738" t="s">
        <v>551</v>
      </c>
      <c r="M4738" t="s">
        <v>528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181</v>
      </c>
      <c r="C4739">
        <v>2021</v>
      </c>
      <c r="D4739">
        <v>5</v>
      </c>
      <c r="E4739" t="s">
        <v>630</v>
      </c>
      <c r="F4739" s="153">
        <v>72</v>
      </c>
      <c r="G4739" t="s">
        <v>469</v>
      </c>
      <c r="H4739" t="s">
        <v>403</v>
      </c>
      <c r="I4739" t="s">
        <v>404</v>
      </c>
      <c r="J4739" t="s">
        <v>562</v>
      </c>
      <c r="K4739" t="s">
        <v>405</v>
      </c>
      <c r="L4739" t="s">
        <v>551</v>
      </c>
      <c r="M4739" t="s">
        <v>528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181</v>
      </c>
      <c r="C4740">
        <v>2021</v>
      </c>
      <c r="D4740">
        <v>5</v>
      </c>
      <c r="E4740" t="s">
        <v>630</v>
      </c>
      <c r="F4740" s="153">
        <v>75</v>
      </c>
      <c r="G4740" t="s">
        <v>469</v>
      </c>
      <c r="H4740" t="s">
        <v>431</v>
      </c>
      <c r="I4740" t="s">
        <v>432</v>
      </c>
      <c r="J4740" t="s">
        <v>568</v>
      </c>
      <c r="K4740" t="s">
        <v>433</v>
      </c>
      <c r="L4740" t="s">
        <v>552</v>
      </c>
      <c r="M4740" t="s">
        <v>529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181</v>
      </c>
      <c r="C4741">
        <v>2021</v>
      </c>
      <c r="D4741">
        <v>5</v>
      </c>
      <c r="E4741" t="s">
        <v>630</v>
      </c>
      <c r="F4741" s="153">
        <v>75</v>
      </c>
      <c r="G4741" t="s">
        <v>469</v>
      </c>
      <c r="H4741" t="s">
        <v>417</v>
      </c>
      <c r="I4741" t="s">
        <v>418</v>
      </c>
      <c r="J4741" t="s">
        <v>562</v>
      </c>
      <c r="K4741" t="s">
        <v>405</v>
      </c>
      <c r="L4741" t="s">
        <v>553</v>
      </c>
      <c r="M4741" t="s">
        <v>476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181</v>
      </c>
      <c r="C4742">
        <v>2021</v>
      </c>
      <c r="D4742">
        <v>5</v>
      </c>
      <c r="E4742" t="s">
        <v>630</v>
      </c>
      <c r="F4742" s="153">
        <v>75</v>
      </c>
      <c r="G4742" t="s">
        <v>469</v>
      </c>
      <c r="H4742" t="s">
        <v>450</v>
      </c>
      <c r="I4742" t="s">
        <v>451</v>
      </c>
      <c r="J4742" t="s">
        <v>568</v>
      </c>
      <c r="K4742" t="s">
        <v>433</v>
      </c>
      <c r="L4742" t="s">
        <v>553</v>
      </c>
      <c r="M4742" t="s">
        <v>476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181</v>
      </c>
      <c r="C4743">
        <v>2021</v>
      </c>
      <c r="D4743">
        <v>5</v>
      </c>
      <c r="E4743" t="s">
        <v>630</v>
      </c>
      <c r="F4743" s="153">
        <v>77</v>
      </c>
      <c r="G4743" t="s">
        <v>469</v>
      </c>
      <c r="H4743" t="s">
        <v>403</v>
      </c>
      <c r="I4743" t="s">
        <v>404</v>
      </c>
      <c r="J4743" t="s">
        <v>562</v>
      </c>
      <c r="K4743" t="s">
        <v>405</v>
      </c>
      <c r="L4743" t="s">
        <v>554</v>
      </c>
      <c r="M4743" t="s">
        <v>530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181</v>
      </c>
      <c r="C4744">
        <v>2021</v>
      </c>
      <c r="D4744">
        <v>5</v>
      </c>
      <c r="E4744" t="s">
        <v>630</v>
      </c>
      <c r="F4744" s="153">
        <v>77</v>
      </c>
      <c r="G4744" t="s">
        <v>469</v>
      </c>
      <c r="H4744" t="s">
        <v>431</v>
      </c>
      <c r="I4744" t="s">
        <v>432</v>
      </c>
      <c r="J4744" t="s">
        <v>568</v>
      </c>
      <c r="K4744" t="s">
        <v>433</v>
      </c>
      <c r="L4744" t="s">
        <v>554</v>
      </c>
      <c r="M4744" t="s">
        <v>530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181</v>
      </c>
      <c r="C4745">
        <v>2021</v>
      </c>
      <c r="D4745">
        <v>5</v>
      </c>
      <c r="E4745" t="s">
        <v>630</v>
      </c>
      <c r="F4745" s="153">
        <v>77</v>
      </c>
      <c r="G4745" t="s">
        <v>469</v>
      </c>
      <c r="H4745" t="s">
        <v>417</v>
      </c>
      <c r="I4745" t="s">
        <v>418</v>
      </c>
      <c r="J4745" t="s">
        <v>562</v>
      </c>
      <c r="K4745" t="s">
        <v>405</v>
      </c>
      <c r="L4745" t="s">
        <v>555</v>
      </c>
      <c r="M4745" t="s">
        <v>476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181</v>
      </c>
      <c r="C4746">
        <v>2021</v>
      </c>
      <c r="D4746">
        <v>5</v>
      </c>
      <c r="E4746" t="s">
        <v>630</v>
      </c>
      <c r="F4746" s="153">
        <v>79</v>
      </c>
      <c r="G4746" t="s">
        <v>469</v>
      </c>
      <c r="H4746" t="s">
        <v>403</v>
      </c>
      <c r="I4746" t="s">
        <v>404</v>
      </c>
      <c r="J4746" t="s">
        <v>562</v>
      </c>
      <c r="K4746" t="s">
        <v>405</v>
      </c>
      <c r="L4746" t="s">
        <v>556</v>
      </c>
      <c r="M4746" t="s">
        <v>531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181</v>
      </c>
      <c r="C4747">
        <v>2021</v>
      </c>
      <c r="D4747">
        <v>5</v>
      </c>
      <c r="E4747" t="s">
        <v>630</v>
      </c>
      <c r="F4747" s="153">
        <v>79</v>
      </c>
      <c r="G4747" t="s">
        <v>469</v>
      </c>
      <c r="H4747" t="s">
        <v>431</v>
      </c>
      <c r="I4747" t="s">
        <v>432</v>
      </c>
      <c r="J4747" t="s">
        <v>568</v>
      </c>
      <c r="K4747" t="s">
        <v>433</v>
      </c>
      <c r="L4747" t="s">
        <v>556</v>
      </c>
      <c r="M4747" t="s">
        <v>531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181</v>
      </c>
      <c r="C4748">
        <v>2021</v>
      </c>
      <c r="D4748">
        <v>5</v>
      </c>
      <c r="E4748" t="s">
        <v>630</v>
      </c>
      <c r="F4748" s="153">
        <v>79</v>
      </c>
      <c r="G4748" t="s">
        <v>469</v>
      </c>
      <c r="H4748" t="s">
        <v>532</v>
      </c>
      <c r="I4748" t="s">
        <v>533</v>
      </c>
      <c r="J4748" t="s">
        <v>270</v>
      </c>
      <c r="K4748" t="s">
        <v>534</v>
      </c>
      <c r="L4748" t="s">
        <v>556</v>
      </c>
      <c r="M4748" t="s">
        <v>531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181</v>
      </c>
      <c r="C4749">
        <v>2021</v>
      </c>
      <c r="D4749">
        <v>5</v>
      </c>
      <c r="E4749" t="s">
        <v>630</v>
      </c>
      <c r="F4749" s="153">
        <v>79</v>
      </c>
      <c r="G4749" t="s">
        <v>469</v>
      </c>
      <c r="H4749" t="s">
        <v>444</v>
      </c>
      <c r="I4749" t="s">
        <v>445</v>
      </c>
      <c r="J4749" t="s">
        <v>572</v>
      </c>
      <c r="K4749" t="s">
        <v>443</v>
      </c>
      <c r="L4749" t="s">
        <v>557</v>
      </c>
      <c r="M4749" t="s">
        <v>535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181</v>
      </c>
      <c r="C4750">
        <v>2021</v>
      </c>
      <c r="D4750">
        <v>5</v>
      </c>
      <c r="E4750" t="s">
        <v>630</v>
      </c>
      <c r="F4750" s="153">
        <v>79</v>
      </c>
      <c r="G4750" t="s">
        <v>469</v>
      </c>
      <c r="H4750" t="s">
        <v>417</v>
      </c>
      <c r="I4750" t="s">
        <v>418</v>
      </c>
      <c r="J4750" t="s">
        <v>562</v>
      </c>
      <c r="K4750" t="s">
        <v>405</v>
      </c>
      <c r="L4750" t="s">
        <v>557</v>
      </c>
      <c r="M4750" t="s">
        <v>535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181</v>
      </c>
      <c r="C4751">
        <v>2021</v>
      </c>
      <c r="D4751">
        <v>5</v>
      </c>
      <c r="E4751" t="s">
        <v>630</v>
      </c>
      <c r="F4751" s="153">
        <v>79</v>
      </c>
      <c r="G4751" t="s">
        <v>469</v>
      </c>
      <c r="H4751" t="s">
        <v>446</v>
      </c>
      <c r="I4751" t="s">
        <v>447</v>
      </c>
      <c r="J4751" t="s">
        <v>567</v>
      </c>
      <c r="K4751" t="s">
        <v>425</v>
      </c>
      <c r="L4751" t="s">
        <v>557</v>
      </c>
      <c r="M4751" t="s">
        <v>535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181</v>
      </c>
      <c r="C4752">
        <v>2021</v>
      </c>
      <c r="D4752">
        <v>5</v>
      </c>
      <c r="E4752" t="s">
        <v>630</v>
      </c>
      <c r="F4752" s="153">
        <v>79</v>
      </c>
      <c r="G4752" t="s">
        <v>469</v>
      </c>
      <c r="H4752" t="s">
        <v>450</v>
      </c>
      <c r="I4752" t="s">
        <v>451</v>
      </c>
      <c r="J4752" t="s">
        <v>568</v>
      </c>
      <c r="K4752" t="s">
        <v>433</v>
      </c>
      <c r="L4752" t="s">
        <v>557</v>
      </c>
      <c r="M4752" t="s">
        <v>535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187</v>
      </c>
      <c r="C4753">
        <v>2021</v>
      </c>
      <c r="D4753">
        <v>6</v>
      </c>
      <c r="E4753" t="s">
        <v>648</v>
      </c>
      <c r="F4753" s="153">
        <v>1</v>
      </c>
      <c r="G4753" t="s">
        <v>396</v>
      </c>
      <c r="H4753" t="s">
        <v>397</v>
      </c>
      <c r="I4753" t="s">
        <v>398</v>
      </c>
      <c r="J4753" t="s">
        <v>561</v>
      </c>
      <c r="K4753" t="s">
        <v>399</v>
      </c>
      <c r="L4753" t="s">
        <v>536</v>
      </c>
      <c r="M4753" t="s">
        <v>400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187</v>
      </c>
      <c r="C4754">
        <v>2021</v>
      </c>
      <c r="D4754">
        <v>6</v>
      </c>
      <c r="E4754" t="s">
        <v>648</v>
      </c>
      <c r="F4754" s="153">
        <v>1</v>
      </c>
      <c r="G4754" t="s">
        <v>396</v>
      </c>
      <c r="H4754" t="s">
        <v>401</v>
      </c>
      <c r="I4754" t="s">
        <v>402</v>
      </c>
      <c r="J4754" t="s">
        <v>561</v>
      </c>
      <c r="K4754" t="s">
        <v>399</v>
      </c>
      <c r="L4754" t="s">
        <v>536</v>
      </c>
      <c r="M4754" t="s">
        <v>400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187</v>
      </c>
      <c r="C4755">
        <v>2021</v>
      </c>
      <c r="D4755">
        <v>6</v>
      </c>
      <c r="E4755" t="s">
        <v>648</v>
      </c>
      <c r="F4755" s="153">
        <v>1</v>
      </c>
      <c r="G4755" t="s">
        <v>396</v>
      </c>
      <c r="H4755" t="s">
        <v>403</v>
      </c>
      <c r="I4755" t="s">
        <v>404</v>
      </c>
      <c r="J4755" t="s">
        <v>562</v>
      </c>
      <c r="K4755" t="s">
        <v>405</v>
      </c>
      <c r="L4755" t="s">
        <v>536</v>
      </c>
      <c r="M4755" t="s">
        <v>400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187</v>
      </c>
      <c r="C4756">
        <v>2021</v>
      </c>
      <c r="D4756">
        <v>6</v>
      </c>
      <c r="E4756" t="s">
        <v>648</v>
      </c>
      <c r="F4756" s="153">
        <v>1</v>
      </c>
      <c r="G4756" t="s">
        <v>396</v>
      </c>
      <c r="H4756" t="s">
        <v>406</v>
      </c>
      <c r="I4756" t="s">
        <v>407</v>
      </c>
      <c r="J4756" t="s">
        <v>563</v>
      </c>
      <c r="K4756" t="s">
        <v>408</v>
      </c>
      <c r="L4756" t="s">
        <v>536</v>
      </c>
      <c r="M4756" t="s">
        <v>400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187</v>
      </c>
      <c r="C4757">
        <v>2021</v>
      </c>
      <c r="D4757">
        <v>6</v>
      </c>
      <c r="E4757" t="s">
        <v>648</v>
      </c>
      <c r="F4757" s="153">
        <v>1</v>
      </c>
      <c r="G4757" t="s">
        <v>396</v>
      </c>
      <c r="H4757" t="s">
        <v>409</v>
      </c>
      <c r="I4757" t="s">
        <v>410</v>
      </c>
      <c r="J4757" t="s">
        <v>565</v>
      </c>
      <c r="K4757" t="s">
        <v>411</v>
      </c>
      <c r="L4757" t="s">
        <v>536</v>
      </c>
      <c r="M4757" t="s">
        <v>400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187</v>
      </c>
      <c r="C4758">
        <v>2021</v>
      </c>
      <c r="D4758">
        <v>6</v>
      </c>
      <c r="E4758" t="s">
        <v>648</v>
      </c>
      <c r="F4758" s="153">
        <v>1</v>
      </c>
      <c r="G4758" t="s">
        <v>396</v>
      </c>
      <c r="H4758" t="s">
        <v>412</v>
      </c>
      <c r="I4758" t="s">
        <v>413</v>
      </c>
      <c r="J4758" t="s">
        <v>561</v>
      </c>
      <c r="K4758" t="s">
        <v>399</v>
      </c>
      <c r="L4758" t="s">
        <v>537</v>
      </c>
      <c r="M4758" t="s">
        <v>414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187</v>
      </c>
      <c r="C4759">
        <v>2021</v>
      </c>
      <c r="D4759">
        <v>6</v>
      </c>
      <c r="E4759" t="s">
        <v>648</v>
      </c>
      <c r="F4759" s="153">
        <v>1</v>
      </c>
      <c r="G4759" t="s">
        <v>396</v>
      </c>
      <c r="H4759" t="s">
        <v>415</v>
      </c>
      <c r="I4759" t="s">
        <v>416</v>
      </c>
      <c r="J4759" t="s">
        <v>563</v>
      </c>
      <c r="K4759" t="s">
        <v>408</v>
      </c>
      <c r="L4759" t="s">
        <v>537</v>
      </c>
      <c r="M4759" t="s">
        <v>414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187</v>
      </c>
      <c r="C4760">
        <v>2021</v>
      </c>
      <c r="D4760">
        <v>6</v>
      </c>
      <c r="E4760" t="s">
        <v>648</v>
      </c>
      <c r="F4760" s="153">
        <v>1</v>
      </c>
      <c r="G4760" t="s">
        <v>396</v>
      </c>
      <c r="H4760" t="s">
        <v>417</v>
      </c>
      <c r="I4760" t="s">
        <v>418</v>
      </c>
      <c r="J4760" t="s">
        <v>562</v>
      </c>
      <c r="K4760" t="s">
        <v>405</v>
      </c>
      <c r="L4760" t="s">
        <v>537</v>
      </c>
      <c r="M4760" t="s">
        <v>414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187</v>
      </c>
      <c r="C4761">
        <v>2021</v>
      </c>
      <c r="D4761">
        <v>6</v>
      </c>
      <c r="E4761" t="s">
        <v>648</v>
      </c>
      <c r="F4761" s="153">
        <v>1</v>
      </c>
      <c r="G4761" t="s">
        <v>396</v>
      </c>
      <c r="H4761" t="s">
        <v>419</v>
      </c>
      <c r="I4761" t="s">
        <v>420</v>
      </c>
      <c r="J4761" t="s">
        <v>565</v>
      </c>
      <c r="K4761" t="s">
        <v>411</v>
      </c>
      <c r="L4761" t="s">
        <v>537</v>
      </c>
      <c r="M4761" t="s">
        <v>414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187</v>
      </c>
      <c r="C4762">
        <v>2021</v>
      </c>
      <c r="D4762">
        <v>6</v>
      </c>
      <c r="E4762" t="s">
        <v>648</v>
      </c>
      <c r="F4762" s="153">
        <v>3</v>
      </c>
      <c r="G4762" t="s">
        <v>421</v>
      </c>
      <c r="H4762" t="s">
        <v>397</v>
      </c>
      <c r="I4762" t="s">
        <v>398</v>
      </c>
      <c r="J4762" t="s">
        <v>561</v>
      </c>
      <c r="K4762" t="s">
        <v>399</v>
      </c>
      <c r="L4762" t="s">
        <v>538</v>
      </c>
      <c r="M4762" t="s">
        <v>422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187</v>
      </c>
      <c r="C4763">
        <v>2021</v>
      </c>
      <c r="D4763">
        <v>6</v>
      </c>
      <c r="E4763" t="s">
        <v>648</v>
      </c>
      <c r="F4763" s="153">
        <v>3</v>
      </c>
      <c r="G4763" t="s">
        <v>421</v>
      </c>
      <c r="H4763" t="s">
        <v>403</v>
      </c>
      <c r="I4763" t="s">
        <v>404</v>
      </c>
      <c r="J4763" t="s">
        <v>562</v>
      </c>
      <c r="K4763" t="s">
        <v>405</v>
      </c>
      <c r="L4763" t="s">
        <v>538</v>
      </c>
      <c r="M4763" t="s">
        <v>422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187</v>
      </c>
      <c r="C4764">
        <v>2021</v>
      </c>
      <c r="D4764">
        <v>6</v>
      </c>
      <c r="E4764" t="s">
        <v>648</v>
      </c>
      <c r="F4764" s="153">
        <v>3</v>
      </c>
      <c r="G4764" t="s">
        <v>421</v>
      </c>
      <c r="H4764" t="s">
        <v>426</v>
      </c>
      <c r="I4764" t="s">
        <v>427</v>
      </c>
      <c r="J4764" t="s">
        <v>564</v>
      </c>
      <c r="K4764" t="s">
        <v>428</v>
      </c>
      <c r="L4764" t="s">
        <v>538</v>
      </c>
      <c r="M4764" t="s">
        <v>422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187</v>
      </c>
      <c r="C4765">
        <v>2021</v>
      </c>
      <c r="D4765">
        <v>6</v>
      </c>
      <c r="E4765" t="s">
        <v>648</v>
      </c>
      <c r="F4765" s="153">
        <v>3</v>
      </c>
      <c r="G4765" t="s">
        <v>421</v>
      </c>
      <c r="H4765" t="s">
        <v>409</v>
      </c>
      <c r="I4765" t="s">
        <v>410</v>
      </c>
      <c r="J4765" t="s">
        <v>565</v>
      </c>
      <c r="K4765" t="s">
        <v>411</v>
      </c>
      <c r="L4765" t="s">
        <v>538</v>
      </c>
      <c r="M4765" t="s">
        <v>422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187</v>
      </c>
      <c r="C4766">
        <v>2021</v>
      </c>
      <c r="D4766">
        <v>6</v>
      </c>
      <c r="E4766" t="s">
        <v>648</v>
      </c>
      <c r="F4766" s="153">
        <v>3</v>
      </c>
      <c r="G4766" t="s">
        <v>421</v>
      </c>
      <c r="H4766" t="s">
        <v>431</v>
      </c>
      <c r="I4766" t="s">
        <v>432</v>
      </c>
      <c r="J4766" t="s">
        <v>568</v>
      </c>
      <c r="K4766" t="s">
        <v>433</v>
      </c>
      <c r="L4766" t="s">
        <v>538</v>
      </c>
      <c r="M4766" t="s">
        <v>422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187</v>
      </c>
      <c r="C4767">
        <v>2021</v>
      </c>
      <c r="D4767">
        <v>6</v>
      </c>
      <c r="E4767" t="s">
        <v>648</v>
      </c>
      <c r="F4767" s="153">
        <v>3</v>
      </c>
      <c r="G4767" t="s">
        <v>421</v>
      </c>
      <c r="H4767" t="s">
        <v>434</v>
      </c>
      <c r="I4767" t="s">
        <v>435</v>
      </c>
      <c r="J4767" t="s">
        <v>566</v>
      </c>
      <c r="K4767" t="s">
        <v>436</v>
      </c>
      <c r="L4767" t="s">
        <v>537</v>
      </c>
      <c r="M4767" t="s">
        <v>414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187</v>
      </c>
      <c r="C4768">
        <v>2021</v>
      </c>
      <c r="D4768">
        <v>6</v>
      </c>
      <c r="E4768" t="s">
        <v>648</v>
      </c>
      <c r="F4768" s="153">
        <v>3</v>
      </c>
      <c r="G4768" t="s">
        <v>421</v>
      </c>
      <c r="H4768" t="s">
        <v>437</v>
      </c>
      <c r="I4768" t="s">
        <v>438</v>
      </c>
      <c r="J4768" t="s">
        <v>571</v>
      </c>
      <c r="K4768" t="s">
        <v>439</v>
      </c>
      <c r="L4768" t="s">
        <v>539</v>
      </c>
      <c r="M4768" t="s">
        <v>440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187</v>
      </c>
      <c r="C4769">
        <v>2021</v>
      </c>
      <c r="D4769">
        <v>6</v>
      </c>
      <c r="E4769" t="s">
        <v>648</v>
      </c>
      <c r="F4769" s="153">
        <v>3</v>
      </c>
      <c r="G4769" t="s">
        <v>421</v>
      </c>
      <c r="H4769" t="s">
        <v>444</v>
      </c>
      <c r="I4769" t="s">
        <v>445</v>
      </c>
      <c r="J4769" t="s">
        <v>572</v>
      </c>
      <c r="K4769" t="s">
        <v>443</v>
      </c>
      <c r="L4769" t="s">
        <v>539</v>
      </c>
      <c r="M4769" t="s">
        <v>440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187</v>
      </c>
      <c r="C4770">
        <v>2021</v>
      </c>
      <c r="D4770">
        <v>6</v>
      </c>
      <c r="E4770" t="s">
        <v>648</v>
      </c>
      <c r="F4770" s="153">
        <v>3</v>
      </c>
      <c r="G4770" t="s">
        <v>421</v>
      </c>
      <c r="H4770" t="s">
        <v>412</v>
      </c>
      <c r="I4770" t="s">
        <v>413</v>
      </c>
      <c r="J4770" t="s">
        <v>561</v>
      </c>
      <c r="K4770" t="s">
        <v>399</v>
      </c>
      <c r="L4770" t="s">
        <v>539</v>
      </c>
      <c r="M4770" t="s">
        <v>440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187</v>
      </c>
      <c r="C4771">
        <v>2021</v>
      </c>
      <c r="D4771">
        <v>6</v>
      </c>
      <c r="E4771" t="s">
        <v>648</v>
      </c>
      <c r="F4771" s="153">
        <v>3</v>
      </c>
      <c r="G4771" t="s">
        <v>421</v>
      </c>
      <c r="H4771" t="s">
        <v>417</v>
      </c>
      <c r="I4771" t="s">
        <v>418</v>
      </c>
      <c r="J4771" t="s">
        <v>562</v>
      </c>
      <c r="K4771" t="s">
        <v>405</v>
      </c>
      <c r="L4771" t="s">
        <v>539</v>
      </c>
      <c r="M4771" t="s">
        <v>440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187</v>
      </c>
      <c r="C4772">
        <v>2021</v>
      </c>
      <c r="D4772">
        <v>6</v>
      </c>
      <c r="E4772" t="s">
        <v>648</v>
      </c>
      <c r="F4772" s="153">
        <v>3</v>
      </c>
      <c r="G4772" t="s">
        <v>421</v>
      </c>
      <c r="H4772" t="s">
        <v>446</v>
      </c>
      <c r="I4772" t="s">
        <v>447</v>
      </c>
      <c r="J4772" t="s">
        <v>567</v>
      </c>
      <c r="K4772" t="s">
        <v>425</v>
      </c>
      <c r="L4772" t="s">
        <v>539</v>
      </c>
      <c r="M4772" t="s">
        <v>440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187</v>
      </c>
      <c r="C4773">
        <v>2021</v>
      </c>
      <c r="D4773">
        <v>6</v>
      </c>
      <c r="E4773" t="s">
        <v>648</v>
      </c>
      <c r="F4773" s="153">
        <v>3</v>
      </c>
      <c r="G4773" t="s">
        <v>421</v>
      </c>
      <c r="H4773" t="s">
        <v>448</v>
      </c>
      <c r="I4773" t="s">
        <v>449</v>
      </c>
      <c r="J4773" t="s">
        <v>564</v>
      </c>
      <c r="K4773" t="s">
        <v>428</v>
      </c>
      <c r="L4773" t="s">
        <v>539</v>
      </c>
      <c r="M4773" t="s">
        <v>440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187</v>
      </c>
      <c r="C4774">
        <v>2021</v>
      </c>
      <c r="D4774">
        <v>6</v>
      </c>
      <c r="E4774" t="s">
        <v>648</v>
      </c>
      <c r="F4774" s="153">
        <v>3</v>
      </c>
      <c r="G4774" t="s">
        <v>421</v>
      </c>
      <c r="H4774" t="s">
        <v>419</v>
      </c>
      <c r="I4774" t="s">
        <v>420</v>
      </c>
      <c r="J4774" t="s">
        <v>565</v>
      </c>
      <c r="K4774" t="s">
        <v>411</v>
      </c>
      <c r="L4774" t="s">
        <v>539</v>
      </c>
      <c r="M4774" t="s">
        <v>440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187</v>
      </c>
      <c r="C4775">
        <v>2021</v>
      </c>
      <c r="D4775">
        <v>6</v>
      </c>
      <c r="E4775" t="s">
        <v>648</v>
      </c>
      <c r="F4775" s="153">
        <v>3</v>
      </c>
      <c r="G4775" t="s">
        <v>421</v>
      </c>
      <c r="H4775" t="s">
        <v>450</v>
      </c>
      <c r="I4775" t="s">
        <v>451</v>
      </c>
      <c r="J4775" t="s">
        <v>568</v>
      </c>
      <c r="K4775" t="s">
        <v>433</v>
      </c>
      <c r="L4775" t="s">
        <v>539</v>
      </c>
      <c r="M4775" t="s">
        <v>440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187</v>
      </c>
      <c r="C4776">
        <v>2021</v>
      </c>
      <c r="D4776">
        <v>6</v>
      </c>
      <c r="E4776" t="s">
        <v>648</v>
      </c>
      <c r="F4776" s="153">
        <v>3</v>
      </c>
      <c r="G4776" t="s">
        <v>421</v>
      </c>
      <c r="H4776" t="s">
        <v>452</v>
      </c>
      <c r="I4776" t="s">
        <v>453</v>
      </c>
      <c r="J4776" t="s">
        <v>570</v>
      </c>
      <c r="K4776" t="s">
        <v>454</v>
      </c>
      <c r="L4776" t="s">
        <v>539</v>
      </c>
      <c r="M4776" t="s">
        <v>440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187</v>
      </c>
      <c r="C4777">
        <v>2021</v>
      </c>
      <c r="D4777">
        <v>6</v>
      </c>
      <c r="E4777" t="s">
        <v>648</v>
      </c>
      <c r="F4777" s="153">
        <v>5</v>
      </c>
      <c r="G4777" t="s">
        <v>455</v>
      </c>
      <c r="H4777" t="s">
        <v>431</v>
      </c>
      <c r="I4777" t="s">
        <v>432</v>
      </c>
      <c r="J4777" t="s">
        <v>568</v>
      </c>
      <c r="K4777" t="s">
        <v>433</v>
      </c>
      <c r="L4777" t="s">
        <v>540</v>
      </c>
      <c r="M4777" t="s">
        <v>456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187</v>
      </c>
      <c r="C4778">
        <v>2021</v>
      </c>
      <c r="D4778">
        <v>6</v>
      </c>
      <c r="E4778" t="s">
        <v>648</v>
      </c>
      <c r="F4778" s="153">
        <v>5</v>
      </c>
      <c r="G4778" t="s">
        <v>455</v>
      </c>
      <c r="H4778" t="s">
        <v>444</v>
      </c>
      <c r="I4778" t="s">
        <v>445</v>
      </c>
      <c r="J4778" t="s">
        <v>572</v>
      </c>
      <c r="K4778" t="s">
        <v>443</v>
      </c>
      <c r="L4778" t="s">
        <v>541</v>
      </c>
      <c r="M4778" t="s">
        <v>457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187</v>
      </c>
      <c r="C4779">
        <v>2021</v>
      </c>
      <c r="D4779">
        <v>6</v>
      </c>
      <c r="E4779" t="s">
        <v>648</v>
      </c>
      <c r="F4779" s="153">
        <v>5</v>
      </c>
      <c r="G4779" t="s">
        <v>455</v>
      </c>
      <c r="H4779" t="s">
        <v>417</v>
      </c>
      <c r="I4779" t="s">
        <v>418</v>
      </c>
      <c r="J4779" t="s">
        <v>562</v>
      </c>
      <c r="K4779" t="s">
        <v>405</v>
      </c>
      <c r="L4779" t="s">
        <v>541</v>
      </c>
      <c r="M4779" t="s">
        <v>457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187</v>
      </c>
      <c r="C4780">
        <v>2021</v>
      </c>
      <c r="D4780">
        <v>6</v>
      </c>
      <c r="E4780" t="s">
        <v>648</v>
      </c>
      <c r="F4780" s="153">
        <v>6</v>
      </c>
      <c r="G4780" t="s">
        <v>458</v>
      </c>
      <c r="H4780" t="s">
        <v>459</v>
      </c>
      <c r="I4780" t="s">
        <v>460</v>
      </c>
      <c r="J4780" t="s">
        <v>573</v>
      </c>
      <c r="K4780" t="s">
        <v>461</v>
      </c>
      <c r="L4780" t="s">
        <v>542</v>
      </c>
      <c r="M4780" t="s">
        <v>462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187</v>
      </c>
      <c r="C4781">
        <v>2021</v>
      </c>
      <c r="D4781">
        <v>6</v>
      </c>
      <c r="E4781" t="s">
        <v>648</v>
      </c>
      <c r="F4781" s="153">
        <v>6</v>
      </c>
      <c r="G4781" t="s">
        <v>458</v>
      </c>
      <c r="H4781" t="s">
        <v>463</v>
      </c>
      <c r="I4781" t="s">
        <v>464</v>
      </c>
      <c r="J4781" t="s">
        <v>577</v>
      </c>
      <c r="K4781" t="s">
        <v>465</v>
      </c>
      <c r="L4781" t="s">
        <v>542</v>
      </c>
      <c r="M4781" t="s">
        <v>462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187</v>
      </c>
      <c r="C4782">
        <v>2021</v>
      </c>
      <c r="D4782">
        <v>6</v>
      </c>
      <c r="E4782" t="s">
        <v>648</v>
      </c>
      <c r="F4782" s="153">
        <v>10</v>
      </c>
      <c r="G4782" t="s">
        <v>466</v>
      </c>
      <c r="H4782" t="s">
        <v>397</v>
      </c>
      <c r="I4782" t="s">
        <v>398</v>
      </c>
      <c r="J4782" t="s">
        <v>561</v>
      </c>
      <c r="K4782" t="s">
        <v>399</v>
      </c>
      <c r="L4782" t="s">
        <v>543</v>
      </c>
      <c r="M4782" t="s">
        <v>467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187</v>
      </c>
      <c r="C4783">
        <v>2021</v>
      </c>
      <c r="D4783">
        <v>6</v>
      </c>
      <c r="E4783" t="s">
        <v>648</v>
      </c>
      <c r="F4783" s="153">
        <v>10</v>
      </c>
      <c r="G4783" t="s">
        <v>466</v>
      </c>
      <c r="H4783" t="s">
        <v>412</v>
      </c>
      <c r="I4783" t="s">
        <v>413</v>
      </c>
      <c r="J4783" t="s">
        <v>561</v>
      </c>
      <c r="K4783" t="s">
        <v>399</v>
      </c>
      <c r="L4783" t="s">
        <v>544</v>
      </c>
      <c r="M4783" t="s">
        <v>468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187</v>
      </c>
      <c r="C4784">
        <v>2021</v>
      </c>
      <c r="D4784">
        <v>6</v>
      </c>
      <c r="E4784" t="s">
        <v>648</v>
      </c>
      <c r="F4784" s="153">
        <v>10</v>
      </c>
      <c r="G4784" t="s">
        <v>466</v>
      </c>
      <c r="H4784" t="s">
        <v>415</v>
      </c>
      <c r="I4784" t="s">
        <v>416</v>
      </c>
      <c r="J4784" t="s">
        <v>563</v>
      </c>
      <c r="K4784" t="s">
        <v>408</v>
      </c>
      <c r="L4784" t="s">
        <v>544</v>
      </c>
      <c r="M4784" t="s">
        <v>468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187</v>
      </c>
      <c r="C4785">
        <v>2021</v>
      </c>
      <c r="D4785">
        <v>6</v>
      </c>
      <c r="E4785" t="s">
        <v>648</v>
      </c>
      <c r="F4785" s="153">
        <v>60</v>
      </c>
      <c r="G4785" t="s">
        <v>469</v>
      </c>
      <c r="H4785" t="s">
        <v>459</v>
      </c>
      <c r="I4785" t="s">
        <v>460</v>
      </c>
      <c r="J4785" t="s">
        <v>573</v>
      </c>
      <c r="K4785" t="s">
        <v>461</v>
      </c>
      <c r="L4785" t="s">
        <v>545</v>
      </c>
      <c r="M4785" t="s">
        <v>470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187</v>
      </c>
      <c r="C4786">
        <v>2021</v>
      </c>
      <c r="D4786">
        <v>6</v>
      </c>
      <c r="E4786" t="s">
        <v>648</v>
      </c>
      <c r="F4786" s="153">
        <v>60</v>
      </c>
      <c r="G4786" t="s">
        <v>469</v>
      </c>
      <c r="H4786" t="s">
        <v>463</v>
      </c>
      <c r="I4786" t="s">
        <v>464</v>
      </c>
      <c r="J4786" t="s">
        <v>577</v>
      </c>
      <c r="K4786" t="s">
        <v>465</v>
      </c>
      <c r="L4786" t="s">
        <v>545</v>
      </c>
      <c r="M4786" t="s">
        <v>470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181</v>
      </c>
      <c r="C4787">
        <v>2021</v>
      </c>
      <c r="D4787">
        <v>6</v>
      </c>
      <c r="E4787" t="s">
        <v>648</v>
      </c>
      <c r="F4787" s="153">
        <v>1</v>
      </c>
      <c r="G4787" t="s">
        <v>396</v>
      </c>
      <c r="H4787" t="s">
        <v>397</v>
      </c>
      <c r="I4787" t="s">
        <v>398</v>
      </c>
      <c r="J4787" t="s">
        <v>561</v>
      </c>
      <c r="K4787" t="s">
        <v>399</v>
      </c>
      <c r="L4787" t="s">
        <v>536</v>
      </c>
      <c r="M4787" t="s">
        <v>400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181</v>
      </c>
      <c r="C4788">
        <v>2021</v>
      </c>
      <c r="D4788">
        <v>6</v>
      </c>
      <c r="E4788" t="s">
        <v>648</v>
      </c>
      <c r="F4788" s="153">
        <v>1</v>
      </c>
      <c r="G4788" t="s">
        <v>396</v>
      </c>
      <c r="H4788" t="s">
        <v>401</v>
      </c>
      <c r="I4788" t="s">
        <v>402</v>
      </c>
      <c r="J4788" t="s">
        <v>561</v>
      </c>
      <c r="K4788" t="s">
        <v>399</v>
      </c>
      <c r="L4788" t="s">
        <v>536</v>
      </c>
      <c r="M4788" t="s">
        <v>400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181</v>
      </c>
      <c r="C4789">
        <v>2021</v>
      </c>
      <c r="D4789">
        <v>6</v>
      </c>
      <c r="E4789" t="s">
        <v>648</v>
      </c>
      <c r="F4789" s="153">
        <v>1</v>
      </c>
      <c r="G4789" t="s">
        <v>396</v>
      </c>
      <c r="H4789" t="s">
        <v>403</v>
      </c>
      <c r="I4789" t="s">
        <v>404</v>
      </c>
      <c r="J4789" t="s">
        <v>562</v>
      </c>
      <c r="K4789" t="s">
        <v>405</v>
      </c>
      <c r="L4789" t="s">
        <v>536</v>
      </c>
      <c r="M4789" t="s">
        <v>400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181</v>
      </c>
      <c r="C4790">
        <v>2021</v>
      </c>
      <c r="D4790">
        <v>6</v>
      </c>
      <c r="E4790" t="s">
        <v>648</v>
      </c>
      <c r="F4790" s="153">
        <v>1</v>
      </c>
      <c r="G4790" t="s">
        <v>396</v>
      </c>
      <c r="H4790" t="s">
        <v>406</v>
      </c>
      <c r="I4790" t="s">
        <v>407</v>
      </c>
      <c r="J4790" t="s">
        <v>563</v>
      </c>
      <c r="K4790" t="s">
        <v>408</v>
      </c>
      <c r="L4790" t="s">
        <v>536</v>
      </c>
      <c r="M4790" t="s">
        <v>400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181</v>
      </c>
      <c r="C4791">
        <v>2021</v>
      </c>
      <c r="D4791">
        <v>6</v>
      </c>
      <c r="E4791" t="s">
        <v>648</v>
      </c>
      <c r="F4791" s="153">
        <v>1</v>
      </c>
      <c r="G4791" t="s">
        <v>396</v>
      </c>
      <c r="H4791" t="s">
        <v>471</v>
      </c>
      <c r="I4791" t="s">
        <v>472</v>
      </c>
      <c r="J4791" t="s">
        <v>563</v>
      </c>
      <c r="K4791" t="s">
        <v>408</v>
      </c>
      <c r="L4791" t="s">
        <v>536</v>
      </c>
      <c r="M4791" t="s">
        <v>400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181</v>
      </c>
      <c r="C4792">
        <v>2021</v>
      </c>
      <c r="D4792">
        <v>6</v>
      </c>
      <c r="E4792" t="s">
        <v>648</v>
      </c>
      <c r="F4792" s="153">
        <v>1</v>
      </c>
      <c r="G4792" t="s">
        <v>396</v>
      </c>
      <c r="H4792" t="s">
        <v>409</v>
      </c>
      <c r="I4792" t="s">
        <v>410</v>
      </c>
      <c r="J4792" t="s">
        <v>564</v>
      </c>
      <c r="K4792" t="s">
        <v>428</v>
      </c>
      <c r="L4792" t="s">
        <v>536</v>
      </c>
      <c r="M4792" t="s">
        <v>400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181</v>
      </c>
      <c r="C4793">
        <v>2021</v>
      </c>
      <c r="D4793">
        <v>6</v>
      </c>
      <c r="E4793" t="s">
        <v>648</v>
      </c>
      <c r="F4793" s="153">
        <v>1</v>
      </c>
      <c r="G4793" t="s">
        <v>396</v>
      </c>
      <c r="H4793" t="s">
        <v>429</v>
      </c>
      <c r="I4793" t="s">
        <v>430</v>
      </c>
      <c r="J4793" t="s">
        <v>562</v>
      </c>
      <c r="K4793" t="s">
        <v>405</v>
      </c>
      <c r="L4793" t="s">
        <v>536</v>
      </c>
      <c r="M4793" t="s">
        <v>400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181</v>
      </c>
      <c r="C4794">
        <v>2021</v>
      </c>
      <c r="D4794">
        <v>6</v>
      </c>
      <c r="E4794" t="s">
        <v>648</v>
      </c>
      <c r="F4794" s="153">
        <v>1</v>
      </c>
      <c r="G4794" t="s">
        <v>396</v>
      </c>
      <c r="H4794" t="s">
        <v>473</v>
      </c>
      <c r="I4794" t="s">
        <v>474</v>
      </c>
      <c r="J4794" t="s">
        <v>565</v>
      </c>
      <c r="K4794" t="s">
        <v>411</v>
      </c>
      <c r="L4794" t="s">
        <v>536</v>
      </c>
      <c r="M4794" t="s">
        <v>400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181</v>
      </c>
      <c r="C4795">
        <v>2021</v>
      </c>
      <c r="D4795">
        <v>6</v>
      </c>
      <c r="E4795" t="s">
        <v>648</v>
      </c>
      <c r="F4795" s="153">
        <v>1</v>
      </c>
      <c r="G4795" t="s">
        <v>396</v>
      </c>
      <c r="H4795" t="s">
        <v>558</v>
      </c>
      <c r="I4795" t="s">
        <v>559</v>
      </c>
      <c r="J4795" t="s">
        <v>561</v>
      </c>
      <c r="K4795" t="s">
        <v>399</v>
      </c>
      <c r="L4795" t="s">
        <v>536</v>
      </c>
      <c r="M4795" t="s">
        <v>400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181</v>
      </c>
      <c r="C4796">
        <v>2021</v>
      </c>
      <c r="D4796">
        <v>6</v>
      </c>
      <c r="E4796" t="s">
        <v>648</v>
      </c>
      <c r="F4796" s="153">
        <v>1</v>
      </c>
      <c r="G4796" t="s">
        <v>396</v>
      </c>
      <c r="H4796" t="s">
        <v>477</v>
      </c>
      <c r="I4796" t="s">
        <v>478</v>
      </c>
      <c r="J4796" t="s">
        <v>566</v>
      </c>
      <c r="K4796" t="s">
        <v>436</v>
      </c>
      <c r="L4796" t="s">
        <v>536</v>
      </c>
      <c r="M4796" t="s">
        <v>400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181</v>
      </c>
      <c r="C4797">
        <v>2021</v>
      </c>
      <c r="D4797">
        <v>6</v>
      </c>
      <c r="E4797" t="s">
        <v>648</v>
      </c>
      <c r="F4797" s="153">
        <v>1</v>
      </c>
      <c r="G4797" t="s">
        <v>396</v>
      </c>
      <c r="H4797" t="s">
        <v>479</v>
      </c>
      <c r="I4797" t="s">
        <v>480</v>
      </c>
      <c r="J4797" t="s">
        <v>566</v>
      </c>
      <c r="K4797" t="s">
        <v>436</v>
      </c>
      <c r="L4797" t="s">
        <v>536</v>
      </c>
      <c r="M4797" t="s">
        <v>400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181</v>
      </c>
      <c r="C4798">
        <v>2021</v>
      </c>
      <c r="D4798">
        <v>6</v>
      </c>
      <c r="E4798" t="s">
        <v>648</v>
      </c>
      <c r="F4798" s="153">
        <v>1</v>
      </c>
      <c r="G4798" t="s">
        <v>396</v>
      </c>
      <c r="H4798" t="s">
        <v>434</v>
      </c>
      <c r="I4798" t="s">
        <v>435</v>
      </c>
      <c r="J4798" t="s">
        <v>566</v>
      </c>
      <c r="K4798" t="s">
        <v>436</v>
      </c>
      <c r="L4798" t="s">
        <v>537</v>
      </c>
      <c r="M4798" t="s">
        <v>414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181</v>
      </c>
      <c r="C4799">
        <v>2021</v>
      </c>
      <c r="D4799">
        <v>6</v>
      </c>
      <c r="E4799" t="s">
        <v>648</v>
      </c>
      <c r="F4799" s="153">
        <v>1</v>
      </c>
      <c r="G4799" t="s">
        <v>396</v>
      </c>
      <c r="H4799" t="s">
        <v>412</v>
      </c>
      <c r="I4799" t="s">
        <v>413</v>
      </c>
      <c r="J4799" t="s">
        <v>561</v>
      </c>
      <c r="K4799" t="s">
        <v>399</v>
      </c>
      <c r="L4799" t="s">
        <v>537</v>
      </c>
      <c r="M4799" t="s">
        <v>414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181</v>
      </c>
      <c r="C4800">
        <v>2021</v>
      </c>
      <c r="D4800">
        <v>6</v>
      </c>
      <c r="E4800" t="s">
        <v>648</v>
      </c>
      <c r="F4800" s="153">
        <v>1</v>
      </c>
      <c r="G4800" t="s">
        <v>396</v>
      </c>
      <c r="H4800" t="s">
        <v>415</v>
      </c>
      <c r="I4800" t="s">
        <v>416</v>
      </c>
      <c r="J4800" t="s">
        <v>563</v>
      </c>
      <c r="K4800" t="s">
        <v>408</v>
      </c>
      <c r="L4800" t="s">
        <v>537</v>
      </c>
      <c r="M4800" t="s">
        <v>414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181</v>
      </c>
      <c r="C4801">
        <v>2021</v>
      </c>
      <c r="D4801">
        <v>6</v>
      </c>
      <c r="E4801" t="s">
        <v>648</v>
      </c>
      <c r="F4801" s="153">
        <v>1</v>
      </c>
      <c r="G4801" t="s">
        <v>396</v>
      </c>
      <c r="H4801" t="s">
        <v>417</v>
      </c>
      <c r="I4801" t="s">
        <v>418</v>
      </c>
      <c r="J4801" t="s">
        <v>562</v>
      </c>
      <c r="K4801" t="s">
        <v>405</v>
      </c>
      <c r="L4801" t="s">
        <v>537</v>
      </c>
      <c r="M4801" t="s">
        <v>414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181</v>
      </c>
      <c r="C4802">
        <v>2021</v>
      </c>
      <c r="D4802">
        <v>6</v>
      </c>
      <c r="E4802" t="s">
        <v>648</v>
      </c>
      <c r="F4802" s="153">
        <v>1</v>
      </c>
      <c r="G4802" t="s">
        <v>396</v>
      </c>
      <c r="H4802" t="s">
        <v>419</v>
      </c>
      <c r="I4802" t="s">
        <v>420</v>
      </c>
      <c r="J4802" t="s">
        <v>565</v>
      </c>
      <c r="K4802" t="s">
        <v>411</v>
      </c>
      <c r="L4802" t="s">
        <v>537</v>
      </c>
      <c r="M4802" t="s">
        <v>414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181</v>
      </c>
      <c r="C4803">
        <v>2021</v>
      </c>
      <c r="D4803">
        <v>6</v>
      </c>
      <c r="E4803" t="s">
        <v>648</v>
      </c>
      <c r="F4803" s="153">
        <v>3</v>
      </c>
      <c r="G4803" t="s">
        <v>421</v>
      </c>
      <c r="H4803" t="s">
        <v>397</v>
      </c>
      <c r="I4803" t="s">
        <v>398</v>
      </c>
      <c r="J4803" t="s">
        <v>561</v>
      </c>
      <c r="K4803" t="s">
        <v>399</v>
      </c>
      <c r="L4803" t="s">
        <v>538</v>
      </c>
      <c r="M4803" t="s">
        <v>422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181</v>
      </c>
      <c r="C4804">
        <v>2021</v>
      </c>
      <c r="D4804">
        <v>6</v>
      </c>
      <c r="E4804" t="s">
        <v>648</v>
      </c>
      <c r="F4804" s="153">
        <v>3</v>
      </c>
      <c r="G4804" t="s">
        <v>421</v>
      </c>
      <c r="H4804" t="s">
        <v>401</v>
      </c>
      <c r="I4804" t="s">
        <v>402</v>
      </c>
      <c r="J4804" t="s">
        <v>561</v>
      </c>
      <c r="K4804" t="s">
        <v>399</v>
      </c>
      <c r="L4804" t="s">
        <v>538</v>
      </c>
      <c r="M4804" t="s">
        <v>422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181</v>
      </c>
      <c r="C4805">
        <v>2021</v>
      </c>
      <c r="D4805">
        <v>6</v>
      </c>
      <c r="E4805" t="s">
        <v>648</v>
      </c>
      <c r="F4805" s="153">
        <v>3</v>
      </c>
      <c r="G4805" t="s">
        <v>421</v>
      </c>
      <c r="H4805" t="s">
        <v>403</v>
      </c>
      <c r="I4805" t="s">
        <v>404</v>
      </c>
      <c r="J4805" t="s">
        <v>562</v>
      </c>
      <c r="K4805" t="s">
        <v>405</v>
      </c>
      <c r="L4805" t="s">
        <v>538</v>
      </c>
      <c r="M4805" t="s">
        <v>422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181</v>
      </c>
      <c r="C4806">
        <v>2021</v>
      </c>
      <c r="D4806">
        <v>6</v>
      </c>
      <c r="E4806" t="s">
        <v>648</v>
      </c>
      <c r="F4806" s="153">
        <v>3</v>
      </c>
      <c r="G4806" t="s">
        <v>421</v>
      </c>
      <c r="H4806" t="s">
        <v>406</v>
      </c>
      <c r="I4806" t="s">
        <v>407</v>
      </c>
      <c r="J4806" t="s">
        <v>563</v>
      </c>
      <c r="K4806" t="s">
        <v>408</v>
      </c>
      <c r="L4806" t="s">
        <v>538</v>
      </c>
      <c r="M4806" t="s">
        <v>422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181</v>
      </c>
      <c r="C4807">
        <v>2021</v>
      </c>
      <c r="D4807">
        <v>6</v>
      </c>
      <c r="E4807" t="s">
        <v>648</v>
      </c>
      <c r="F4807" s="153">
        <v>3</v>
      </c>
      <c r="G4807" t="s">
        <v>421</v>
      </c>
      <c r="H4807" t="s">
        <v>423</v>
      </c>
      <c r="I4807" t="s">
        <v>424</v>
      </c>
      <c r="J4807" t="s">
        <v>567</v>
      </c>
      <c r="K4807" t="s">
        <v>425</v>
      </c>
      <c r="L4807" t="s">
        <v>538</v>
      </c>
      <c r="M4807" t="s">
        <v>422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181</v>
      </c>
      <c r="C4808">
        <v>2021</v>
      </c>
      <c r="D4808">
        <v>6</v>
      </c>
      <c r="E4808" t="s">
        <v>648</v>
      </c>
      <c r="F4808" s="153">
        <v>3</v>
      </c>
      <c r="G4808" t="s">
        <v>421</v>
      </c>
      <c r="H4808" t="s">
        <v>426</v>
      </c>
      <c r="I4808" t="s">
        <v>427</v>
      </c>
      <c r="J4808" t="s">
        <v>564</v>
      </c>
      <c r="K4808" t="s">
        <v>428</v>
      </c>
      <c r="L4808" t="s">
        <v>538</v>
      </c>
      <c r="M4808" t="s">
        <v>422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181</v>
      </c>
      <c r="C4809">
        <v>2021</v>
      </c>
      <c r="D4809">
        <v>6</v>
      </c>
      <c r="E4809" t="s">
        <v>648</v>
      </c>
      <c r="F4809" s="153">
        <v>3</v>
      </c>
      <c r="G4809" t="s">
        <v>421</v>
      </c>
      <c r="H4809" t="s">
        <v>409</v>
      </c>
      <c r="I4809" t="s">
        <v>410</v>
      </c>
      <c r="J4809" t="s">
        <v>564</v>
      </c>
      <c r="K4809" t="s">
        <v>428</v>
      </c>
      <c r="L4809" t="s">
        <v>538</v>
      </c>
      <c r="M4809" t="s">
        <v>422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181</v>
      </c>
      <c r="C4810">
        <v>2021</v>
      </c>
      <c r="D4810">
        <v>6</v>
      </c>
      <c r="E4810" t="s">
        <v>648</v>
      </c>
      <c r="F4810" s="153">
        <v>3</v>
      </c>
      <c r="G4810" t="s">
        <v>421</v>
      </c>
      <c r="H4810" t="s">
        <v>429</v>
      </c>
      <c r="I4810" t="s">
        <v>430</v>
      </c>
      <c r="J4810" t="s">
        <v>562</v>
      </c>
      <c r="K4810" t="s">
        <v>405</v>
      </c>
      <c r="L4810" t="s">
        <v>538</v>
      </c>
      <c r="M4810" t="s">
        <v>422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181</v>
      </c>
      <c r="C4811">
        <v>2021</v>
      </c>
      <c r="D4811">
        <v>6</v>
      </c>
      <c r="E4811" t="s">
        <v>648</v>
      </c>
      <c r="F4811" s="153">
        <v>3</v>
      </c>
      <c r="G4811" t="s">
        <v>421</v>
      </c>
      <c r="H4811" t="s">
        <v>584</v>
      </c>
      <c r="I4811" t="s">
        <v>585</v>
      </c>
      <c r="J4811" t="s">
        <v>567</v>
      </c>
      <c r="K4811" t="s">
        <v>425</v>
      </c>
      <c r="L4811" t="s">
        <v>538</v>
      </c>
      <c r="M4811" t="s">
        <v>422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181</v>
      </c>
      <c r="C4812">
        <v>2021</v>
      </c>
      <c r="D4812">
        <v>6</v>
      </c>
      <c r="E4812" t="s">
        <v>648</v>
      </c>
      <c r="F4812" s="153">
        <v>3</v>
      </c>
      <c r="G4812" t="s">
        <v>421</v>
      </c>
      <c r="H4812" t="s">
        <v>481</v>
      </c>
      <c r="I4812" t="s">
        <v>482</v>
      </c>
      <c r="J4812" t="s">
        <v>568</v>
      </c>
      <c r="K4812" t="s">
        <v>433</v>
      </c>
      <c r="L4812" t="s">
        <v>538</v>
      </c>
      <c r="M4812" t="s">
        <v>422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181</v>
      </c>
      <c r="C4813">
        <v>2021</v>
      </c>
      <c r="D4813">
        <v>6</v>
      </c>
      <c r="E4813" t="s">
        <v>648</v>
      </c>
      <c r="F4813" s="153">
        <v>3</v>
      </c>
      <c r="G4813" t="s">
        <v>421</v>
      </c>
      <c r="H4813" t="s">
        <v>649</v>
      </c>
      <c r="I4813" t="s">
        <v>650</v>
      </c>
      <c r="J4813" t="s">
        <v>564</v>
      </c>
      <c r="K4813" t="s">
        <v>428</v>
      </c>
      <c r="L4813" t="s">
        <v>538</v>
      </c>
      <c r="M4813" t="s">
        <v>422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181</v>
      </c>
      <c r="C4814">
        <v>2021</v>
      </c>
      <c r="D4814">
        <v>6</v>
      </c>
      <c r="E4814" t="s">
        <v>648</v>
      </c>
      <c r="F4814" s="153">
        <v>3</v>
      </c>
      <c r="G4814" t="s">
        <v>421</v>
      </c>
      <c r="H4814" t="s">
        <v>473</v>
      </c>
      <c r="I4814" t="s">
        <v>474</v>
      </c>
      <c r="J4814" t="s">
        <v>565</v>
      </c>
      <c r="K4814" t="s">
        <v>411</v>
      </c>
      <c r="L4814" t="s">
        <v>538</v>
      </c>
      <c r="M4814" t="s">
        <v>422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181</v>
      </c>
      <c r="C4815">
        <v>2021</v>
      </c>
      <c r="D4815">
        <v>6</v>
      </c>
      <c r="E4815" t="s">
        <v>648</v>
      </c>
      <c r="F4815" s="153">
        <v>3</v>
      </c>
      <c r="G4815" t="s">
        <v>421</v>
      </c>
      <c r="H4815" t="s">
        <v>586</v>
      </c>
      <c r="I4815" t="s">
        <v>587</v>
      </c>
      <c r="J4815" t="s">
        <v>570</v>
      </c>
      <c r="K4815" t="s">
        <v>454</v>
      </c>
      <c r="L4815" t="s">
        <v>538</v>
      </c>
      <c r="M4815" t="s">
        <v>422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181</v>
      </c>
      <c r="C4816">
        <v>2021</v>
      </c>
      <c r="D4816">
        <v>6</v>
      </c>
      <c r="E4816" t="s">
        <v>648</v>
      </c>
      <c r="F4816" s="153">
        <v>3</v>
      </c>
      <c r="G4816" t="s">
        <v>421</v>
      </c>
      <c r="H4816" t="s">
        <v>483</v>
      </c>
      <c r="I4816" t="s">
        <v>484</v>
      </c>
      <c r="J4816" t="s">
        <v>569</v>
      </c>
      <c r="K4816" t="s">
        <v>485</v>
      </c>
      <c r="L4816" t="s">
        <v>538</v>
      </c>
      <c r="M4816" t="s">
        <v>422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181</v>
      </c>
      <c r="C4817">
        <v>2021</v>
      </c>
      <c r="D4817">
        <v>6</v>
      </c>
      <c r="E4817" t="s">
        <v>648</v>
      </c>
      <c r="F4817" s="153">
        <v>3</v>
      </c>
      <c r="G4817" t="s">
        <v>421</v>
      </c>
      <c r="H4817" t="s">
        <v>431</v>
      </c>
      <c r="I4817" t="s">
        <v>432</v>
      </c>
      <c r="J4817" t="s">
        <v>568</v>
      </c>
      <c r="K4817" t="s">
        <v>433</v>
      </c>
      <c r="L4817" t="s">
        <v>538</v>
      </c>
      <c r="M4817" t="s">
        <v>422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181</v>
      </c>
      <c r="C4818">
        <v>2021</v>
      </c>
      <c r="D4818">
        <v>6</v>
      </c>
      <c r="E4818" t="s">
        <v>648</v>
      </c>
      <c r="F4818" s="153">
        <v>3</v>
      </c>
      <c r="G4818" t="s">
        <v>421</v>
      </c>
      <c r="H4818" t="s">
        <v>486</v>
      </c>
      <c r="I4818" t="s">
        <v>487</v>
      </c>
      <c r="J4818" t="s">
        <v>570</v>
      </c>
      <c r="K4818" t="s">
        <v>454</v>
      </c>
      <c r="L4818" t="s">
        <v>538</v>
      </c>
      <c r="M4818" t="s">
        <v>422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181</v>
      </c>
      <c r="C4819">
        <v>2021</v>
      </c>
      <c r="D4819">
        <v>6</v>
      </c>
      <c r="E4819" t="s">
        <v>648</v>
      </c>
      <c r="F4819" s="153">
        <v>3</v>
      </c>
      <c r="G4819" t="s">
        <v>421</v>
      </c>
      <c r="H4819" t="s">
        <v>488</v>
      </c>
      <c r="I4819" t="s">
        <v>489</v>
      </c>
      <c r="J4819" t="s">
        <v>569</v>
      </c>
      <c r="K4819" t="s">
        <v>485</v>
      </c>
      <c r="L4819" t="s">
        <v>538</v>
      </c>
      <c r="M4819" t="s">
        <v>422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181</v>
      </c>
      <c r="C4820">
        <v>2021</v>
      </c>
      <c r="D4820">
        <v>6</v>
      </c>
      <c r="E4820" t="s">
        <v>648</v>
      </c>
      <c r="F4820" s="153">
        <v>3</v>
      </c>
      <c r="G4820" t="s">
        <v>421</v>
      </c>
      <c r="H4820" t="s">
        <v>477</v>
      </c>
      <c r="I4820" t="s">
        <v>478</v>
      </c>
      <c r="J4820" t="s">
        <v>566</v>
      </c>
      <c r="K4820" t="s">
        <v>436</v>
      </c>
      <c r="L4820" t="s">
        <v>538</v>
      </c>
      <c r="M4820" t="s">
        <v>422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181</v>
      </c>
      <c r="C4821">
        <v>2021</v>
      </c>
      <c r="D4821">
        <v>6</v>
      </c>
      <c r="E4821" t="s">
        <v>648</v>
      </c>
      <c r="F4821" s="153">
        <v>3</v>
      </c>
      <c r="G4821" t="s">
        <v>421</v>
      </c>
      <c r="H4821" t="s">
        <v>479</v>
      </c>
      <c r="I4821" t="s">
        <v>480</v>
      </c>
      <c r="J4821" t="s">
        <v>566</v>
      </c>
      <c r="K4821" t="s">
        <v>436</v>
      </c>
      <c r="L4821" t="s">
        <v>538</v>
      </c>
      <c r="M4821" t="s">
        <v>422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181</v>
      </c>
      <c r="C4822">
        <v>2021</v>
      </c>
      <c r="D4822">
        <v>6</v>
      </c>
      <c r="E4822" t="s">
        <v>648</v>
      </c>
      <c r="F4822" s="153">
        <v>3</v>
      </c>
      <c r="G4822" t="s">
        <v>421</v>
      </c>
      <c r="H4822" t="s">
        <v>434</v>
      </c>
      <c r="I4822" t="s">
        <v>435</v>
      </c>
      <c r="J4822" t="s">
        <v>566</v>
      </c>
      <c r="K4822" t="s">
        <v>436</v>
      </c>
      <c r="L4822" t="s">
        <v>539</v>
      </c>
      <c r="M4822" t="s">
        <v>440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181</v>
      </c>
      <c r="C4823">
        <v>2021</v>
      </c>
      <c r="D4823">
        <v>6</v>
      </c>
      <c r="E4823" t="s">
        <v>648</v>
      </c>
      <c r="F4823" s="153">
        <v>3</v>
      </c>
      <c r="G4823" t="s">
        <v>421</v>
      </c>
      <c r="H4823" t="s">
        <v>437</v>
      </c>
      <c r="I4823" t="s">
        <v>438</v>
      </c>
      <c r="J4823" t="s">
        <v>571</v>
      </c>
      <c r="K4823" t="s">
        <v>439</v>
      </c>
      <c r="L4823" t="s">
        <v>539</v>
      </c>
      <c r="M4823" t="s">
        <v>440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181</v>
      </c>
      <c r="C4824">
        <v>2021</v>
      </c>
      <c r="D4824">
        <v>6</v>
      </c>
      <c r="E4824" t="s">
        <v>648</v>
      </c>
      <c r="F4824" s="153">
        <v>3</v>
      </c>
      <c r="G4824" t="s">
        <v>421</v>
      </c>
      <c r="H4824" t="s">
        <v>490</v>
      </c>
      <c r="I4824" t="s">
        <v>491</v>
      </c>
      <c r="J4824" t="s">
        <v>572</v>
      </c>
      <c r="K4824" t="s">
        <v>443</v>
      </c>
      <c r="L4824" t="s">
        <v>538</v>
      </c>
      <c r="M4824" t="s">
        <v>422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181</v>
      </c>
      <c r="C4825">
        <v>2021</v>
      </c>
      <c r="D4825">
        <v>6</v>
      </c>
      <c r="E4825" t="s">
        <v>648</v>
      </c>
      <c r="F4825" s="153">
        <v>3</v>
      </c>
      <c r="G4825" t="s">
        <v>421</v>
      </c>
      <c r="H4825" t="s">
        <v>441</v>
      </c>
      <c r="I4825" t="s">
        <v>442</v>
      </c>
      <c r="J4825" t="s">
        <v>572</v>
      </c>
      <c r="K4825" t="s">
        <v>443</v>
      </c>
      <c r="L4825" t="s">
        <v>538</v>
      </c>
      <c r="M4825" t="s">
        <v>422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181</v>
      </c>
      <c r="C4826">
        <v>2021</v>
      </c>
      <c r="D4826">
        <v>6</v>
      </c>
      <c r="E4826" t="s">
        <v>648</v>
      </c>
      <c r="F4826" s="153">
        <v>3</v>
      </c>
      <c r="G4826" t="s">
        <v>421</v>
      </c>
      <c r="H4826" t="s">
        <v>444</v>
      </c>
      <c r="I4826" t="s">
        <v>445</v>
      </c>
      <c r="J4826" t="s">
        <v>572</v>
      </c>
      <c r="K4826" t="s">
        <v>443</v>
      </c>
      <c r="L4826" t="s">
        <v>539</v>
      </c>
      <c r="M4826" t="s">
        <v>440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181</v>
      </c>
      <c r="C4827">
        <v>2021</v>
      </c>
      <c r="D4827">
        <v>6</v>
      </c>
      <c r="E4827" t="s">
        <v>648</v>
      </c>
      <c r="F4827" s="153">
        <v>3</v>
      </c>
      <c r="G4827" t="s">
        <v>421</v>
      </c>
      <c r="H4827" t="s">
        <v>412</v>
      </c>
      <c r="I4827" t="s">
        <v>413</v>
      </c>
      <c r="J4827" t="s">
        <v>561</v>
      </c>
      <c r="K4827" t="s">
        <v>399</v>
      </c>
      <c r="L4827" t="s">
        <v>539</v>
      </c>
      <c r="M4827" t="s">
        <v>440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181</v>
      </c>
      <c r="C4828">
        <v>2021</v>
      </c>
      <c r="D4828">
        <v>6</v>
      </c>
      <c r="E4828" t="s">
        <v>648</v>
      </c>
      <c r="F4828" s="153">
        <v>3</v>
      </c>
      <c r="G4828" t="s">
        <v>421</v>
      </c>
      <c r="H4828" t="s">
        <v>417</v>
      </c>
      <c r="I4828" t="s">
        <v>418</v>
      </c>
      <c r="J4828" t="s">
        <v>562</v>
      </c>
      <c r="K4828" t="s">
        <v>405</v>
      </c>
      <c r="L4828" t="s">
        <v>539</v>
      </c>
      <c r="M4828" t="s">
        <v>440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181</v>
      </c>
      <c r="C4829">
        <v>2021</v>
      </c>
      <c r="D4829">
        <v>6</v>
      </c>
      <c r="E4829" t="s">
        <v>648</v>
      </c>
      <c r="F4829" s="153">
        <v>3</v>
      </c>
      <c r="G4829" t="s">
        <v>421</v>
      </c>
      <c r="H4829" t="s">
        <v>446</v>
      </c>
      <c r="I4829" t="s">
        <v>447</v>
      </c>
      <c r="J4829" t="s">
        <v>567</v>
      </c>
      <c r="K4829" t="s">
        <v>425</v>
      </c>
      <c r="L4829" t="s">
        <v>539</v>
      </c>
      <c r="M4829" t="s">
        <v>440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181</v>
      </c>
      <c r="C4830">
        <v>2021</v>
      </c>
      <c r="D4830">
        <v>6</v>
      </c>
      <c r="E4830" t="s">
        <v>648</v>
      </c>
      <c r="F4830" s="153">
        <v>3</v>
      </c>
      <c r="G4830" t="s">
        <v>421</v>
      </c>
      <c r="H4830" t="s">
        <v>448</v>
      </c>
      <c r="I4830" t="s">
        <v>449</v>
      </c>
      <c r="J4830" t="s">
        <v>564</v>
      </c>
      <c r="K4830" t="s">
        <v>428</v>
      </c>
      <c r="L4830" t="s">
        <v>539</v>
      </c>
      <c r="M4830" t="s">
        <v>440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181</v>
      </c>
      <c r="C4831">
        <v>2021</v>
      </c>
      <c r="D4831">
        <v>6</v>
      </c>
      <c r="E4831" t="s">
        <v>648</v>
      </c>
      <c r="F4831" s="153">
        <v>3</v>
      </c>
      <c r="G4831" t="s">
        <v>421</v>
      </c>
      <c r="H4831" t="s">
        <v>419</v>
      </c>
      <c r="I4831" t="s">
        <v>420</v>
      </c>
      <c r="J4831" t="s">
        <v>565</v>
      </c>
      <c r="K4831" t="s">
        <v>411</v>
      </c>
      <c r="L4831" t="s">
        <v>539</v>
      </c>
      <c r="M4831" t="s">
        <v>440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181</v>
      </c>
      <c r="C4832">
        <v>2021</v>
      </c>
      <c r="D4832">
        <v>6</v>
      </c>
      <c r="E4832" t="s">
        <v>648</v>
      </c>
      <c r="F4832" s="153">
        <v>3</v>
      </c>
      <c r="G4832" t="s">
        <v>421</v>
      </c>
      <c r="H4832" t="s">
        <v>450</v>
      </c>
      <c r="I4832" t="s">
        <v>451</v>
      </c>
      <c r="J4832" t="s">
        <v>568</v>
      </c>
      <c r="K4832" t="s">
        <v>433</v>
      </c>
      <c r="L4832" t="s">
        <v>539</v>
      </c>
      <c r="M4832" t="s">
        <v>440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181</v>
      </c>
      <c r="C4833">
        <v>2021</v>
      </c>
      <c r="D4833">
        <v>6</v>
      </c>
      <c r="E4833" t="s">
        <v>648</v>
      </c>
      <c r="F4833" s="153">
        <v>3</v>
      </c>
      <c r="G4833" t="s">
        <v>421</v>
      </c>
      <c r="H4833" t="s">
        <v>452</v>
      </c>
      <c r="I4833" t="s">
        <v>453</v>
      </c>
      <c r="J4833" t="s">
        <v>568</v>
      </c>
      <c r="K4833" t="s">
        <v>433</v>
      </c>
      <c r="L4833" t="s">
        <v>539</v>
      </c>
      <c r="M4833" t="s">
        <v>440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181</v>
      </c>
      <c r="C4834">
        <v>2021</v>
      </c>
      <c r="D4834">
        <v>6</v>
      </c>
      <c r="E4834" t="s">
        <v>648</v>
      </c>
      <c r="F4834" s="153">
        <v>3</v>
      </c>
      <c r="G4834" t="s">
        <v>421</v>
      </c>
      <c r="H4834" t="s">
        <v>492</v>
      </c>
      <c r="I4834" t="s">
        <v>493</v>
      </c>
      <c r="J4834" t="s">
        <v>568</v>
      </c>
      <c r="K4834" t="s">
        <v>433</v>
      </c>
      <c r="L4834" t="s">
        <v>539</v>
      </c>
      <c r="M4834" t="s">
        <v>440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181</v>
      </c>
      <c r="C4835">
        <v>2021</v>
      </c>
      <c r="D4835">
        <v>6</v>
      </c>
      <c r="E4835" t="s">
        <v>648</v>
      </c>
      <c r="F4835" s="153">
        <v>5</v>
      </c>
      <c r="G4835" t="s">
        <v>455</v>
      </c>
      <c r="H4835" t="s">
        <v>403</v>
      </c>
      <c r="I4835" t="s">
        <v>404</v>
      </c>
      <c r="J4835" t="s">
        <v>562</v>
      </c>
      <c r="K4835" t="s">
        <v>405</v>
      </c>
      <c r="L4835" t="s">
        <v>540</v>
      </c>
      <c r="M4835" t="s">
        <v>456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181</v>
      </c>
      <c r="C4836">
        <v>2021</v>
      </c>
      <c r="D4836">
        <v>6</v>
      </c>
      <c r="E4836" t="s">
        <v>648</v>
      </c>
      <c r="F4836" s="153">
        <v>5</v>
      </c>
      <c r="G4836" t="s">
        <v>455</v>
      </c>
      <c r="H4836" t="s">
        <v>423</v>
      </c>
      <c r="I4836" t="s">
        <v>424</v>
      </c>
      <c r="J4836" t="s">
        <v>567</v>
      </c>
      <c r="K4836" t="s">
        <v>425</v>
      </c>
      <c r="L4836" t="s">
        <v>540</v>
      </c>
      <c r="M4836" t="s">
        <v>456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181</v>
      </c>
      <c r="C4837">
        <v>2021</v>
      </c>
      <c r="D4837">
        <v>6</v>
      </c>
      <c r="E4837" t="s">
        <v>648</v>
      </c>
      <c r="F4837" s="153">
        <v>5</v>
      </c>
      <c r="G4837" t="s">
        <v>455</v>
      </c>
      <c r="H4837" t="s">
        <v>429</v>
      </c>
      <c r="I4837" t="s">
        <v>430</v>
      </c>
      <c r="J4837" t="s">
        <v>562</v>
      </c>
      <c r="K4837" t="s">
        <v>405</v>
      </c>
      <c r="L4837" t="s">
        <v>540</v>
      </c>
      <c r="M4837" t="s">
        <v>456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181</v>
      </c>
      <c r="C4838">
        <v>2021</v>
      </c>
      <c r="D4838">
        <v>6</v>
      </c>
      <c r="E4838" t="s">
        <v>648</v>
      </c>
      <c r="F4838" s="153">
        <v>5</v>
      </c>
      <c r="G4838" t="s">
        <v>455</v>
      </c>
      <c r="H4838" t="s">
        <v>481</v>
      </c>
      <c r="I4838" t="s">
        <v>482</v>
      </c>
      <c r="J4838" t="s">
        <v>568</v>
      </c>
      <c r="K4838" t="s">
        <v>433</v>
      </c>
      <c r="L4838" t="s">
        <v>540</v>
      </c>
      <c r="M4838" t="s">
        <v>456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181</v>
      </c>
      <c r="C4839">
        <v>2021</v>
      </c>
      <c r="D4839">
        <v>6</v>
      </c>
      <c r="E4839" t="s">
        <v>648</v>
      </c>
      <c r="F4839" s="153">
        <v>5</v>
      </c>
      <c r="G4839" t="s">
        <v>455</v>
      </c>
      <c r="H4839" t="s">
        <v>431</v>
      </c>
      <c r="I4839" t="s">
        <v>432</v>
      </c>
      <c r="J4839" t="s">
        <v>568</v>
      </c>
      <c r="K4839" t="s">
        <v>433</v>
      </c>
      <c r="L4839" t="s">
        <v>540</v>
      </c>
      <c r="M4839" t="s">
        <v>456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181</v>
      </c>
      <c r="C4840">
        <v>2021</v>
      </c>
      <c r="D4840">
        <v>6</v>
      </c>
      <c r="E4840" t="s">
        <v>648</v>
      </c>
      <c r="F4840" s="153">
        <v>5</v>
      </c>
      <c r="G4840" t="s">
        <v>455</v>
      </c>
      <c r="H4840" t="s">
        <v>477</v>
      </c>
      <c r="I4840" t="s">
        <v>478</v>
      </c>
      <c r="J4840" t="s">
        <v>566</v>
      </c>
      <c r="K4840" t="s">
        <v>436</v>
      </c>
      <c r="L4840" t="s">
        <v>540</v>
      </c>
      <c r="M4840" t="s">
        <v>456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181</v>
      </c>
      <c r="C4841">
        <v>2021</v>
      </c>
      <c r="D4841">
        <v>6</v>
      </c>
      <c r="E4841" t="s">
        <v>648</v>
      </c>
      <c r="F4841" s="153">
        <v>5</v>
      </c>
      <c r="G4841" t="s">
        <v>455</v>
      </c>
      <c r="H4841" t="s">
        <v>479</v>
      </c>
      <c r="I4841" t="s">
        <v>480</v>
      </c>
      <c r="J4841" t="s">
        <v>566</v>
      </c>
      <c r="K4841" t="s">
        <v>436</v>
      </c>
      <c r="L4841" t="s">
        <v>540</v>
      </c>
      <c r="M4841" t="s">
        <v>456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181</v>
      </c>
      <c r="C4842">
        <v>2021</v>
      </c>
      <c r="D4842">
        <v>6</v>
      </c>
      <c r="E4842" t="s">
        <v>648</v>
      </c>
      <c r="F4842" s="153">
        <v>5</v>
      </c>
      <c r="G4842" t="s">
        <v>455</v>
      </c>
      <c r="H4842" t="s">
        <v>434</v>
      </c>
      <c r="I4842" t="s">
        <v>435</v>
      </c>
      <c r="J4842" t="s">
        <v>566</v>
      </c>
      <c r="K4842" t="s">
        <v>436</v>
      </c>
      <c r="L4842" t="s">
        <v>541</v>
      </c>
      <c r="M4842" t="s">
        <v>457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181</v>
      </c>
      <c r="C4843">
        <v>2021</v>
      </c>
      <c r="D4843">
        <v>6</v>
      </c>
      <c r="E4843" t="s">
        <v>648</v>
      </c>
      <c r="F4843" s="153">
        <v>5</v>
      </c>
      <c r="G4843" t="s">
        <v>455</v>
      </c>
      <c r="H4843" t="s">
        <v>490</v>
      </c>
      <c r="I4843" t="s">
        <v>491</v>
      </c>
      <c r="J4843" t="s">
        <v>572</v>
      </c>
      <c r="K4843" t="s">
        <v>443</v>
      </c>
      <c r="L4843" t="s">
        <v>540</v>
      </c>
      <c r="M4843" t="s">
        <v>456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181</v>
      </c>
      <c r="C4844">
        <v>2021</v>
      </c>
      <c r="D4844">
        <v>6</v>
      </c>
      <c r="E4844" t="s">
        <v>648</v>
      </c>
      <c r="F4844" s="153">
        <v>5</v>
      </c>
      <c r="G4844" t="s">
        <v>455</v>
      </c>
      <c r="H4844" t="s">
        <v>441</v>
      </c>
      <c r="I4844" t="s">
        <v>442</v>
      </c>
      <c r="J4844" t="s">
        <v>572</v>
      </c>
      <c r="K4844" t="s">
        <v>443</v>
      </c>
      <c r="L4844" t="s">
        <v>540</v>
      </c>
      <c r="M4844" t="s">
        <v>456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181</v>
      </c>
      <c r="C4845">
        <v>2021</v>
      </c>
      <c r="D4845">
        <v>6</v>
      </c>
      <c r="E4845" t="s">
        <v>648</v>
      </c>
      <c r="F4845" s="153">
        <v>5</v>
      </c>
      <c r="G4845" t="s">
        <v>455</v>
      </c>
      <c r="H4845" t="s">
        <v>444</v>
      </c>
      <c r="I4845" t="s">
        <v>445</v>
      </c>
      <c r="J4845" t="s">
        <v>572</v>
      </c>
      <c r="K4845" t="s">
        <v>443</v>
      </c>
      <c r="L4845" t="s">
        <v>541</v>
      </c>
      <c r="M4845" t="s">
        <v>457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181</v>
      </c>
      <c r="C4846">
        <v>2021</v>
      </c>
      <c r="D4846">
        <v>6</v>
      </c>
      <c r="E4846" t="s">
        <v>648</v>
      </c>
      <c r="F4846" s="153">
        <v>5</v>
      </c>
      <c r="G4846" t="s">
        <v>455</v>
      </c>
      <c r="H4846" t="s">
        <v>417</v>
      </c>
      <c r="I4846" t="s">
        <v>418</v>
      </c>
      <c r="J4846" t="s">
        <v>562</v>
      </c>
      <c r="K4846" t="s">
        <v>405</v>
      </c>
      <c r="L4846" t="s">
        <v>541</v>
      </c>
      <c r="M4846" t="s">
        <v>457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181</v>
      </c>
      <c r="C4847">
        <v>2021</v>
      </c>
      <c r="D4847">
        <v>6</v>
      </c>
      <c r="E4847" t="s">
        <v>648</v>
      </c>
      <c r="F4847" s="153">
        <v>5</v>
      </c>
      <c r="G4847" t="s">
        <v>455</v>
      </c>
      <c r="H4847" t="s">
        <v>446</v>
      </c>
      <c r="I4847" t="s">
        <v>447</v>
      </c>
      <c r="J4847" t="s">
        <v>567</v>
      </c>
      <c r="K4847" t="s">
        <v>425</v>
      </c>
      <c r="L4847" t="s">
        <v>541</v>
      </c>
      <c r="M4847" t="s">
        <v>457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181</v>
      </c>
      <c r="C4848">
        <v>2021</v>
      </c>
      <c r="D4848">
        <v>6</v>
      </c>
      <c r="E4848" t="s">
        <v>648</v>
      </c>
      <c r="F4848" s="153">
        <v>5</v>
      </c>
      <c r="G4848" t="s">
        <v>455</v>
      </c>
      <c r="H4848" t="s">
        <v>450</v>
      </c>
      <c r="I4848" t="s">
        <v>451</v>
      </c>
      <c r="J4848" t="s">
        <v>568</v>
      </c>
      <c r="K4848" t="s">
        <v>433</v>
      </c>
      <c r="L4848" t="s">
        <v>541</v>
      </c>
      <c r="M4848" t="s">
        <v>457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181</v>
      </c>
      <c r="C4849">
        <v>2021</v>
      </c>
      <c r="D4849">
        <v>6</v>
      </c>
      <c r="E4849" t="s">
        <v>648</v>
      </c>
      <c r="F4849" s="153">
        <v>6</v>
      </c>
      <c r="G4849" t="s">
        <v>458</v>
      </c>
      <c r="H4849" t="s">
        <v>403</v>
      </c>
      <c r="I4849" t="s">
        <v>404</v>
      </c>
      <c r="J4849" t="s">
        <v>562</v>
      </c>
      <c r="K4849" t="s">
        <v>405</v>
      </c>
      <c r="L4849" t="s">
        <v>548</v>
      </c>
      <c r="M4849" t="s">
        <v>193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181</v>
      </c>
      <c r="C4850">
        <v>2021</v>
      </c>
      <c r="D4850">
        <v>6</v>
      </c>
      <c r="E4850" t="s">
        <v>648</v>
      </c>
      <c r="F4850" s="153">
        <v>6</v>
      </c>
      <c r="G4850" t="s">
        <v>458</v>
      </c>
      <c r="H4850" t="s">
        <v>494</v>
      </c>
      <c r="I4850" t="s">
        <v>495</v>
      </c>
      <c r="J4850" t="s">
        <v>573</v>
      </c>
      <c r="K4850" t="s">
        <v>461</v>
      </c>
      <c r="L4850" t="s">
        <v>548</v>
      </c>
      <c r="M4850" t="s">
        <v>193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181</v>
      </c>
      <c r="C4851">
        <v>2021</v>
      </c>
      <c r="D4851">
        <v>6</v>
      </c>
      <c r="E4851" t="s">
        <v>648</v>
      </c>
      <c r="F4851" s="153">
        <v>6</v>
      </c>
      <c r="G4851" t="s">
        <v>458</v>
      </c>
      <c r="H4851" t="s">
        <v>496</v>
      </c>
      <c r="I4851" t="s">
        <v>497</v>
      </c>
      <c r="J4851" t="s">
        <v>573</v>
      </c>
      <c r="K4851" t="s">
        <v>461</v>
      </c>
      <c r="L4851" t="s">
        <v>548</v>
      </c>
      <c r="M4851" t="s">
        <v>193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181</v>
      </c>
      <c r="C4852">
        <v>2021</v>
      </c>
      <c r="D4852">
        <v>6</v>
      </c>
      <c r="E4852" t="s">
        <v>648</v>
      </c>
      <c r="F4852" s="153">
        <v>6</v>
      </c>
      <c r="G4852" t="s">
        <v>458</v>
      </c>
      <c r="H4852" t="s">
        <v>477</v>
      </c>
      <c r="I4852" t="s">
        <v>478</v>
      </c>
      <c r="J4852" t="s">
        <v>566</v>
      </c>
      <c r="K4852" t="s">
        <v>436</v>
      </c>
      <c r="L4852" t="s">
        <v>548</v>
      </c>
      <c r="M4852" t="s">
        <v>193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181</v>
      </c>
      <c r="C4853">
        <v>2021</v>
      </c>
      <c r="D4853">
        <v>6</v>
      </c>
      <c r="E4853" t="s">
        <v>648</v>
      </c>
      <c r="F4853" s="153">
        <v>6</v>
      </c>
      <c r="G4853" t="s">
        <v>458</v>
      </c>
      <c r="H4853" t="s">
        <v>479</v>
      </c>
      <c r="I4853" t="s">
        <v>480</v>
      </c>
      <c r="J4853" t="s">
        <v>566</v>
      </c>
      <c r="K4853" t="s">
        <v>436</v>
      </c>
      <c r="L4853" t="s">
        <v>548</v>
      </c>
      <c r="M4853" t="s">
        <v>193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181</v>
      </c>
      <c r="C4854">
        <v>2021</v>
      </c>
      <c r="D4854">
        <v>6</v>
      </c>
      <c r="E4854" t="s">
        <v>648</v>
      </c>
      <c r="F4854" s="153">
        <v>6</v>
      </c>
      <c r="G4854" t="s">
        <v>458</v>
      </c>
      <c r="H4854" t="s">
        <v>498</v>
      </c>
      <c r="I4854" t="s">
        <v>499</v>
      </c>
      <c r="J4854" t="s">
        <v>574</v>
      </c>
      <c r="K4854" t="s">
        <v>500</v>
      </c>
      <c r="L4854" t="s">
        <v>548</v>
      </c>
      <c r="M4854" t="s">
        <v>193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181</v>
      </c>
      <c r="C4855">
        <v>2021</v>
      </c>
      <c r="D4855">
        <v>6</v>
      </c>
      <c r="E4855" t="s">
        <v>648</v>
      </c>
      <c r="F4855" s="153">
        <v>6</v>
      </c>
      <c r="G4855" t="s">
        <v>458</v>
      </c>
      <c r="H4855" t="s">
        <v>501</v>
      </c>
      <c r="I4855" t="s">
        <v>502</v>
      </c>
      <c r="J4855" t="s">
        <v>574</v>
      </c>
      <c r="K4855" t="s">
        <v>500</v>
      </c>
      <c r="L4855" t="s">
        <v>548</v>
      </c>
      <c r="M4855" t="s">
        <v>193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181</v>
      </c>
      <c r="C4856">
        <v>2021</v>
      </c>
      <c r="D4856">
        <v>6</v>
      </c>
      <c r="E4856" t="s">
        <v>648</v>
      </c>
      <c r="F4856" s="153">
        <v>6</v>
      </c>
      <c r="G4856" t="s">
        <v>458</v>
      </c>
      <c r="H4856" t="s">
        <v>503</v>
      </c>
      <c r="I4856" t="s">
        <v>504</v>
      </c>
      <c r="J4856" t="s">
        <v>575</v>
      </c>
      <c r="K4856" t="s">
        <v>475</v>
      </c>
      <c r="L4856" t="s">
        <v>548</v>
      </c>
      <c r="M4856" t="s">
        <v>193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181</v>
      </c>
      <c r="C4857">
        <v>2021</v>
      </c>
      <c r="D4857">
        <v>6</v>
      </c>
      <c r="E4857" t="s">
        <v>648</v>
      </c>
      <c r="F4857" s="153">
        <v>6</v>
      </c>
      <c r="G4857" t="s">
        <v>458</v>
      </c>
      <c r="H4857" t="s">
        <v>505</v>
      </c>
      <c r="I4857" t="s">
        <v>506</v>
      </c>
      <c r="J4857" t="s">
        <v>575</v>
      </c>
      <c r="K4857" t="s">
        <v>475</v>
      </c>
      <c r="L4857" t="s">
        <v>548</v>
      </c>
      <c r="M4857" t="s">
        <v>193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181</v>
      </c>
      <c r="C4858">
        <v>2021</v>
      </c>
      <c r="D4858">
        <v>6</v>
      </c>
      <c r="E4858" t="s">
        <v>648</v>
      </c>
      <c r="F4858" s="153">
        <v>6</v>
      </c>
      <c r="G4858" t="s">
        <v>458</v>
      </c>
      <c r="H4858" t="s">
        <v>507</v>
      </c>
      <c r="I4858" t="s">
        <v>508</v>
      </c>
      <c r="J4858" t="s">
        <v>571</v>
      </c>
      <c r="K4858" t="s">
        <v>439</v>
      </c>
      <c r="L4858" t="s">
        <v>548</v>
      </c>
      <c r="M4858" t="s">
        <v>193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181</v>
      </c>
      <c r="C4859">
        <v>2021</v>
      </c>
      <c r="D4859">
        <v>6</v>
      </c>
      <c r="E4859" t="s">
        <v>648</v>
      </c>
      <c r="F4859" s="153">
        <v>6</v>
      </c>
      <c r="G4859" t="s">
        <v>458</v>
      </c>
      <c r="H4859" t="s">
        <v>509</v>
      </c>
      <c r="I4859" t="s">
        <v>510</v>
      </c>
      <c r="J4859" t="s">
        <v>571</v>
      </c>
      <c r="K4859" t="s">
        <v>439</v>
      </c>
      <c r="L4859" t="s">
        <v>548</v>
      </c>
      <c r="M4859" t="s">
        <v>193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181</v>
      </c>
      <c r="C4860">
        <v>2021</v>
      </c>
      <c r="D4860">
        <v>6</v>
      </c>
      <c r="E4860" t="s">
        <v>648</v>
      </c>
      <c r="F4860" s="153">
        <v>6</v>
      </c>
      <c r="G4860" t="s">
        <v>458</v>
      </c>
      <c r="H4860" t="s">
        <v>459</v>
      </c>
      <c r="I4860" t="s">
        <v>460</v>
      </c>
      <c r="J4860" t="s">
        <v>573</v>
      </c>
      <c r="K4860" t="s">
        <v>461</v>
      </c>
      <c r="L4860" t="s">
        <v>542</v>
      </c>
      <c r="M4860" t="s">
        <v>462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181</v>
      </c>
      <c r="C4861">
        <v>2021</v>
      </c>
      <c r="D4861">
        <v>6</v>
      </c>
      <c r="E4861" t="s">
        <v>648</v>
      </c>
      <c r="F4861" s="153">
        <v>6</v>
      </c>
      <c r="G4861" t="s">
        <v>458</v>
      </c>
      <c r="H4861" t="s">
        <v>434</v>
      </c>
      <c r="I4861" t="s">
        <v>435</v>
      </c>
      <c r="J4861" t="s">
        <v>566</v>
      </c>
      <c r="K4861" t="s">
        <v>436</v>
      </c>
      <c r="L4861" t="s">
        <v>542</v>
      </c>
      <c r="M4861" t="s">
        <v>462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181</v>
      </c>
      <c r="C4862">
        <v>2021</v>
      </c>
      <c r="D4862">
        <v>6</v>
      </c>
      <c r="E4862" t="s">
        <v>648</v>
      </c>
      <c r="F4862" s="153">
        <v>6</v>
      </c>
      <c r="G4862" t="s">
        <v>458</v>
      </c>
      <c r="H4862" t="s">
        <v>511</v>
      </c>
      <c r="I4862" t="s">
        <v>512</v>
      </c>
      <c r="J4862" t="s">
        <v>576</v>
      </c>
      <c r="K4862" t="s">
        <v>513</v>
      </c>
      <c r="L4862" t="s">
        <v>542</v>
      </c>
      <c r="M4862" t="s">
        <v>462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181</v>
      </c>
      <c r="C4863">
        <v>2021</v>
      </c>
      <c r="D4863">
        <v>6</v>
      </c>
      <c r="E4863" t="s">
        <v>648</v>
      </c>
      <c r="F4863" s="153">
        <v>6</v>
      </c>
      <c r="G4863" t="s">
        <v>458</v>
      </c>
      <c r="H4863" t="s">
        <v>514</v>
      </c>
      <c r="I4863" t="s">
        <v>515</v>
      </c>
      <c r="J4863" t="s">
        <v>574</v>
      </c>
      <c r="K4863" t="s">
        <v>500</v>
      </c>
      <c r="L4863" t="s">
        <v>542</v>
      </c>
      <c r="M4863" t="s">
        <v>462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181</v>
      </c>
      <c r="C4864">
        <v>2021</v>
      </c>
      <c r="D4864">
        <v>6</v>
      </c>
      <c r="E4864" t="s">
        <v>648</v>
      </c>
      <c r="F4864" s="153">
        <v>6</v>
      </c>
      <c r="G4864" t="s">
        <v>458</v>
      </c>
      <c r="H4864" t="s">
        <v>516</v>
      </c>
      <c r="I4864" t="s">
        <v>517</v>
      </c>
      <c r="J4864" t="s">
        <v>575</v>
      </c>
      <c r="K4864" t="s">
        <v>475</v>
      </c>
      <c r="L4864" t="s">
        <v>542</v>
      </c>
      <c r="M4864" t="s">
        <v>462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181</v>
      </c>
      <c r="C4865">
        <v>2021</v>
      </c>
      <c r="D4865">
        <v>6</v>
      </c>
      <c r="E4865" t="s">
        <v>648</v>
      </c>
      <c r="F4865" s="153">
        <v>6</v>
      </c>
      <c r="G4865" t="s">
        <v>458</v>
      </c>
      <c r="H4865" t="s">
        <v>437</v>
      </c>
      <c r="I4865" t="s">
        <v>438</v>
      </c>
      <c r="J4865" t="s">
        <v>571</v>
      </c>
      <c r="K4865" t="s">
        <v>439</v>
      </c>
      <c r="L4865" t="s">
        <v>542</v>
      </c>
      <c r="M4865" t="s">
        <v>462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181</v>
      </c>
      <c r="C4866">
        <v>2021</v>
      </c>
      <c r="D4866">
        <v>6</v>
      </c>
      <c r="E4866" t="s">
        <v>648</v>
      </c>
      <c r="F4866" s="153">
        <v>6</v>
      </c>
      <c r="G4866" t="s">
        <v>458</v>
      </c>
      <c r="H4866" t="s">
        <v>518</v>
      </c>
      <c r="I4866" t="s">
        <v>519</v>
      </c>
      <c r="J4866" t="s">
        <v>577</v>
      </c>
      <c r="K4866" t="s">
        <v>465</v>
      </c>
      <c r="L4866" t="s">
        <v>548</v>
      </c>
      <c r="M4866" t="s">
        <v>193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181</v>
      </c>
      <c r="C4867">
        <v>2021</v>
      </c>
      <c r="D4867">
        <v>6</v>
      </c>
      <c r="E4867" t="s">
        <v>648</v>
      </c>
      <c r="F4867" s="153">
        <v>6</v>
      </c>
      <c r="G4867" t="s">
        <v>458</v>
      </c>
      <c r="H4867" t="s">
        <v>463</v>
      </c>
      <c r="I4867" t="s">
        <v>464</v>
      </c>
      <c r="J4867" t="s">
        <v>577</v>
      </c>
      <c r="K4867" t="s">
        <v>465</v>
      </c>
      <c r="L4867" t="s">
        <v>542</v>
      </c>
      <c r="M4867" t="s">
        <v>462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181</v>
      </c>
      <c r="C4868">
        <v>2021</v>
      </c>
      <c r="D4868">
        <v>6</v>
      </c>
      <c r="E4868" t="s">
        <v>648</v>
      </c>
      <c r="F4868" s="153">
        <v>6</v>
      </c>
      <c r="G4868" t="s">
        <v>458</v>
      </c>
      <c r="H4868" t="s">
        <v>522</v>
      </c>
      <c r="I4868" t="s">
        <v>523</v>
      </c>
      <c r="J4868" t="s">
        <v>578</v>
      </c>
      <c r="K4868" t="s">
        <v>475</v>
      </c>
      <c r="L4868" t="s">
        <v>548</v>
      </c>
      <c r="M4868" t="s">
        <v>193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181</v>
      </c>
      <c r="C4869">
        <v>2021</v>
      </c>
      <c r="D4869">
        <v>6</v>
      </c>
      <c r="E4869" t="s">
        <v>648</v>
      </c>
      <c r="F4869" s="153">
        <v>6</v>
      </c>
      <c r="G4869" t="s">
        <v>458</v>
      </c>
      <c r="H4869" t="s">
        <v>524</v>
      </c>
      <c r="I4869" t="s">
        <v>525</v>
      </c>
      <c r="J4869" t="s">
        <v>578</v>
      </c>
      <c r="K4869" t="s">
        <v>475</v>
      </c>
      <c r="L4869" t="s">
        <v>542</v>
      </c>
      <c r="M4869" t="s">
        <v>462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181</v>
      </c>
      <c r="C4870">
        <v>2021</v>
      </c>
      <c r="D4870">
        <v>6</v>
      </c>
      <c r="E4870" t="s">
        <v>648</v>
      </c>
      <c r="F4870" s="153">
        <v>6</v>
      </c>
      <c r="G4870" t="s">
        <v>458</v>
      </c>
      <c r="H4870" t="s">
        <v>417</v>
      </c>
      <c r="I4870" t="s">
        <v>418</v>
      </c>
      <c r="J4870" t="s">
        <v>562</v>
      </c>
      <c r="K4870" t="s">
        <v>405</v>
      </c>
      <c r="L4870" t="s">
        <v>542</v>
      </c>
      <c r="M4870" t="s">
        <v>462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181</v>
      </c>
      <c r="C4871">
        <v>2021</v>
      </c>
      <c r="D4871">
        <v>6</v>
      </c>
      <c r="E4871" t="s">
        <v>648</v>
      </c>
      <c r="F4871" s="153">
        <v>10</v>
      </c>
      <c r="G4871" t="s">
        <v>466</v>
      </c>
      <c r="H4871" t="s">
        <v>397</v>
      </c>
      <c r="I4871" t="s">
        <v>398</v>
      </c>
      <c r="J4871" t="s">
        <v>561</v>
      </c>
      <c r="K4871" t="s">
        <v>399</v>
      </c>
      <c r="L4871" t="s">
        <v>543</v>
      </c>
      <c r="M4871" t="s">
        <v>467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181</v>
      </c>
      <c r="C4872">
        <v>2021</v>
      </c>
      <c r="D4872">
        <v>6</v>
      </c>
      <c r="E4872" t="s">
        <v>648</v>
      </c>
      <c r="F4872" s="153">
        <v>10</v>
      </c>
      <c r="G4872" t="s">
        <v>466</v>
      </c>
      <c r="H4872" t="s">
        <v>401</v>
      </c>
      <c r="I4872" t="s">
        <v>402</v>
      </c>
      <c r="J4872" t="s">
        <v>561</v>
      </c>
      <c r="K4872" t="s">
        <v>399</v>
      </c>
      <c r="L4872" t="s">
        <v>543</v>
      </c>
      <c r="M4872" t="s">
        <v>467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181</v>
      </c>
      <c r="C4873">
        <v>2021</v>
      </c>
      <c r="D4873">
        <v>6</v>
      </c>
      <c r="E4873" t="s">
        <v>648</v>
      </c>
      <c r="F4873" s="153">
        <v>10</v>
      </c>
      <c r="G4873" t="s">
        <v>466</v>
      </c>
      <c r="H4873" t="s">
        <v>403</v>
      </c>
      <c r="I4873" t="s">
        <v>404</v>
      </c>
      <c r="J4873" t="s">
        <v>562</v>
      </c>
      <c r="K4873" t="s">
        <v>405</v>
      </c>
      <c r="L4873" t="s">
        <v>543</v>
      </c>
      <c r="M4873" t="s">
        <v>467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181</v>
      </c>
      <c r="C4874">
        <v>2021</v>
      </c>
      <c r="D4874">
        <v>6</v>
      </c>
      <c r="E4874" t="s">
        <v>648</v>
      </c>
      <c r="F4874" s="153">
        <v>10</v>
      </c>
      <c r="G4874" t="s">
        <v>466</v>
      </c>
      <c r="H4874" t="s">
        <v>406</v>
      </c>
      <c r="I4874" t="s">
        <v>407</v>
      </c>
      <c r="J4874" t="s">
        <v>563</v>
      </c>
      <c r="K4874" t="s">
        <v>408</v>
      </c>
      <c r="L4874" t="s">
        <v>543</v>
      </c>
      <c r="M4874" t="s">
        <v>467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181</v>
      </c>
      <c r="C4875">
        <v>2021</v>
      </c>
      <c r="D4875">
        <v>6</v>
      </c>
      <c r="E4875" t="s">
        <v>648</v>
      </c>
      <c r="F4875" s="153">
        <v>10</v>
      </c>
      <c r="G4875" t="s">
        <v>466</v>
      </c>
      <c r="H4875" t="s">
        <v>471</v>
      </c>
      <c r="I4875" t="s">
        <v>472</v>
      </c>
      <c r="J4875" t="s">
        <v>563</v>
      </c>
      <c r="K4875" t="s">
        <v>408</v>
      </c>
      <c r="L4875" t="s">
        <v>543</v>
      </c>
      <c r="M4875" t="s">
        <v>467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181</v>
      </c>
      <c r="C4876">
        <v>2021</v>
      </c>
      <c r="D4876">
        <v>6</v>
      </c>
      <c r="E4876" t="s">
        <v>648</v>
      </c>
      <c r="F4876" s="153">
        <v>10</v>
      </c>
      <c r="G4876" t="s">
        <v>466</v>
      </c>
      <c r="H4876" t="s">
        <v>477</v>
      </c>
      <c r="I4876" t="s">
        <v>478</v>
      </c>
      <c r="J4876" t="s">
        <v>566</v>
      </c>
      <c r="K4876" t="s">
        <v>436</v>
      </c>
      <c r="L4876" t="s">
        <v>543</v>
      </c>
      <c r="M4876" t="s">
        <v>467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181</v>
      </c>
      <c r="C4877">
        <v>2021</v>
      </c>
      <c r="D4877">
        <v>6</v>
      </c>
      <c r="E4877" t="s">
        <v>648</v>
      </c>
      <c r="F4877" s="153">
        <v>10</v>
      </c>
      <c r="G4877" t="s">
        <v>466</v>
      </c>
      <c r="H4877" t="s">
        <v>479</v>
      </c>
      <c r="I4877" t="s">
        <v>480</v>
      </c>
      <c r="J4877" t="s">
        <v>566</v>
      </c>
      <c r="K4877" t="s">
        <v>436</v>
      </c>
      <c r="L4877" t="s">
        <v>543</v>
      </c>
      <c r="M4877" t="s">
        <v>467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181</v>
      </c>
      <c r="C4878">
        <v>2021</v>
      </c>
      <c r="D4878">
        <v>6</v>
      </c>
      <c r="E4878" t="s">
        <v>648</v>
      </c>
      <c r="F4878" s="153">
        <v>10</v>
      </c>
      <c r="G4878" t="s">
        <v>466</v>
      </c>
      <c r="H4878" t="s">
        <v>434</v>
      </c>
      <c r="I4878" t="s">
        <v>435</v>
      </c>
      <c r="J4878" t="s">
        <v>566</v>
      </c>
      <c r="K4878" t="s">
        <v>436</v>
      </c>
      <c r="L4878" t="s">
        <v>544</v>
      </c>
      <c r="M4878" t="s">
        <v>468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181</v>
      </c>
      <c r="C4879">
        <v>2021</v>
      </c>
      <c r="D4879">
        <v>6</v>
      </c>
      <c r="E4879" t="s">
        <v>648</v>
      </c>
      <c r="F4879" s="153">
        <v>10</v>
      </c>
      <c r="G4879" t="s">
        <v>466</v>
      </c>
      <c r="H4879" t="s">
        <v>412</v>
      </c>
      <c r="I4879" t="s">
        <v>413</v>
      </c>
      <c r="J4879" t="s">
        <v>561</v>
      </c>
      <c r="K4879" t="s">
        <v>399</v>
      </c>
      <c r="L4879" t="s">
        <v>544</v>
      </c>
      <c r="M4879" t="s">
        <v>468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181</v>
      </c>
      <c r="C4880">
        <v>2021</v>
      </c>
      <c r="D4880">
        <v>6</v>
      </c>
      <c r="E4880" t="s">
        <v>648</v>
      </c>
      <c r="F4880" s="153">
        <v>10</v>
      </c>
      <c r="G4880" t="s">
        <v>466</v>
      </c>
      <c r="H4880" t="s">
        <v>415</v>
      </c>
      <c r="I4880" t="s">
        <v>416</v>
      </c>
      <c r="J4880" t="s">
        <v>563</v>
      </c>
      <c r="K4880" t="s">
        <v>408</v>
      </c>
      <c r="L4880" t="s">
        <v>544</v>
      </c>
      <c r="M4880" t="s">
        <v>468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181</v>
      </c>
      <c r="C4881">
        <v>2021</v>
      </c>
      <c r="D4881">
        <v>6</v>
      </c>
      <c r="E4881" t="s">
        <v>648</v>
      </c>
      <c r="F4881" s="153">
        <v>10</v>
      </c>
      <c r="G4881" t="s">
        <v>466</v>
      </c>
      <c r="H4881" t="s">
        <v>417</v>
      </c>
      <c r="I4881" t="s">
        <v>418</v>
      </c>
      <c r="J4881" t="s">
        <v>562</v>
      </c>
      <c r="K4881" t="s">
        <v>405</v>
      </c>
      <c r="L4881" t="s">
        <v>544</v>
      </c>
      <c r="M4881" t="s">
        <v>468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181</v>
      </c>
      <c r="C4882">
        <v>2021</v>
      </c>
      <c r="D4882">
        <v>6</v>
      </c>
      <c r="E4882" t="s">
        <v>648</v>
      </c>
      <c r="F4882" s="153">
        <v>60</v>
      </c>
      <c r="G4882" t="s">
        <v>469</v>
      </c>
      <c r="H4882" t="s">
        <v>494</v>
      </c>
      <c r="I4882" t="s">
        <v>495</v>
      </c>
      <c r="J4882" t="s">
        <v>573</v>
      </c>
      <c r="K4882" t="s">
        <v>461</v>
      </c>
      <c r="L4882" t="s">
        <v>549</v>
      </c>
      <c r="M4882" t="s">
        <v>526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181</v>
      </c>
      <c r="C4883">
        <v>2021</v>
      </c>
      <c r="D4883">
        <v>6</v>
      </c>
      <c r="E4883" t="s">
        <v>648</v>
      </c>
      <c r="F4883" s="153">
        <v>60</v>
      </c>
      <c r="G4883" t="s">
        <v>469</v>
      </c>
      <c r="H4883" t="s">
        <v>496</v>
      </c>
      <c r="I4883" t="s">
        <v>497</v>
      </c>
      <c r="J4883" t="s">
        <v>573</v>
      </c>
      <c r="K4883" t="s">
        <v>461</v>
      </c>
      <c r="L4883" t="s">
        <v>549</v>
      </c>
      <c r="M4883" t="s">
        <v>526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181</v>
      </c>
      <c r="C4884">
        <v>2021</v>
      </c>
      <c r="D4884">
        <v>6</v>
      </c>
      <c r="E4884" t="s">
        <v>648</v>
      </c>
      <c r="F4884" s="153">
        <v>60</v>
      </c>
      <c r="G4884" t="s">
        <v>469</v>
      </c>
      <c r="H4884" t="s">
        <v>459</v>
      </c>
      <c r="I4884" t="s">
        <v>460</v>
      </c>
      <c r="J4884" t="s">
        <v>573</v>
      </c>
      <c r="K4884" t="s">
        <v>461</v>
      </c>
      <c r="L4884" t="s">
        <v>545</v>
      </c>
      <c r="M4884" t="s">
        <v>470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181</v>
      </c>
      <c r="C4885">
        <v>2021</v>
      </c>
      <c r="D4885">
        <v>6</v>
      </c>
      <c r="E4885" t="s">
        <v>648</v>
      </c>
      <c r="F4885" s="153">
        <v>60</v>
      </c>
      <c r="G4885" t="s">
        <v>469</v>
      </c>
      <c r="H4885" t="s">
        <v>437</v>
      </c>
      <c r="I4885" t="s">
        <v>438</v>
      </c>
      <c r="J4885" t="s">
        <v>571</v>
      </c>
      <c r="K4885" t="s">
        <v>439</v>
      </c>
      <c r="L4885" t="s">
        <v>545</v>
      </c>
      <c r="M4885" t="s">
        <v>470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181</v>
      </c>
      <c r="C4886">
        <v>2021</v>
      </c>
      <c r="D4886">
        <v>6</v>
      </c>
      <c r="E4886" t="s">
        <v>648</v>
      </c>
      <c r="F4886" s="153">
        <v>60</v>
      </c>
      <c r="G4886" t="s">
        <v>469</v>
      </c>
      <c r="H4886" t="s">
        <v>463</v>
      </c>
      <c r="I4886" t="s">
        <v>464</v>
      </c>
      <c r="J4886" t="s">
        <v>577</v>
      </c>
      <c r="K4886" t="s">
        <v>465</v>
      </c>
      <c r="L4886" t="s">
        <v>545</v>
      </c>
      <c r="M4886" t="s">
        <v>470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181</v>
      </c>
      <c r="C4887">
        <v>2021</v>
      </c>
      <c r="D4887">
        <v>6</v>
      </c>
      <c r="E4887" t="s">
        <v>648</v>
      </c>
      <c r="F4887" s="153">
        <v>71</v>
      </c>
      <c r="G4887" t="s">
        <v>469</v>
      </c>
      <c r="H4887" t="s">
        <v>397</v>
      </c>
      <c r="I4887" t="s">
        <v>398</v>
      </c>
      <c r="J4887" t="s">
        <v>561</v>
      </c>
      <c r="K4887" t="s">
        <v>399</v>
      </c>
      <c r="L4887" t="s">
        <v>550</v>
      </c>
      <c r="M4887" t="s">
        <v>527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181</v>
      </c>
      <c r="C4888">
        <v>2021</v>
      </c>
      <c r="D4888">
        <v>6</v>
      </c>
      <c r="E4888" t="s">
        <v>648</v>
      </c>
      <c r="F4888" s="153">
        <v>72</v>
      </c>
      <c r="G4888" t="s">
        <v>469</v>
      </c>
      <c r="H4888" t="s">
        <v>397</v>
      </c>
      <c r="I4888" t="s">
        <v>398</v>
      </c>
      <c r="J4888" t="s">
        <v>561</v>
      </c>
      <c r="K4888" t="s">
        <v>399</v>
      </c>
      <c r="L4888" t="s">
        <v>551</v>
      </c>
      <c r="M4888" t="s">
        <v>528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181</v>
      </c>
      <c r="C4889">
        <v>2021</v>
      </c>
      <c r="D4889">
        <v>6</v>
      </c>
      <c r="E4889" t="s">
        <v>648</v>
      </c>
      <c r="F4889" s="153">
        <v>72</v>
      </c>
      <c r="G4889" t="s">
        <v>469</v>
      </c>
      <c r="H4889" t="s">
        <v>403</v>
      </c>
      <c r="I4889" t="s">
        <v>404</v>
      </c>
      <c r="J4889" t="s">
        <v>562</v>
      </c>
      <c r="K4889" t="s">
        <v>405</v>
      </c>
      <c r="L4889" t="s">
        <v>551</v>
      </c>
      <c r="M4889" t="s">
        <v>528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181</v>
      </c>
      <c r="C4890">
        <v>2021</v>
      </c>
      <c r="D4890">
        <v>6</v>
      </c>
      <c r="E4890" t="s">
        <v>648</v>
      </c>
      <c r="F4890" s="153">
        <v>75</v>
      </c>
      <c r="G4890" t="s">
        <v>469</v>
      </c>
      <c r="H4890" t="s">
        <v>481</v>
      </c>
      <c r="I4890" t="s">
        <v>482</v>
      </c>
      <c r="J4890" t="s">
        <v>568</v>
      </c>
      <c r="K4890" t="s">
        <v>433</v>
      </c>
      <c r="L4890" t="s">
        <v>552</v>
      </c>
      <c r="M4890" t="s">
        <v>529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181</v>
      </c>
      <c r="C4891">
        <v>2021</v>
      </c>
      <c r="D4891">
        <v>6</v>
      </c>
      <c r="E4891" t="s">
        <v>648</v>
      </c>
      <c r="F4891" s="153">
        <v>75</v>
      </c>
      <c r="G4891" t="s">
        <v>469</v>
      </c>
      <c r="H4891" t="s">
        <v>431</v>
      </c>
      <c r="I4891" t="s">
        <v>432</v>
      </c>
      <c r="J4891" t="s">
        <v>568</v>
      </c>
      <c r="K4891" t="s">
        <v>433</v>
      </c>
      <c r="L4891" t="s">
        <v>552</v>
      </c>
      <c r="M4891" t="s">
        <v>529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181</v>
      </c>
      <c r="C4892">
        <v>2021</v>
      </c>
      <c r="D4892">
        <v>6</v>
      </c>
      <c r="E4892" t="s">
        <v>648</v>
      </c>
      <c r="F4892" s="153">
        <v>75</v>
      </c>
      <c r="G4892" t="s">
        <v>469</v>
      </c>
      <c r="H4892" t="s">
        <v>441</v>
      </c>
      <c r="I4892" t="s">
        <v>442</v>
      </c>
      <c r="J4892" t="s">
        <v>572</v>
      </c>
      <c r="K4892" t="s">
        <v>443</v>
      </c>
      <c r="L4892" t="s">
        <v>552</v>
      </c>
      <c r="M4892" t="s">
        <v>529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181</v>
      </c>
      <c r="C4893">
        <v>2021</v>
      </c>
      <c r="D4893">
        <v>6</v>
      </c>
      <c r="E4893" t="s">
        <v>648</v>
      </c>
      <c r="F4893" s="153">
        <v>75</v>
      </c>
      <c r="G4893" t="s">
        <v>469</v>
      </c>
      <c r="H4893" t="s">
        <v>417</v>
      </c>
      <c r="I4893" t="s">
        <v>418</v>
      </c>
      <c r="J4893" t="s">
        <v>562</v>
      </c>
      <c r="K4893" t="s">
        <v>405</v>
      </c>
      <c r="L4893" t="s">
        <v>553</v>
      </c>
      <c r="M4893" t="s">
        <v>476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181</v>
      </c>
      <c r="C4894">
        <v>2021</v>
      </c>
      <c r="D4894">
        <v>6</v>
      </c>
      <c r="E4894" t="s">
        <v>648</v>
      </c>
      <c r="F4894" s="153">
        <v>75</v>
      </c>
      <c r="G4894" t="s">
        <v>469</v>
      </c>
      <c r="H4894" t="s">
        <v>450</v>
      </c>
      <c r="I4894" t="s">
        <v>451</v>
      </c>
      <c r="J4894" t="s">
        <v>568</v>
      </c>
      <c r="K4894" t="s">
        <v>433</v>
      </c>
      <c r="L4894" t="s">
        <v>553</v>
      </c>
      <c r="M4894" t="s">
        <v>476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181</v>
      </c>
      <c r="C4895">
        <v>2021</v>
      </c>
      <c r="D4895">
        <v>6</v>
      </c>
      <c r="E4895" t="s">
        <v>648</v>
      </c>
      <c r="F4895" s="153">
        <v>77</v>
      </c>
      <c r="G4895" t="s">
        <v>469</v>
      </c>
      <c r="H4895" t="s">
        <v>403</v>
      </c>
      <c r="I4895" t="s">
        <v>404</v>
      </c>
      <c r="J4895" t="s">
        <v>562</v>
      </c>
      <c r="K4895" t="s">
        <v>405</v>
      </c>
      <c r="L4895" t="s">
        <v>554</v>
      </c>
      <c r="M4895" t="s">
        <v>530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181</v>
      </c>
      <c r="C4896">
        <v>2021</v>
      </c>
      <c r="D4896">
        <v>6</v>
      </c>
      <c r="E4896" t="s">
        <v>648</v>
      </c>
      <c r="F4896" s="153">
        <v>77</v>
      </c>
      <c r="G4896" t="s">
        <v>469</v>
      </c>
      <c r="H4896" t="s">
        <v>431</v>
      </c>
      <c r="I4896" t="s">
        <v>432</v>
      </c>
      <c r="J4896" t="s">
        <v>568</v>
      </c>
      <c r="K4896" t="s">
        <v>433</v>
      </c>
      <c r="L4896" t="s">
        <v>554</v>
      </c>
      <c r="M4896" t="s">
        <v>530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181</v>
      </c>
      <c r="C4897">
        <v>2021</v>
      </c>
      <c r="D4897">
        <v>6</v>
      </c>
      <c r="E4897" t="s">
        <v>648</v>
      </c>
      <c r="F4897" s="153">
        <v>77</v>
      </c>
      <c r="G4897" t="s">
        <v>469</v>
      </c>
      <c r="H4897" t="s">
        <v>417</v>
      </c>
      <c r="I4897" t="s">
        <v>418</v>
      </c>
      <c r="J4897" t="s">
        <v>562</v>
      </c>
      <c r="K4897" t="s">
        <v>405</v>
      </c>
      <c r="L4897" t="s">
        <v>555</v>
      </c>
      <c r="M4897" t="s">
        <v>476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181</v>
      </c>
      <c r="C4898">
        <v>2021</v>
      </c>
      <c r="D4898">
        <v>6</v>
      </c>
      <c r="E4898" t="s">
        <v>648</v>
      </c>
      <c r="F4898" s="153">
        <v>79</v>
      </c>
      <c r="G4898" t="s">
        <v>469</v>
      </c>
      <c r="H4898" t="s">
        <v>403</v>
      </c>
      <c r="I4898" t="s">
        <v>404</v>
      </c>
      <c r="J4898" t="s">
        <v>562</v>
      </c>
      <c r="K4898" t="s">
        <v>405</v>
      </c>
      <c r="L4898" t="s">
        <v>556</v>
      </c>
      <c r="M4898" t="s">
        <v>531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181</v>
      </c>
      <c r="C4899">
        <v>2021</v>
      </c>
      <c r="D4899">
        <v>6</v>
      </c>
      <c r="E4899" t="s">
        <v>648</v>
      </c>
      <c r="F4899" s="153">
        <v>79</v>
      </c>
      <c r="G4899" t="s">
        <v>469</v>
      </c>
      <c r="H4899" t="s">
        <v>431</v>
      </c>
      <c r="I4899" t="s">
        <v>432</v>
      </c>
      <c r="J4899" t="s">
        <v>568</v>
      </c>
      <c r="K4899" t="s">
        <v>433</v>
      </c>
      <c r="L4899" t="s">
        <v>556</v>
      </c>
      <c r="M4899" t="s">
        <v>531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181</v>
      </c>
      <c r="C4900">
        <v>2021</v>
      </c>
      <c r="D4900">
        <v>6</v>
      </c>
      <c r="E4900" t="s">
        <v>648</v>
      </c>
      <c r="F4900" s="153">
        <v>79</v>
      </c>
      <c r="G4900" t="s">
        <v>469</v>
      </c>
      <c r="H4900" t="s">
        <v>532</v>
      </c>
      <c r="I4900" t="s">
        <v>533</v>
      </c>
      <c r="J4900" t="s">
        <v>270</v>
      </c>
      <c r="K4900" t="s">
        <v>534</v>
      </c>
      <c r="L4900" t="s">
        <v>556</v>
      </c>
      <c r="M4900" t="s">
        <v>531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181</v>
      </c>
      <c r="C4901">
        <v>2021</v>
      </c>
      <c r="D4901">
        <v>6</v>
      </c>
      <c r="E4901" t="s">
        <v>648</v>
      </c>
      <c r="F4901" s="153">
        <v>79</v>
      </c>
      <c r="G4901" t="s">
        <v>469</v>
      </c>
      <c r="H4901" t="s">
        <v>444</v>
      </c>
      <c r="I4901" t="s">
        <v>445</v>
      </c>
      <c r="J4901" t="s">
        <v>572</v>
      </c>
      <c r="K4901" t="s">
        <v>443</v>
      </c>
      <c r="L4901" t="s">
        <v>557</v>
      </c>
      <c r="M4901" t="s">
        <v>535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181</v>
      </c>
      <c r="C4902">
        <v>2021</v>
      </c>
      <c r="D4902">
        <v>6</v>
      </c>
      <c r="E4902" t="s">
        <v>648</v>
      </c>
      <c r="F4902" s="153">
        <v>79</v>
      </c>
      <c r="G4902" t="s">
        <v>469</v>
      </c>
      <c r="H4902" t="s">
        <v>417</v>
      </c>
      <c r="I4902" t="s">
        <v>418</v>
      </c>
      <c r="J4902" t="s">
        <v>562</v>
      </c>
      <c r="K4902" t="s">
        <v>405</v>
      </c>
      <c r="L4902" t="s">
        <v>557</v>
      </c>
      <c r="M4902" t="s">
        <v>535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181</v>
      </c>
      <c r="C4903">
        <v>2021</v>
      </c>
      <c r="D4903">
        <v>6</v>
      </c>
      <c r="E4903" t="s">
        <v>648</v>
      </c>
      <c r="F4903" s="153">
        <v>79</v>
      </c>
      <c r="G4903" t="s">
        <v>469</v>
      </c>
      <c r="H4903" t="s">
        <v>446</v>
      </c>
      <c r="I4903" t="s">
        <v>447</v>
      </c>
      <c r="J4903" t="s">
        <v>567</v>
      </c>
      <c r="K4903" t="s">
        <v>425</v>
      </c>
      <c r="L4903" t="s">
        <v>557</v>
      </c>
      <c r="M4903" t="s">
        <v>535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181</v>
      </c>
      <c r="C4904">
        <v>2021</v>
      </c>
      <c r="D4904">
        <v>6</v>
      </c>
      <c r="E4904" t="s">
        <v>648</v>
      </c>
      <c r="F4904" s="153">
        <v>79</v>
      </c>
      <c r="G4904" t="s">
        <v>469</v>
      </c>
      <c r="H4904" t="s">
        <v>450</v>
      </c>
      <c r="I4904" t="s">
        <v>451</v>
      </c>
      <c r="J4904" t="s">
        <v>568</v>
      </c>
      <c r="K4904" t="s">
        <v>433</v>
      </c>
      <c r="L4904" t="s">
        <v>557</v>
      </c>
      <c r="M4904" t="s">
        <v>535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187</v>
      </c>
      <c r="C4905">
        <v>2021</v>
      </c>
      <c r="D4905">
        <v>7</v>
      </c>
      <c r="E4905" t="s">
        <v>652</v>
      </c>
      <c r="F4905" s="153">
        <v>1</v>
      </c>
      <c r="G4905" t="s">
        <v>396</v>
      </c>
      <c r="H4905" t="s">
        <v>397</v>
      </c>
      <c r="I4905" t="s">
        <v>398</v>
      </c>
      <c r="J4905" t="s">
        <v>561</v>
      </c>
      <c r="K4905" t="s">
        <v>399</v>
      </c>
      <c r="L4905" t="s">
        <v>536</v>
      </c>
      <c r="M4905" t="s">
        <v>400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187</v>
      </c>
      <c r="C4906">
        <v>2021</v>
      </c>
      <c r="D4906">
        <v>7</v>
      </c>
      <c r="E4906" t="s">
        <v>652</v>
      </c>
      <c r="F4906" s="153">
        <v>1</v>
      </c>
      <c r="G4906" t="s">
        <v>396</v>
      </c>
      <c r="H4906" t="s">
        <v>401</v>
      </c>
      <c r="I4906" t="s">
        <v>402</v>
      </c>
      <c r="J4906" t="s">
        <v>561</v>
      </c>
      <c r="K4906" t="s">
        <v>399</v>
      </c>
      <c r="L4906" t="s">
        <v>536</v>
      </c>
      <c r="M4906" t="s">
        <v>400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187</v>
      </c>
      <c r="C4907">
        <v>2021</v>
      </c>
      <c r="D4907">
        <v>7</v>
      </c>
      <c r="E4907" t="s">
        <v>652</v>
      </c>
      <c r="F4907" s="153">
        <v>1</v>
      </c>
      <c r="G4907" t="s">
        <v>396</v>
      </c>
      <c r="H4907" t="s">
        <v>403</v>
      </c>
      <c r="I4907" t="s">
        <v>404</v>
      </c>
      <c r="J4907" t="s">
        <v>562</v>
      </c>
      <c r="K4907" t="s">
        <v>405</v>
      </c>
      <c r="L4907" t="s">
        <v>536</v>
      </c>
      <c r="M4907" t="s">
        <v>400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187</v>
      </c>
      <c r="C4908">
        <v>2021</v>
      </c>
      <c r="D4908">
        <v>7</v>
      </c>
      <c r="E4908" t="s">
        <v>652</v>
      </c>
      <c r="F4908" s="153">
        <v>1</v>
      </c>
      <c r="G4908" t="s">
        <v>396</v>
      </c>
      <c r="H4908" t="s">
        <v>406</v>
      </c>
      <c r="I4908" t="s">
        <v>407</v>
      </c>
      <c r="J4908" t="s">
        <v>563</v>
      </c>
      <c r="K4908" t="s">
        <v>408</v>
      </c>
      <c r="L4908" t="s">
        <v>536</v>
      </c>
      <c r="M4908" t="s">
        <v>400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187</v>
      </c>
      <c r="C4909">
        <v>2021</v>
      </c>
      <c r="D4909">
        <v>7</v>
      </c>
      <c r="E4909" t="s">
        <v>652</v>
      </c>
      <c r="F4909" s="153">
        <v>1</v>
      </c>
      <c r="G4909" t="s">
        <v>396</v>
      </c>
      <c r="H4909" t="s">
        <v>409</v>
      </c>
      <c r="I4909" t="s">
        <v>410</v>
      </c>
      <c r="J4909" t="s">
        <v>565</v>
      </c>
      <c r="K4909" t="s">
        <v>411</v>
      </c>
      <c r="L4909" t="s">
        <v>536</v>
      </c>
      <c r="M4909" t="s">
        <v>400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187</v>
      </c>
      <c r="C4910">
        <v>2021</v>
      </c>
      <c r="D4910">
        <v>7</v>
      </c>
      <c r="E4910" t="s">
        <v>652</v>
      </c>
      <c r="F4910" s="153">
        <v>1</v>
      </c>
      <c r="G4910" t="s">
        <v>396</v>
      </c>
      <c r="H4910" t="s">
        <v>412</v>
      </c>
      <c r="I4910" t="s">
        <v>413</v>
      </c>
      <c r="J4910" t="s">
        <v>561</v>
      </c>
      <c r="K4910" t="s">
        <v>399</v>
      </c>
      <c r="L4910" t="s">
        <v>537</v>
      </c>
      <c r="M4910" t="s">
        <v>414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187</v>
      </c>
      <c r="C4911">
        <v>2021</v>
      </c>
      <c r="D4911">
        <v>7</v>
      </c>
      <c r="E4911" t="s">
        <v>652</v>
      </c>
      <c r="F4911" s="153">
        <v>1</v>
      </c>
      <c r="G4911" t="s">
        <v>396</v>
      </c>
      <c r="H4911" t="s">
        <v>415</v>
      </c>
      <c r="I4911" t="s">
        <v>416</v>
      </c>
      <c r="J4911" t="s">
        <v>563</v>
      </c>
      <c r="K4911" t="s">
        <v>408</v>
      </c>
      <c r="L4911" t="s">
        <v>537</v>
      </c>
      <c r="M4911" t="s">
        <v>414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187</v>
      </c>
      <c r="C4912">
        <v>2021</v>
      </c>
      <c r="D4912">
        <v>7</v>
      </c>
      <c r="E4912" t="s">
        <v>652</v>
      </c>
      <c r="F4912" s="153">
        <v>1</v>
      </c>
      <c r="G4912" t="s">
        <v>396</v>
      </c>
      <c r="H4912" t="s">
        <v>417</v>
      </c>
      <c r="I4912" t="s">
        <v>418</v>
      </c>
      <c r="J4912" t="s">
        <v>562</v>
      </c>
      <c r="K4912" t="s">
        <v>405</v>
      </c>
      <c r="L4912" t="s">
        <v>537</v>
      </c>
      <c r="M4912" t="s">
        <v>414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187</v>
      </c>
      <c r="C4913">
        <v>2021</v>
      </c>
      <c r="D4913">
        <v>7</v>
      </c>
      <c r="E4913" t="s">
        <v>652</v>
      </c>
      <c r="F4913" s="153">
        <v>1</v>
      </c>
      <c r="G4913" t="s">
        <v>396</v>
      </c>
      <c r="H4913" t="s">
        <v>419</v>
      </c>
      <c r="I4913" t="s">
        <v>420</v>
      </c>
      <c r="J4913" t="s">
        <v>565</v>
      </c>
      <c r="K4913" t="s">
        <v>411</v>
      </c>
      <c r="L4913" t="s">
        <v>537</v>
      </c>
      <c r="M4913" t="s">
        <v>414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187</v>
      </c>
      <c r="C4914">
        <v>2021</v>
      </c>
      <c r="D4914">
        <v>7</v>
      </c>
      <c r="E4914" t="s">
        <v>652</v>
      </c>
      <c r="F4914" s="153">
        <v>3</v>
      </c>
      <c r="G4914" t="s">
        <v>421</v>
      </c>
      <c r="H4914" t="s">
        <v>397</v>
      </c>
      <c r="I4914" t="s">
        <v>398</v>
      </c>
      <c r="J4914" t="s">
        <v>561</v>
      </c>
      <c r="K4914" t="s">
        <v>399</v>
      </c>
      <c r="L4914" t="s">
        <v>538</v>
      </c>
      <c r="M4914" t="s">
        <v>422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187</v>
      </c>
      <c r="C4915">
        <v>2021</v>
      </c>
      <c r="D4915">
        <v>7</v>
      </c>
      <c r="E4915" t="s">
        <v>652</v>
      </c>
      <c r="F4915" s="153">
        <v>3</v>
      </c>
      <c r="G4915" t="s">
        <v>421</v>
      </c>
      <c r="H4915" t="s">
        <v>403</v>
      </c>
      <c r="I4915" t="s">
        <v>404</v>
      </c>
      <c r="J4915" t="s">
        <v>562</v>
      </c>
      <c r="K4915" t="s">
        <v>405</v>
      </c>
      <c r="L4915" t="s">
        <v>538</v>
      </c>
      <c r="M4915" t="s">
        <v>422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187</v>
      </c>
      <c r="C4916">
        <v>2021</v>
      </c>
      <c r="D4916">
        <v>7</v>
      </c>
      <c r="E4916" t="s">
        <v>652</v>
      </c>
      <c r="F4916" s="153">
        <v>3</v>
      </c>
      <c r="G4916" t="s">
        <v>421</v>
      </c>
      <c r="H4916" t="s">
        <v>426</v>
      </c>
      <c r="I4916" t="s">
        <v>427</v>
      </c>
      <c r="J4916" t="s">
        <v>564</v>
      </c>
      <c r="K4916" t="s">
        <v>428</v>
      </c>
      <c r="L4916" t="s">
        <v>538</v>
      </c>
      <c r="M4916" t="s">
        <v>422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187</v>
      </c>
      <c r="C4917">
        <v>2021</v>
      </c>
      <c r="D4917">
        <v>7</v>
      </c>
      <c r="E4917" t="s">
        <v>652</v>
      </c>
      <c r="F4917" s="153">
        <v>3</v>
      </c>
      <c r="G4917" t="s">
        <v>421</v>
      </c>
      <c r="H4917" t="s">
        <v>409</v>
      </c>
      <c r="I4917" t="s">
        <v>410</v>
      </c>
      <c r="J4917" t="s">
        <v>565</v>
      </c>
      <c r="K4917" t="s">
        <v>411</v>
      </c>
      <c r="L4917" t="s">
        <v>538</v>
      </c>
      <c r="M4917" t="s">
        <v>422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187</v>
      </c>
      <c r="C4918">
        <v>2021</v>
      </c>
      <c r="D4918">
        <v>7</v>
      </c>
      <c r="E4918" t="s">
        <v>652</v>
      </c>
      <c r="F4918" s="153">
        <v>3</v>
      </c>
      <c r="G4918" t="s">
        <v>421</v>
      </c>
      <c r="H4918" t="s">
        <v>431</v>
      </c>
      <c r="I4918" t="s">
        <v>432</v>
      </c>
      <c r="J4918" t="s">
        <v>568</v>
      </c>
      <c r="K4918" t="s">
        <v>433</v>
      </c>
      <c r="L4918" t="s">
        <v>538</v>
      </c>
      <c r="M4918" t="s">
        <v>422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187</v>
      </c>
      <c r="C4919">
        <v>2021</v>
      </c>
      <c r="D4919">
        <v>7</v>
      </c>
      <c r="E4919" t="s">
        <v>652</v>
      </c>
      <c r="F4919" s="153">
        <v>3</v>
      </c>
      <c r="G4919" t="s">
        <v>421</v>
      </c>
      <c r="H4919" t="s">
        <v>434</v>
      </c>
      <c r="I4919" t="s">
        <v>435</v>
      </c>
      <c r="J4919" t="s">
        <v>566</v>
      </c>
      <c r="K4919" t="s">
        <v>436</v>
      </c>
      <c r="L4919" t="s">
        <v>537</v>
      </c>
      <c r="M4919" t="s">
        <v>414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187</v>
      </c>
      <c r="C4920">
        <v>2021</v>
      </c>
      <c r="D4920">
        <v>7</v>
      </c>
      <c r="E4920" t="s">
        <v>652</v>
      </c>
      <c r="F4920" s="153">
        <v>3</v>
      </c>
      <c r="G4920" t="s">
        <v>421</v>
      </c>
      <c r="H4920" t="s">
        <v>437</v>
      </c>
      <c r="I4920" t="s">
        <v>438</v>
      </c>
      <c r="J4920" t="s">
        <v>571</v>
      </c>
      <c r="K4920" t="s">
        <v>439</v>
      </c>
      <c r="L4920" t="s">
        <v>539</v>
      </c>
      <c r="M4920" t="s">
        <v>440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187</v>
      </c>
      <c r="C4921">
        <v>2021</v>
      </c>
      <c r="D4921">
        <v>7</v>
      </c>
      <c r="E4921" t="s">
        <v>652</v>
      </c>
      <c r="F4921" s="153">
        <v>3</v>
      </c>
      <c r="G4921" t="s">
        <v>421</v>
      </c>
      <c r="H4921" t="s">
        <v>441</v>
      </c>
      <c r="I4921" t="s">
        <v>442</v>
      </c>
      <c r="J4921" t="s">
        <v>572</v>
      </c>
      <c r="K4921" t="s">
        <v>443</v>
      </c>
      <c r="L4921" t="s">
        <v>538</v>
      </c>
      <c r="M4921" t="s">
        <v>422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187</v>
      </c>
      <c r="C4922">
        <v>2021</v>
      </c>
      <c r="D4922">
        <v>7</v>
      </c>
      <c r="E4922" t="s">
        <v>652</v>
      </c>
      <c r="F4922" s="153">
        <v>3</v>
      </c>
      <c r="G4922" t="s">
        <v>421</v>
      </c>
      <c r="H4922" t="s">
        <v>444</v>
      </c>
      <c r="I4922" t="s">
        <v>445</v>
      </c>
      <c r="J4922" t="s">
        <v>572</v>
      </c>
      <c r="K4922" t="s">
        <v>443</v>
      </c>
      <c r="L4922" t="s">
        <v>539</v>
      </c>
      <c r="M4922" t="s">
        <v>440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187</v>
      </c>
      <c r="C4923">
        <v>2021</v>
      </c>
      <c r="D4923">
        <v>7</v>
      </c>
      <c r="E4923" t="s">
        <v>652</v>
      </c>
      <c r="F4923" s="153">
        <v>3</v>
      </c>
      <c r="G4923" t="s">
        <v>421</v>
      </c>
      <c r="H4923" t="s">
        <v>412</v>
      </c>
      <c r="I4923" t="s">
        <v>413</v>
      </c>
      <c r="J4923" t="s">
        <v>561</v>
      </c>
      <c r="K4923" t="s">
        <v>399</v>
      </c>
      <c r="L4923" t="s">
        <v>539</v>
      </c>
      <c r="M4923" t="s">
        <v>440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187</v>
      </c>
      <c r="C4924">
        <v>2021</v>
      </c>
      <c r="D4924">
        <v>7</v>
      </c>
      <c r="E4924" t="s">
        <v>652</v>
      </c>
      <c r="F4924" s="153">
        <v>3</v>
      </c>
      <c r="G4924" t="s">
        <v>421</v>
      </c>
      <c r="H4924" t="s">
        <v>417</v>
      </c>
      <c r="I4924" t="s">
        <v>418</v>
      </c>
      <c r="J4924" t="s">
        <v>562</v>
      </c>
      <c r="K4924" t="s">
        <v>405</v>
      </c>
      <c r="L4924" t="s">
        <v>539</v>
      </c>
      <c r="M4924" t="s">
        <v>440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187</v>
      </c>
      <c r="C4925">
        <v>2021</v>
      </c>
      <c r="D4925">
        <v>7</v>
      </c>
      <c r="E4925" t="s">
        <v>652</v>
      </c>
      <c r="F4925" s="153">
        <v>3</v>
      </c>
      <c r="G4925" t="s">
        <v>421</v>
      </c>
      <c r="H4925" t="s">
        <v>446</v>
      </c>
      <c r="I4925" t="s">
        <v>447</v>
      </c>
      <c r="J4925" t="s">
        <v>567</v>
      </c>
      <c r="K4925" t="s">
        <v>425</v>
      </c>
      <c r="L4925" t="s">
        <v>539</v>
      </c>
      <c r="M4925" t="s">
        <v>440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187</v>
      </c>
      <c r="C4926">
        <v>2021</v>
      </c>
      <c r="D4926">
        <v>7</v>
      </c>
      <c r="E4926" t="s">
        <v>652</v>
      </c>
      <c r="F4926" s="153">
        <v>3</v>
      </c>
      <c r="G4926" t="s">
        <v>421</v>
      </c>
      <c r="H4926" t="s">
        <v>448</v>
      </c>
      <c r="I4926" t="s">
        <v>449</v>
      </c>
      <c r="J4926" t="s">
        <v>564</v>
      </c>
      <c r="K4926" t="s">
        <v>428</v>
      </c>
      <c r="L4926" t="s">
        <v>539</v>
      </c>
      <c r="M4926" t="s">
        <v>440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187</v>
      </c>
      <c r="C4927">
        <v>2021</v>
      </c>
      <c r="D4927">
        <v>7</v>
      </c>
      <c r="E4927" t="s">
        <v>652</v>
      </c>
      <c r="F4927" s="153">
        <v>3</v>
      </c>
      <c r="G4927" t="s">
        <v>421</v>
      </c>
      <c r="H4927" t="s">
        <v>419</v>
      </c>
      <c r="I4927" t="s">
        <v>420</v>
      </c>
      <c r="J4927" t="s">
        <v>565</v>
      </c>
      <c r="K4927" t="s">
        <v>411</v>
      </c>
      <c r="L4927" t="s">
        <v>539</v>
      </c>
      <c r="M4927" t="s">
        <v>440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187</v>
      </c>
      <c r="C4928">
        <v>2021</v>
      </c>
      <c r="D4928">
        <v>7</v>
      </c>
      <c r="E4928" t="s">
        <v>652</v>
      </c>
      <c r="F4928" s="153">
        <v>3</v>
      </c>
      <c r="G4928" t="s">
        <v>421</v>
      </c>
      <c r="H4928" t="s">
        <v>450</v>
      </c>
      <c r="I4928" t="s">
        <v>451</v>
      </c>
      <c r="J4928" t="s">
        <v>568</v>
      </c>
      <c r="K4928" t="s">
        <v>433</v>
      </c>
      <c r="L4928" t="s">
        <v>539</v>
      </c>
      <c r="M4928" t="s">
        <v>440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187</v>
      </c>
      <c r="C4929">
        <v>2021</v>
      </c>
      <c r="D4929">
        <v>7</v>
      </c>
      <c r="E4929" t="s">
        <v>652</v>
      </c>
      <c r="F4929" s="153">
        <v>3</v>
      </c>
      <c r="G4929" t="s">
        <v>421</v>
      </c>
      <c r="H4929" t="s">
        <v>452</v>
      </c>
      <c r="I4929" t="s">
        <v>453</v>
      </c>
      <c r="J4929" t="s">
        <v>570</v>
      </c>
      <c r="K4929" t="s">
        <v>454</v>
      </c>
      <c r="L4929" t="s">
        <v>539</v>
      </c>
      <c r="M4929" t="s">
        <v>440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187</v>
      </c>
      <c r="C4930">
        <v>2021</v>
      </c>
      <c r="D4930">
        <v>7</v>
      </c>
      <c r="E4930" t="s">
        <v>652</v>
      </c>
      <c r="F4930" s="153">
        <v>5</v>
      </c>
      <c r="G4930" t="s">
        <v>455</v>
      </c>
      <c r="H4930" t="s">
        <v>431</v>
      </c>
      <c r="I4930" t="s">
        <v>432</v>
      </c>
      <c r="J4930" t="s">
        <v>568</v>
      </c>
      <c r="K4930" t="s">
        <v>433</v>
      </c>
      <c r="L4930" t="s">
        <v>540</v>
      </c>
      <c r="M4930" t="s">
        <v>456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187</v>
      </c>
      <c r="C4931">
        <v>2021</v>
      </c>
      <c r="D4931">
        <v>7</v>
      </c>
      <c r="E4931" t="s">
        <v>652</v>
      </c>
      <c r="F4931" s="153">
        <v>5</v>
      </c>
      <c r="G4931" t="s">
        <v>455</v>
      </c>
      <c r="H4931" t="s">
        <v>444</v>
      </c>
      <c r="I4931" t="s">
        <v>445</v>
      </c>
      <c r="J4931" t="s">
        <v>572</v>
      </c>
      <c r="K4931" t="s">
        <v>443</v>
      </c>
      <c r="L4931" t="s">
        <v>541</v>
      </c>
      <c r="M4931" t="s">
        <v>457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187</v>
      </c>
      <c r="C4932">
        <v>2021</v>
      </c>
      <c r="D4932">
        <v>7</v>
      </c>
      <c r="E4932" t="s">
        <v>652</v>
      </c>
      <c r="F4932" s="153">
        <v>5</v>
      </c>
      <c r="G4932" t="s">
        <v>455</v>
      </c>
      <c r="H4932" t="s">
        <v>417</v>
      </c>
      <c r="I4932" t="s">
        <v>418</v>
      </c>
      <c r="J4932" t="s">
        <v>562</v>
      </c>
      <c r="K4932" t="s">
        <v>405</v>
      </c>
      <c r="L4932" t="s">
        <v>541</v>
      </c>
      <c r="M4932" t="s">
        <v>457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187</v>
      </c>
      <c r="C4933">
        <v>2021</v>
      </c>
      <c r="D4933">
        <v>7</v>
      </c>
      <c r="E4933" t="s">
        <v>652</v>
      </c>
      <c r="F4933" s="153">
        <v>6</v>
      </c>
      <c r="G4933" t="s">
        <v>458</v>
      </c>
      <c r="H4933" t="s">
        <v>459</v>
      </c>
      <c r="I4933" t="s">
        <v>460</v>
      </c>
      <c r="J4933" t="s">
        <v>573</v>
      </c>
      <c r="K4933" t="s">
        <v>461</v>
      </c>
      <c r="L4933" t="s">
        <v>542</v>
      </c>
      <c r="M4933" t="s">
        <v>462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187</v>
      </c>
      <c r="C4934">
        <v>2021</v>
      </c>
      <c r="D4934">
        <v>7</v>
      </c>
      <c r="E4934" t="s">
        <v>652</v>
      </c>
      <c r="F4934" s="153">
        <v>6</v>
      </c>
      <c r="G4934" t="s">
        <v>458</v>
      </c>
      <c r="H4934" t="s">
        <v>463</v>
      </c>
      <c r="I4934" t="s">
        <v>464</v>
      </c>
      <c r="J4934" t="s">
        <v>577</v>
      </c>
      <c r="K4934" t="s">
        <v>465</v>
      </c>
      <c r="L4934" t="s">
        <v>542</v>
      </c>
      <c r="M4934" t="s">
        <v>462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187</v>
      </c>
      <c r="C4935">
        <v>2021</v>
      </c>
      <c r="D4935">
        <v>7</v>
      </c>
      <c r="E4935" t="s">
        <v>652</v>
      </c>
      <c r="F4935" s="153">
        <v>10</v>
      </c>
      <c r="G4935" t="s">
        <v>466</v>
      </c>
      <c r="H4935" t="s">
        <v>397</v>
      </c>
      <c r="I4935" t="s">
        <v>398</v>
      </c>
      <c r="J4935" t="s">
        <v>561</v>
      </c>
      <c r="K4935" t="s">
        <v>399</v>
      </c>
      <c r="L4935" t="s">
        <v>543</v>
      </c>
      <c r="M4935" t="s">
        <v>467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187</v>
      </c>
      <c r="C4936">
        <v>2021</v>
      </c>
      <c r="D4936">
        <v>7</v>
      </c>
      <c r="E4936" t="s">
        <v>652</v>
      </c>
      <c r="F4936" s="153">
        <v>10</v>
      </c>
      <c r="G4936" t="s">
        <v>466</v>
      </c>
      <c r="H4936" t="s">
        <v>406</v>
      </c>
      <c r="I4936" t="s">
        <v>407</v>
      </c>
      <c r="J4936" t="s">
        <v>563</v>
      </c>
      <c r="K4936" t="s">
        <v>408</v>
      </c>
      <c r="L4936" t="s">
        <v>543</v>
      </c>
      <c r="M4936" t="s">
        <v>467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187</v>
      </c>
      <c r="C4937">
        <v>2021</v>
      </c>
      <c r="D4937">
        <v>7</v>
      </c>
      <c r="E4937" t="s">
        <v>652</v>
      </c>
      <c r="F4937" s="153">
        <v>10</v>
      </c>
      <c r="G4937" t="s">
        <v>466</v>
      </c>
      <c r="H4937" t="s">
        <v>412</v>
      </c>
      <c r="I4937" t="s">
        <v>413</v>
      </c>
      <c r="J4937" t="s">
        <v>561</v>
      </c>
      <c r="K4937" t="s">
        <v>399</v>
      </c>
      <c r="L4937" t="s">
        <v>544</v>
      </c>
      <c r="M4937" t="s">
        <v>468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187</v>
      </c>
      <c r="C4938">
        <v>2021</v>
      </c>
      <c r="D4938">
        <v>7</v>
      </c>
      <c r="E4938" t="s">
        <v>652</v>
      </c>
      <c r="F4938" s="153">
        <v>10</v>
      </c>
      <c r="G4938" t="s">
        <v>466</v>
      </c>
      <c r="H4938" t="s">
        <v>415</v>
      </c>
      <c r="I4938" t="s">
        <v>416</v>
      </c>
      <c r="J4938" t="s">
        <v>563</v>
      </c>
      <c r="K4938" t="s">
        <v>408</v>
      </c>
      <c r="L4938" t="s">
        <v>544</v>
      </c>
      <c r="M4938" t="s">
        <v>468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187</v>
      </c>
      <c r="C4939">
        <v>2021</v>
      </c>
      <c r="D4939">
        <v>7</v>
      </c>
      <c r="E4939" t="s">
        <v>652</v>
      </c>
      <c r="F4939" s="153">
        <v>60</v>
      </c>
      <c r="G4939" t="s">
        <v>469</v>
      </c>
      <c r="H4939" t="s">
        <v>459</v>
      </c>
      <c r="I4939" t="s">
        <v>460</v>
      </c>
      <c r="J4939" t="s">
        <v>573</v>
      </c>
      <c r="K4939" t="s">
        <v>461</v>
      </c>
      <c r="L4939" t="s">
        <v>545</v>
      </c>
      <c r="M4939" t="s">
        <v>470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187</v>
      </c>
      <c r="C4940">
        <v>2021</v>
      </c>
      <c r="D4940">
        <v>7</v>
      </c>
      <c r="E4940" t="s">
        <v>652</v>
      </c>
      <c r="F4940" s="153">
        <v>60</v>
      </c>
      <c r="G4940" t="s">
        <v>469</v>
      </c>
      <c r="H4940" t="s">
        <v>463</v>
      </c>
      <c r="I4940" t="s">
        <v>464</v>
      </c>
      <c r="J4940" t="s">
        <v>577</v>
      </c>
      <c r="K4940" t="s">
        <v>465</v>
      </c>
      <c r="L4940" t="s">
        <v>545</v>
      </c>
      <c r="M4940" t="s">
        <v>470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181</v>
      </c>
      <c r="C4941">
        <v>2021</v>
      </c>
      <c r="D4941">
        <v>7</v>
      </c>
      <c r="E4941" t="s">
        <v>652</v>
      </c>
      <c r="F4941" s="153">
        <v>1</v>
      </c>
      <c r="G4941" t="s">
        <v>396</v>
      </c>
      <c r="H4941" t="s">
        <v>397</v>
      </c>
      <c r="I4941" t="s">
        <v>398</v>
      </c>
      <c r="J4941" t="s">
        <v>561</v>
      </c>
      <c r="K4941" t="s">
        <v>399</v>
      </c>
      <c r="L4941" t="s">
        <v>536</v>
      </c>
      <c r="M4941" t="s">
        <v>400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181</v>
      </c>
      <c r="C4942">
        <v>2021</v>
      </c>
      <c r="D4942">
        <v>7</v>
      </c>
      <c r="E4942" t="s">
        <v>652</v>
      </c>
      <c r="F4942" s="153">
        <v>1</v>
      </c>
      <c r="G4942" t="s">
        <v>396</v>
      </c>
      <c r="H4942" t="s">
        <v>401</v>
      </c>
      <c r="I4942" t="s">
        <v>402</v>
      </c>
      <c r="J4942" t="s">
        <v>561</v>
      </c>
      <c r="K4942" t="s">
        <v>399</v>
      </c>
      <c r="L4942" t="s">
        <v>536</v>
      </c>
      <c r="M4942" t="s">
        <v>400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181</v>
      </c>
      <c r="C4943">
        <v>2021</v>
      </c>
      <c r="D4943">
        <v>7</v>
      </c>
      <c r="E4943" t="s">
        <v>652</v>
      </c>
      <c r="F4943" s="153">
        <v>1</v>
      </c>
      <c r="G4943" t="s">
        <v>396</v>
      </c>
      <c r="H4943" t="s">
        <v>403</v>
      </c>
      <c r="I4943" t="s">
        <v>404</v>
      </c>
      <c r="J4943" t="s">
        <v>562</v>
      </c>
      <c r="K4943" t="s">
        <v>405</v>
      </c>
      <c r="L4943" t="s">
        <v>536</v>
      </c>
      <c r="M4943" t="s">
        <v>400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181</v>
      </c>
      <c r="C4944">
        <v>2021</v>
      </c>
      <c r="D4944">
        <v>7</v>
      </c>
      <c r="E4944" t="s">
        <v>652</v>
      </c>
      <c r="F4944" s="153">
        <v>1</v>
      </c>
      <c r="G4944" t="s">
        <v>396</v>
      </c>
      <c r="H4944" t="s">
        <v>406</v>
      </c>
      <c r="I4944" t="s">
        <v>407</v>
      </c>
      <c r="J4944" t="s">
        <v>563</v>
      </c>
      <c r="K4944" t="s">
        <v>408</v>
      </c>
      <c r="L4944" t="s">
        <v>536</v>
      </c>
      <c r="M4944" t="s">
        <v>400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181</v>
      </c>
      <c r="C4945">
        <v>2021</v>
      </c>
      <c r="D4945">
        <v>7</v>
      </c>
      <c r="E4945" t="s">
        <v>652</v>
      </c>
      <c r="F4945" s="153">
        <v>1</v>
      </c>
      <c r="G4945" t="s">
        <v>396</v>
      </c>
      <c r="H4945" t="s">
        <v>471</v>
      </c>
      <c r="I4945" t="s">
        <v>472</v>
      </c>
      <c r="J4945" t="s">
        <v>563</v>
      </c>
      <c r="K4945" t="s">
        <v>408</v>
      </c>
      <c r="L4945" t="s">
        <v>536</v>
      </c>
      <c r="M4945" t="s">
        <v>400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181</v>
      </c>
      <c r="C4946">
        <v>2021</v>
      </c>
      <c r="D4946">
        <v>7</v>
      </c>
      <c r="E4946" t="s">
        <v>652</v>
      </c>
      <c r="F4946" s="153">
        <v>1</v>
      </c>
      <c r="G4946" t="s">
        <v>396</v>
      </c>
      <c r="H4946" t="s">
        <v>409</v>
      </c>
      <c r="I4946" t="s">
        <v>410</v>
      </c>
      <c r="J4946" t="s">
        <v>564</v>
      </c>
      <c r="K4946" t="s">
        <v>428</v>
      </c>
      <c r="L4946" t="s">
        <v>536</v>
      </c>
      <c r="M4946" t="s">
        <v>400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181</v>
      </c>
      <c r="C4947">
        <v>2021</v>
      </c>
      <c r="D4947">
        <v>7</v>
      </c>
      <c r="E4947" t="s">
        <v>652</v>
      </c>
      <c r="F4947" s="153">
        <v>1</v>
      </c>
      <c r="G4947" t="s">
        <v>396</v>
      </c>
      <c r="H4947" t="s">
        <v>429</v>
      </c>
      <c r="I4947" t="s">
        <v>430</v>
      </c>
      <c r="J4947" t="s">
        <v>562</v>
      </c>
      <c r="K4947" t="s">
        <v>405</v>
      </c>
      <c r="L4947" t="s">
        <v>536</v>
      </c>
      <c r="M4947" t="s">
        <v>400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181</v>
      </c>
      <c r="C4948">
        <v>2021</v>
      </c>
      <c r="D4948">
        <v>7</v>
      </c>
      <c r="E4948" t="s">
        <v>652</v>
      </c>
      <c r="F4948" s="153">
        <v>1</v>
      </c>
      <c r="G4948" t="s">
        <v>396</v>
      </c>
      <c r="H4948" t="s">
        <v>473</v>
      </c>
      <c r="I4948" t="s">
        <v>474</v>
      </c>
      <c r="J4948" t="s">
        <v>565</v>
      </c>
      <c r="K4948" t="s">
        <v>411</v>
      </c>
      <c r="L4948" t="s">
        <v>536</v>
      </c>
      <c r="M4948" t="s">
        <v>400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181</v>
      </c>
      <c r="C4949">
        <v>2021</v>
      </c>
      <c r="D4949">
        <v>7</v>
      </c>
      <c r="E4949" t="s">
        <v>652</v>
      </c>
      <c r="F4949" s="153">
        <v>1</v>
      </c>
      <c r="G4949" t="s">
        <v>396</v>
      </c>
      <c r="H4949" t="s">
        <v>558</v>
      </c>
      <c r="I4949" t="s">
        <v>559</v>
      </c>
      <c r="J4949" t="s">
        <v>561</v>
      </c>
      <c r="K4949" t="s">
        <v>399</v>
      </c>
      <c r="L4949" t="s">
        <v>536</v>
      </c>
      <c r="M4949" t="s">
        <v>400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181</v>
      </c>
      <c r="C4950">
        <v>2021</v>
      </c>
      <c r="D4950">
        <v>7</v>
      </c>
      <c r="E4950" t="s">
        <v>652</v>
      </c>
      <c r="F4950" s="153">
        <v>1</v>
      </c>
      <c r="G4950" t="s">
        <v>396</v>
      </c>
      <c r="H4950" t="s">
        <v>477</v>
      </c>
      <c r="I4950" t="s">
        <v>478</v>
      </c>
      <c r="J4950" t="s">
        <v>566</v>
      </c>
      <c r="K4950" t="s">
        <v>436</v>
      </c>
      <c r="L4950" t="s">
        <v>536</v>
      </c>
      <c r="M4950" t="s">
        <v>400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181</v>
      </c>
      <c r="C4951">
        <v>2021</v>
      </c>
      <c r="D4951">
        <v>7</v>
      </c>
      <c r="E4951" t="s">
        <v>652</v>
      </c>
      <c r="F4951" s="153">
        <v>1</v>
      </c>
      <c r="G4951" t="s">
        <v>396</v>
      </c>
      <c r="H4951" t="s">
        <v>479</v>
      </c>
      <c r="I4951" t="s">
        <v>480</v>
      </c>
      <c r="J4951" t="s">
        <v>566</v>
      </c>
      <c r="K4951" t="s">
        <v>436</v>
      </c>
      <c r="L4951" t="s">
        <v>536</v>
      </c>
      <c r="M4951" t="s">
        <v>400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181</v>
      </c>
      <c r="C4952">
        <v>2021</v>
      </c>
      <c r="D4952">
        <v>7</v>
      </c>
      <c r="E4952" t="s">
        <v>652</v>
      </c>
      <c r="F4952" s="153">
        <v>1</v>
      </c>
      <c r="G4952" t="s">
        <v>396</v>
      </c>
      <c r="H4952" t="s">
        <v>434</v>
      </c>
      <c r="I4952" t="s">
        <v>435</v>
      </c>
      <c r="J4952" t="s">
        <v>566</v>
      </c>
      <c r="K4952" t="s">
        <v>436</v>
      </c>
      <c r="L4952" t="s">
        <v>537</v>
      </c>
      <c r="M4952" t="s">
        <v>414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181</v>
      </c>
      <c r="C4953">
        <v>2021</v>
      </c>
      <c r="D4953">
        <v>7</v>
      </c>
      <c r="E4953" t="s">
        <v>652</v>
      </c>
      <c r="F4953" s="153">
        <v>1</v>
      </c>
      <c r="G4953" t="s">
        <v>396</v>
      </c>
      <c r="H4953" t="s">
        <v>412</v>
      </c>
      <c r="I4953" t="s">
        <v>413</v>
      </c>
      <c r="J4953" t="s">
        <v>561</v>
      </c>
      <c r="K4953" t="s">
        <v>399</v>
      </c>
      <c r="L4953" t="s">
        <v>537</v>
      </c>
      <c r="M4953" t="s">
        <v>414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181</v>
      </c>
      <c r="C4954">
        <v>2021</v>
      </c>
      <c r="D4954">
        <v>7</v>
      </c>
      <c r="E4954" t="s">
        <v>652</v>
      </c>
      <c r="F4954" s="153">
        <v>1</v>
      </c>
      <c r="G4954" t="s">
        <v>396</v>
      </c>
      <c r="H4954" t="s">
        <v>415</v>
      </c>
      <c r="I4954" t="s">
        <v>416</v>
      </c>
      <c r="J4954" t="s">
        <v>563</v>
      </c>
      <c r="K4954" t="s">
        <v>408</v>
      </c>
      <c r="L4954" t="s">
        <v>537</v>
      </c>
      <c r="M4954" t="s">
        <v>414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181</v>
      </c>
      <c r="C4955">
        <v>2021</v>
      </c>
      <c r="D4955">
        <v>7</v>
      </c>
      <c r="E4955" t="s">
        <v>652</v>
      </c>
      <c r="F4955" s="153">
        <v>1</v>
      </c>
      <c r="G4955" t="s">
        <v>396</v>
      </c>
      <c r="H4955" t="s">
        <v>417</v>
      </c>
      <c r="I4955" t="s">
        <v>418</v>
      </c>
      <c r="J4955" t="s">
        <v>562</v>
      </c>
      <c r="K4955" t="s">
        <v>405</v>
      </c>
      <c r="L4955" t="s">
        <v>537</v>
      </c>
      <c r="M4955" t="s">
        <v>414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181</v>
      </c>
      <c r="C4956">
        <v>2021</v>
      </c>
      <c r="D4956">
        <v>7</v>
      </c>
      <c r="E4956" t="s">
        <v>652</v>
      </c>
      <c r="F4956" s="153">
        <v>1</v>
      </c>
      <c r="G4956" t="s">
        <v>396</v>
      </c>
      <c r="H4956" t="s">
        <v>419</v>
      </c>
      <c r="I4956" t="s">
        <v>420</v>
      </c>
      <c r="J4956" t="s">
        <v>565</v>
      </c>
      <c r="K4956" t="s">
        <v>411</v>
      </c>
      <c r="L4956" t="s">
        <v>537</v>
      </c>
      <c r="M4956" t="s">
        <v>414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181</v>
      </c>
      <c r="C4957">
        <v>2021</v>
      </c>
      <c r="D4957">
        <v>7</v>
      </c>
      <c r="E4957" t="s">
        <v>652</v>
      </c>
      <c r="F4957" s="153">
        <v>3</v>
      </c>
      <c r="G4957" t="s">
        <v>421</v>
      </c>
      <c r="H4957" t="s">
        <v>397</v>
      </c>
      <c r="I4957" t="s">
        <v>398</v>
      </c>
      <c r="J4957" t="s">
        <v>561</v>
      </c>
      <c r="K4957" t="s">
        <v>399</v>
      </c>
      <c r="L4957" t="s">
        <v>538</v>
      </c>
      <c r="M4957" t="s">
        <v>422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181</v>
      </c>
      <c r="C4958">
        <v>2021</v>
      </c>
      <c r="D4958">
        <v>7</v>
      </c>
      <c r="E4958" t="s">
        <v>652</v>
      </c>
      <c r="F4958" s="153">
        <v>3</v>
      </c>
      <c r="G4958" t="s">
        <v>421</v>
      </c>
      <c r="H4958" t="s">
        <v>401</v>
      </c>
      <c r="I4958" t="s">
        <v>402</v>
      </c>
      <c r="J4958" t="s">
        <v>561</v>
      </c>
      <c r="K4958" t="s">
        <v>399</v>
      </c>
      <c r="L4958" t="s">
        <v>538</v>
      </c>
      <c r="M4958" t="s">
        <v>422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181</v>
      </c>
      <c r="C4959">
        <v>2021</v>
      </c>
      <c r="D4959">
        <v>7</v>
      </c>
      <c r="E4959" t="s">
        <v>652</v>
      </c>
      <c r="F4959" s="153">
        <v>3</v>
      </c>
      <c r="G4959" t="s">
        <v>421</v>
      </c>
      <c r="H4959" t="s">
        <v>403</v>
      </c>
      <c r="I4959" t="s">
        <v>404</v>
      </c>
      <c r="J4959" t="s">
        <v>562</v>
      </c>
      <c r="K4959" t="s">
        <v>405</v>
      </c>
      <c r="L4959" t="s">
        <v>538</v>
      </c>
      <c r="M4959" t="s">
        <v>422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181</v>
      </c>
      <c r="C4960">
        <v>2021</v>
      </c>
      <c r="D4960">
        <v>7</v>
      </c>
      <c r="E4960" t="s">
        <v>652</v>
      </c>
      <c r="F4960" s="153">
        <v>3</v>
      </c>
      <c r="G4960" t="s">
        <v>421</v>
      </c>
      <c r="H4960" t="s">
        <v>406</v>
      </c>
      <c r="I4960" t="s">
        <v>407</v>
      </c>
      <c r="J4960" t="s">
        <v>563</v>
      </c>
      <c r="K4960" t="s">
        <v>408</v>
      </c>
      <c r="L4960" t="s">
        <v>538</v>
      </c>
      <c r="M4960" t="s">
        <v>422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181</v>
      </c>
      <c r="C4961">
        <v>2021</v>
      </c>
      <c r="D4961">
        <v>7</v>
      </c>
      <c r="E4961" t="s">
        <v>652</v>
      </c>
      <c r="F4961" s="153">
        <v>3</v>
      </c>
      <c r="G4961" t="s">
        <v>421</v>
      </c>
      <c r="H4961" t="s">
        <v>423</v>
      </c>
      <c r="I4961" t="s">
        <v>424</v>
      </c>
      <c r="J4961" t="s">
        <v>567</v>
      </c>
      <c r="K4961" t="s">
        <v>425</v>
      </c>
      <c r="L4961" t="s">
        <v>538</v>
      </c>
      <c r="M4961" t="s">
        <v>422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181</v>
      </c>
      <c r="C4962">
        <v>2021</v>
      </c>
      <c r="D4962">
        <v>7</v>
      </c>
      <c r="E4962" t="s">
        <v>652</v>
      </c>
      <c r="F4962" s="153">
        <v>3</v>
      </c>
      <c r="G4962" t="s">
        <v>421</v>
      </c>
      <c r="H4962" t="s">
        <v>426</v>
      </c>
      <c r="I4962" t="s">
        <v>427</v>
      </c>
      <c r="J4962" t="s">
        <v>564</v>
      </c>
      <c r="K4962" t="s">
        <v>428</v>
      </c>
      <c r="L4962" t="s">
        <v>538</v>
      </c>
      <c r="M4962" t="s">
        <v>422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181</v>
      </c>
      <c r="C4963">
        <v>2021</v>
      </c>
      <c r="D4963">
        <v>7</v>
      </c>
      <c r="E4963" t="s">
        <v>652</v>
      </c>
      <c r="F4963" s="153">
        <v>3</v>
      </c>
      <c r="G4963" t="s">
        <v>421</v>
      </c>
      <c r="H4963" t="s">
        <v>409</v>
      </c>
      <c r="I4963" t="s">
        <v>410</v>
      </c>
      <c r="J4963" t="s">
        <v>564</v>
      </c>
      <c r="K4963" t="s">
        <v>428</v>
      </c>
      <c r="L4963" t="s">
        <v>538</v>
      </c>
      <c r="M4963" t="s">
        <v>422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181</v>
      </c>
      <c r="C4964">
        <v>2021</v>
      </c>
      <c r="D4964">
        <v>7</v>
      </c>
      <c r="E4964" t="s">
        <v>652</v>
      </c>
      <c r="F4964" s="153">
        <v>3</v>
      </c>
      <c r="G4964" t="s">
        <v>421</v>
      </c>
      <c r="H4964" t="s">
        <v>429</v>
      </c>
      <c r="I4964" t="s">
        <v>430</v>
      </c>
      <c r="J4964" t="s">
        <v>562</v>
      </c>
      <c r="K4964" t="s">
        <v>405</v>
      </c>
      <c r="L4964" t="s">
        <v>538</v>
      </c>
      <c r="M4964" t="s">
        <v>422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181</v>
      </c>
      <c r="C4965">
        <v>2021</v>
      </c>
      <c r="D4965">
        <v>7</v>
      </c>
      <c r="E4965" t="s">
        <v>652</v>
      </c>
      <c r="F4965" s="153">
        <v>3</v>
      </c>
      <c r="G4965" t="s">
        <v>421</v>
      </c>
      <c r="H4965" t="s">
        <v>584</v>
      </c>
      <c r="I4965" t="s">
        <v>585</v>
      </c>
      <c r="J4965" t="s">
        <v>567</v>
      </c>
      <c r="K4965" t="s">
        <v>425</v>
      </c>
      <c r="L4965" t="s">
        <v>538</v>
      </c>
      <c r="M4965" t="s">
        <v>422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181</v>
      </c>
      <c r="C4966">
        <v>2021</v>
      </c>
      <c r="D4966">
        <v>7</v>
      </c>
      <c r="E4966" t="s">
        <v>652</v>
      </c>
      <c r="F4966" s="153">
        <v>3</v>
      </c>
      <c r="G4966" t="s">
        <v>421</v>
      </c>
      <c r="H4966" t="s">
        <v>481</v>
      </c>
      <c r="I4966" t="s">
        <v>482</v>
      </c>
      <c r="J4966" t="s">
        <v>568</v>
      </c>
      <c r="K4966" t="s">
        <v>433</v>
      </c>
      <c r="L4966" t="s">
        <v>538</v>
      </c>
      <c r="M4966" t="s">
        <v>422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181</v>
      </c>
      <c r="C4967">
        <v>2021</v>
      </c>
      <c r="D4967">
        <v>7</v>
      </c>
      <c r="E4967" t="s">
        <v>652</v>
      </c>
      <c r="F4967" s="153">
        <v>3</v>
      </c>
      <c r="G4967" t="s">
        <v>421</v>
      </c>
      <c r="H4967" t="s">
        <v>649</v>
      </c>
      <c r="I4967" t="s">
        <v>650</v>
      </c>
      <c r="J4967" t="s">
        <v>564</v>
      </c>
      <c r="K4967" t="s">
        <v>428</v>
      </c>
      <c r="L4967" t="s">
        <v>538</v>
      </c>
      <c r="M4967" t="s">
        <v>422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181</v>
      </c>
      <c r="C4968">
        <v>2021</v>
      </c>
      <c r="D4968">
        <v>7</v>
      </c>
      <c r="E4968" t="s">
        <v>652</v>
      </c>
      <c r="F4968" s="153">
        <v>3</v>
      </c>
      <c r="G4968" t="s">
        <v>421</v>
      </c>
      <c r="H4968" t="s">
        <v>473</v>
      </c>
      <c r="I4968" t="s">
        <v>474</v>
      </c>
      <c r="J4968" t="s">
        <v>565</v>
      </c>
      <c r="K4968" t="s">
        <v>411</v>
      </c>
      <c r="L4968" t="s">
        <v>538</v>
      </c>
      <c r="M4968" t="s">
        <v>422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181</v>
      </c>
      <c r="C4969">
        <v>2021</v>
      </c>
      <c r="D4969">
        <v>7</v>
      </c>
      <c r="E4969" t="s">
        <v>652</v>
      </c>
      <c r="F4969" s="153">
        <v>3</v>
      </c>
      <c r="G4969" t="s">
        <v>421</v>
      </c>
      <c r="H4969" t="s">
        <v>483</v>
      </c>
      <c r="I4969" t="s">
        <v>484</v>
      </c>
      <c r="J4969" t="s">
        <v>569</v>
      </c>
      <c r="K4969" t="s">
        <v>485</v>
      </c>
      <c r="L4969" t="s">
        <v>538</v>
      </c>
      <c r="M4969" t="s">
        <v>422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181</v>
      </c>
      <c r="C4970">
        <v>2021</v>
      </c>
      <c r="D4970">
        <v>7</v>
      </c>
      <c r="E4970" t="s">
        <v>652</v>
      </c>
      <c r="F4970" s="153">
        <v>3</v>
      </c>
      <c r="G4970" t="s">
        <v>421</v>
      </c>
      <c r="H4970" t="s">
        <v>431</v>
      </c>
      <c r="I4970" t="s">
        <v>432</v>
      </c>
      <c r="J4970" t="s">
        <v>568</v>
      </c>
      <c r="K4970" t="s">
        <v>433</v>
      </c>
      <c r="L4970" t="s">
        <v>538</v>
      </c>
      <c r="M4970" t="s">
        <v>422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181</v>
      </c>
      <c r="C4971">
        <v>2021</v>
      </c>
      <c r="D4971">
        <v>7</v>
      </c>
      <c r="E4971" t="s">
        <v>652</v>
      </c>
      <c r="F4971" s="153">
        <v>3</v>
      </c>
      <c r="G4971" t="s">
        <v>421</v>
      </c>
      <c r="H4971" t="s">
        <v>486</v>
      </c>
      <c r="I4971" t="s">
        <v>487</v>
      </c>
      <c r="J4971" t="s">
        <v>570</v>
      </c>
      <c r="K4971" t="s">
        <v>454</v>
      </c>
      <c r="L4971" t="s">
        <v>538</v>
      </c>
      <c r="M4971" t="s">
        <v>422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181</v>
      </c>
      <c r="C4972">
        <v>2021</v>
      </c>
      <c r="D4972">
        <v>7</v>
      </c>
      <c r="E4972" t="s">
        <v>652</v>
      </c>
      <c r="F4972" s="153">
        <v>3</v>
      </c>
      <c r="G4972" t="s">
        <v>421</v>
      </c>
      <c r="H4972" t="s">
        <v>488</v>
      </c>
      <c r="I4972" t="s">
        <v>489</v>
      </c>
      <c r="J4972" t="s">
        <v>569</v>
      </c>
      <c r="K4972" t="s">
        <v>485</v>
      </c>
      <c r="L4972" t="s">
        <v>538</v>
      </c>
      <c r="M4972" t="s">
        <v>422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181</v>
      </c>
      <c r="C4973">
        <v>2021</v>
      </c>
      <c r="D4973">
        <v>7</v>
      </c>
      <c r="E4973" t="s">
        <v>652</v>
      </c>
      <c r="F4973" s="153">
        <v>3</v>
      </c>
      <c r="G4973" t="s">
        <v>421</v>
      </c>
      <c r="H4973" t="s">
        <v>477</v>
      </c>
      <c r="I4973" t="s">
        <v>478</v>
      </c>
      <c r="J4973" t="s">
        <v>566</v>
      </c>
      <c r="K4973" t="s">
        <v>436</v>
      </c>
      <c r="L4973" t="s">
        <v>538</v>
      </c>
      <c r="M4973" t="s">
        <v>422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181</v>
      </c>
      <c r="C4974">
        <v>2021</v>
      </c>
      <c r="D4974">
        <v>7</v>
      </c>
      <c r="E4974" t="s">
        <v>652</v>
      </c>
      <c r="F4974" s="153">
        <v>3</v>
      </c>
      <c r="G4974" t="s">
        <v>421</v>
      </c>
      <c r="H4974" t="s">
        <v>479</v>
      </c>
      <c r="I4974" t="s">
        <v>480</v>
      </c>
      <c r="J4974" t="s">
        <v>566</v>
      </c>
      <c r="K4974" t="s">
        <v>436</v>
      </c>
      <c r="L4974" t="s">
        <v>538</v>
      </c>
      <c r="M4974" t="s">
        <v>422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181</v>
      </c>
      <c r="C4975">
        <v>2021</v>
      </c>
      <c r="D4975">
        <v>7</v>
      </c>
      <c r="E4975" t="s">
        <v>652</v>
      </c>
      <c r="F4975" s="153">
        <v>3</v>
      </c>
      <c r="G4975" t="s">
        <v>421</v>
      </c>
      <c r="H4975" t="s">
        <v>434</v>
      </c>
      <c r="I4975" t="s">
        <v>435</v>
      </c>
      <c r="J4975" t="s">
        <v>566</v>
      </c>
      <c r="K4975" t="s">
        <v>436</v>
      </c>
      <c r="L4975" t="s">
        <v>539</v>
      </c>
      <c r="M4975" t="s">
        <v>440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181</v>
      </c>
      <c r="C4976">
        <v>2021</v>
      </c>
      <c r="D4976">
        <v>7</v>
      </c>
      <c r="E4976" t="s">
        <v>652</v>
      </c>
      <c r="F4976" s="153">
        <v>3</v>
      </c>
      <c r="G4976" t="s">
        <v>421</v>
      </c>
      <c r="H4976" t="s">
        <v>437</v>
      </c>
      <c r="I4976" t="s">
        <v>438</v>
      </c>
      <c r="J4976" t="s">
        <v>571</v>
      </c>
      <c r="K4976" t="s">
        <v>439</v>
      </c>
      <c r="L4976" t="s">
        <v>539</v>
      </c>
      <c r="M4976" t="s">
        <v>440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181</v>
      </c>
      <c r="C4977">
        <v>2021</v>
      </c>
      <c r="D4977">
        <v>7</v>
      </c>
      <c r="E4977" t="s">
        <v>652</v>
      </c>
      <c r="F4977" s="153">
        <v>3</v>
      </c>
      <c r="G4977" t="s">
        <v>421</v>
      </c>
      <c r="H4977" t="s">
        <v>490</v>
      </c>
      <c r="I4977" t="s">
        <v>491</v>
      </c>
      <c r="J4977" t="s">
        <v>572</v>
      </c>
      <c r="K4977" t="s">
        <v>443</v>
      </c>
      <c r="L4977" t="s">
        <v>538</v>
      </c>
      <c r="M4977" t="s">
        <v>422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181</v>
      </c>
      <c r="C4978">
        <v>2021</v>
      </c>
      <c r="D4978">
        <v>7</v>
      </c>
      <c r="E4978" t="s">
        <v>652</v>
      </c>
      <c r="F4978" s="153">
        <v>3</v>
      </c>
      <c r="G4978" t="s">
        <v>421</v>
      </c>
      <c r="H4978" t="s">
        <v>441</v>
      </c>
      <c r="I4978" t="s">
        <v>442</v>
      </c>
      <c r="J4978" t="s">
        <v>572</v>
      </c>
      <c r="K4978" t="s">
        <v>443</v>
      </c>
      <c r="L4978" t="s">
        <v>538</v>
      </c>
      <c r="M4978" t="s">
        <v>422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181</v>
      </c>
      <c r="C4979">
        <v>2021</v>
      </c>
      <c r="D4979">
        <v>7</v>
      </c>
      <c r="E4979" t="s">
        <v>652</v>
      </c>
      <c r="F4979" s="153">
        <v>3</v>
      </c>
      <c r="G4979" t="s">
        <v>421</v>
      </c>
      <c r="H4979" t="s">
        <v>444</v>
      </c>
      <c r="I4979" t="s">
        <v>445</v>
      </c>
      <c r="J4979" t="s">
        <v>572</v>
      </c>
      <c r="K4979" t="s">
        <v>443</v>
      </c>
      <c r="L4979" t="s">
        <v>539</v>
      </c>
      <c r="M4979" t="s">
        <v>440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181</v>
      </c>
      <c r="C4980">
        <v>2021</v>
      </c>
      <c r="D4980">
        <v>7</v>
      </c>
      <c r="E4980" t="s">
        <v>652</v>
      </c>
      <c r="F4980" s="153">
        <v>3</v>
      </c>
      <c r="G4980" t="s">
        <v>421</v>
      </c>
      <c r="H4980" t="s">
        <v>412</v>
      </c>
      <c r="I4980" t="s">
        <v>413</v>
      </c>
      <c r="J4980" t="s">
        <v>561</v>
      </c>
      <c r="K4980" t="s">
        <v>399</v>
      </c>
      <c r="L4980" t="s">
        <v>539</v>
      </c>
      <c r="M4980" t="s">
        <v>440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181</v>
      </c>
      <c r="C4981">
        <v>2021</v>
      </c>
      <c r="D4981">
        <v>7</v>
      </c>
      <c r="E4981" t="s">
        <v>652</v>
      </c>
      <c r="F4981" s="153">
        <v>3</v>
      </c>
      <c r="G4981" t="s">
        <v>421</v>
      </c>
      <c r="H4981" t="s">
        <v>417</v>
      </c>
      <c r="I4981" t="s">
        <v>418</v>
      </c>
      <c r="J4981" t="s">
        <v>562</v>
      </c>
      <c r="K4981" t="s">
        <v>405</v>
      </c>
      <c r="L4981" t="s">
        <v>539</v>
      </c>
      <c r="M4981" t="s">
        <v>440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181</v>
      </c>
      <c r="C4982">
        <v>2021</v>
      </c>
      <c r="D4982">
        <v>7</v>
      </c>
      <c r="E4982" t="s">
        <v>652</v>
      </c>
      <c r="F4982" s="153">
        <v>3</v>
      </c>
      <c r="G4982" t="s">
        <v>421</v>
      </c>
      <c r="H4982" t="s">
        <v>446</v>
      </c>
      <c r="I4982" t="s">
        <v>447</v>
      </c>
      <c r="J4982" t="s">
        <v>567</v>
      </c>
      <c r="K4982" t="s">
        <v>425</v>
      </c>
      <c r="L4982" t="s">
        <v>539</v>
      </c>
      <c r="M4982" t="s">
        <v>440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181</v>
      </c>
      <c r="C4983">
        <v>2021</v>
      </c>
      <c r="D4983">
        <v>7</v>
      </c>
      <c r="E4983" t="s">
        <v>652</v>
      </c>
      <c r="F4983" s="153">
        <v>3</v>
      </c>
      <c r="G4983" t="s">
        <v>421</v>
      </c>
      <c r="H4983" t="s">
        <v>448</v>
      </c>
      <c r="I4983" t="s">
        <v>449</v>
      </c>
      <c r="J4983" t="s">
        <v>564</v>
      </c>
      <c r="K4983" t="s">
        <v>428</v>
      </c>
      <c r="L4983" t="s">
        <v>539</v>
      </c>
      <c r="M4983" t="s">
        <v>440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181</v>
      </c>
      <c r="C4984">
        <v>2021</v>
      </c>
      <c r="D4984">
        <v>7</v>
      </c>
      <c r="E4984" t="s">
        <v>652</v>
      </c>
      <c r="F4984" s="153">
        <v>3</v>
      </c>
      <c r="G4984" t="s">
        <v>421</v>
      </c>
      <c r="H4984" t="s">
        <v>419</v>
      </c>
      <c r="I4984" t="s">
        <v>420</v>
      </c>
      <c r="J4984" t="s">
        <v>565</v>
      </c>
      <c r="K4984" t="s">
        <v>411</v>
      </c>
      <c r="L4984" t="s">
        <v>539</v>
      </c>
      <c r="M4984" t="s">
        <v>440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181</v>
      </c>
      <c r="C4985">
        <v>2021</v>
      </c>
      <c r="D4985">
        <v>7</v>
      </c>
      <c r="E4985" t="s">
        <v>652</v>
      </c>
      <c r="F4985" s="153">
        <v>3</v>
      </c>
      <c r="G4985" t="s">
        <v>421</v>
      </c>
      <c r="H4985" t="s">
        <v>450</v>
      </c>
      <c r="I4985" t="s">
        <v>451</v>
      </c>
      <c r="J4985" t="s">
        <v>568</v>
      </c>
      <c r="K4985" t="s">
        <v>433</v>
      </c>
      <c r="L4985" t="s">
        <v>539</v>
      </c>
      <c r="M4985" t="s">
        <v>440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181</v>
      </c>
      <c r="C4986">
        <v>2021</v>
      </c>
      <c r="D4986">
        <v>7</v>
      </c>
      <c r="E4986" t="s">
        <v>652</v>
      </c>
      <c r="F4986" s="153">
        <v>3</v>
      </c>
      <c r="G4986" t="s">
        <v>421</v>
      </c>
      <c r="H4986" t="s">
        <v>452</v>
      </c>
      <c r="I4986" t="s">
        <v>453</v>
      </c>
      <c r="J4986" t="s">
        <v>568</v>
      </c>
      <c r="K4986" t="s">
        <v>433</v>
      </c>
      <c r="L4986" t="s">
        <v>539</v>
      </c>
      <c r="M4986" t="s">
        <v>440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181</v>
      </c>
      <c r="C4987">
        <v>2021</v>
      </c>
      <c r="D4987">
        <v>7</v>
      </c>
      <c r="E4987" t="s">
        <v>652</v>
      </c>
      <c r="F4987" s="153">
        <v>3</v>
      </c>
      <c r="G4987" t="s">
        <v>421</v>
      </c>
      <c r="H4987" t="s">
        <v>492</v>
      </c>
      <c r="I4987" t="s">
        <v>493</v>
      </c>
      <c r="J4987" t="s">
        <v>568</v>
      </c>
      <c r="K4987" t="s">
        <v>433</v>
      </c>
      <c r="L4987" t="s">
        <v>539</v>
      </c>
      <c r="M4987" t="s">
        <v>440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181</v>
      </c>
      <c r="C4988">
        <v>2021</v>
      </c>
      <c r="D4988">
        <v>7</v>
      </c>
      <c r="E4988" t="s">
        <v>652</v>
      </c>
      <c r="F4988" s="153">
        <v>5</v>
      </c>
      <c r="G4988" t="s">
        <v>455</v>
      </c>
      <c r="H4988" t="s">
        <v>403</v>
      </c>
      <c r="I4988" t="s">
        <v>404</v>
      </c>
      <c r="J4988" t="s">
        <v>562</v>
      </c>
      <c r="K4988" t="s">
        <v>405</v>
      </c>
      <c r="L4988" t="s">
        <v>540</v>
      </c>
      <c r="M4988" t="s">
        <v>456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181</v>
      </c>
      <c r="C4989">
        <v>2021</v>
      </c>
      <c r="D4989">
        <v>7</v>
      </c>
      <c r="E4989" t="s">
        <v>652</v>
      </c>
      <c r="F4989" s="153">
        <v>5</v>
      </c>
      <c r="G4989" t="s">
        <v>455</v>
      </c>
      <c r="H4989" t="s">
        <v>423</v>
      </c>
      <c r="I4989" t="s">
        <v>424</v>
      </c>
      <c r="J4989" t="s">
        <v>567</v>
      </c>
      <c r="K4989" t="s">
        <v>425</v>
      </c>
      <c r="L4989" t="s">
        <v>540</v>
      </c>
      <c r="M4989" t="s">
        <v>456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181</v>
      </c>
      <c r="C4990">
        <v>2021</v>
      </c>
      <c r="D4990">
        <v>7</v>
      </c>
      <c r="E4990" t="s">
        <v>652</v>
      </c>
      <c r="F4990" s="153">
        <v>5</v>
      </c>
      <c r="G4990" t="s">
        <v>455</v>
      </c>
      <c r="H4990" t="s">
        <v>429</v>
      </c>
      <c r="I4990" t="s">
        <v>430</v>
      </c>
      <c r="J4990" t="s">
        <v>562</v>
      </c>
      <c r="K4990" t="s">
        <v>405</v>
      </c>
      <c r="L4990" t="s">
        <v>540</v>
      </c>
      <c r="M4990" t="s">
        <v>456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181</v>
      </c>
      <c r="C4991">
        <v>2021</v>
      </c>
      <c r="D4991">
        <v>7</v>
      </c>
      <c r="E4991" t="s">
        <v>652</v>
      </c>
      <c r="F4991" s="153">
        <v>5</v>
      </c>
      <c r="G4991" t="s">
        <v>455</v>
      </c>
      <c r="H4991" t="s">
        <v>481</v>
      </c>
      <c r="I4991" t="s">
        <v>482</v>
      </c>
      <c r="J4991" t="s">
        <v>568</v>
      </c>
      <c r="K4991" t="s">
        <v>433</v>
      </c>
      <c r="L4991" t="s">
        <v>540</v>
      </c>
      <c r="M4991" t="s">
        <v>456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181</v>
      </c>
      <c r="C4992">
        <v>2021</v>
      </c>
      <c r="D4992">
        <v>7</v>
      </c>
      <c r="E4992" t="s">
        <v>652</v>
      </c>
      <c r="F4992" s="153">
        <v>5</v>
      </c>
      <c r="G4992" t="s">
        <v>455</v>
      </c>
      <c r="H4992" t="s">
        <v>431</v>
      </c>
      <c r="I4992" t="s">
        <v>432</v>
      </c>
      <c r="J4992" t="s">
        <v>568</v>
      </c>
      <c r="K4992" t="s">
        <v>433</v>
      </c>
      <c r="L4992" t="s">
        <v>540</v>
      </c>
      <c r="M4992" t="s">
        <v>456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181</v>
      </c>
      <c r="C4993">
        <v>2021</v>
      </c>
      <c r="D4993">
        <v>7</v>
      </c>
      <c r="E4993" t="s">
        <v>652</v>
      </c>
      <c r="F4993" s="153">
        <v>5</v>
      </c>
      <c r="G4993" t="s">
        <v>455</v>
      </c>
      <c r="H4993" t="s">
        <v>477</v>
      </c>
      <c r="I4993" t="s">
        <v>478</v>
      </c>
      <c r="J4993" t="s">
        <v>566</v>
      </c>
      <c r="K4993" t="s">
        <v>436</v>
      </c>
      <c r="L4993" t="s">
        <v>540</v>
      </c>
      <c r="M4993" t="s">
        <v>456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181</v>
      </c>
      <c r="C4994">
        <v>2021</v>
      </c>
      <c r="D4994">
        <v>7</v>
      </c>
      <c r="E4994" t="s">
        <v>652</v>
      </c>
      <c r="F4994" s="153">
        <v>5</v>
      </c>
      <c r="G4994" t="s">
        <v>455</v>
      </c>
      <c r="H4994" t="s">
        <v>479</v>
      </c>
      <c r="I4994" t="s">
        <v>480</v>
      </c>
      <c r="J4994" t="s">
        <v>566</v>
      </c>
      <c r="K4994" t="s">
        <v>436</v>
      </c>
      <c r="L4994" t="s">
        <v>540</v>
      </c>
      <c r="M4994" t="s">
        <v>456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181</v>
      </c>
      <c r="C4995">
        <v>2021</v>
      </c>
      <c r="D4995">
        <v>7</v>
      </c>
      <c r="E4995" t="s">
        <v>652</v>
      </c>
      <c r="F4995" s="153">
        <v>5</v>
      </c>
      <c r="G4995" t="s">
        <v>455</v>
      </c>
      <c r="H4995" t="s">
        <v>434</v>
      </c>
      <c r="I4995" t="s">
        <v>435</v>
      </c>
      <c r="J4995" t="s">
        <v>566</v>
      </c>
      <c r="K4995" t="s">
        <v>436</v>
      </c>
      <c r="L4995" t="s">
        <v>541</v>
      </c>
      <c r="M4995" t="s">
        <v>457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181</v>
      </c>
      <c r="C4996">
        <v>2021</v>
      </c>
      <c r="D4996">
        <v>7</v>
      </c>
      <c r="E4996" t="s">
        <v>652</v>
      </c>
      <c r="F4996" s="153">
        <v>5</v>
      </c>
      <c r="G4996" t="s">
        <v>455</v>
      </c>
      <c r="H4996" t="s">
        <v>490</v>
      </c>
      <c r="I4996" t="s">
        <v>491</v>
      </c>
      <c r="J4996" t="s">
        <v>572</v>
      </c>
      <c r="K4996" t="s">
        <v>443</v>
      </c>
      <c r="L4996" t="s">
        <v>540</v>
      </c>
      <c r="M4996" t="s">
        <v>456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181</v>
      </c>
      <c r="C4997">
        <v>2021</v>
      </c>
      <c r="D4997">
        <v>7</v>
      </c>
      <c r="E4997" t="s">
        <v>652</v>
      </c>
      <c r="F4997" s="153">
        <v>5</v>
      </c>
      <c r="G4997" t="s">
        <v>455</v>
      </c>
      <c r="H4997" t="s">
        <v>441</v>
      </c>
      <c r="I4997" t="s">
        <v>442</v>
      </c>
      <c r="J4997" t="s">
        <v>572</v>
      </c>
      <c r="K4997" t="s">
        <v>443</v>
      </c>
      <c r="L4997" t="s">
        <v>540</v>
      </c>
      <c r="M4997" t="s">
        <v>456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181</v>
      </c>
      <c r="C4998">
        <v>2021</v>
      </c>
      <c r="D4998">
        <v>7</v>
      </c>
      <c r="E4998" t="s">
        <v>652</v>
      </c>
      <c r="F4998" s="153">
        <v>5</v>
      </c>
      <c r="G4998" t="s">
        <v>455</v>
      </c>
      <c r="H4998" t="s">
        <v>444</v>
      </c>
      <c r="I4998" t="s">
        <v>445</v>
      </c>
      <c r="J4998" t="s">
        <v>572</v>
      </c>
      <c r="K4998" t="s">
        <v>443</v>
      </c>
      <c r="L4998" t="s">
        <v>541</v>
      </c>
      <c r="M4998" t="s">
        <v>457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181</v>
      </c>
      <c r="C4999">
        <v>2021</v>
      </c>
      <c r="D4999">
        <v>7</v>
      </c>
      <c r="E4999" t="s">
        <v>652</v>
      </c>
      <c r="F4999" s="153">
        <v>5</v>
      </c>
      <c r="G4999" t="s">
        <v>455</v>
      </c>
      <c r="H4999" t="s">
        <v>417</v>
      </c>
      <c r="I4999" t="s">
        <v>418</v>
      </c>
      <c r="J4999" t="s">
        <v>562</v>
      </c>
      <c r="K4999" t="s">
        <v>405</v>
      </c>
      <c r="L4999" t="s">
        <v>541</v>
      </c>
      <c r="M4999" t="s">
        <v>457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181</v>
      </c>
      <c r="C5000">
        <v>2021</v>
      </c>
      <c r="D5000">
        <v>7</v>
      </c>
      <c r="E5000" t="s">
        <v>652</v>
      </c>
      <c r="F5000" s="153">
        <v>5</v>
      </c>
      <c r="G5000" t="s">
        <v>455</v>
      </c>
      <c r="H5000" t="s">
        <v>446</v>
      </c>
      <c r="I5000" t="s">
        <v>447</v>
      </c>
      <c r="J5000" t="s">
        <v>567</v>
      </c>
      <c r="K5000" t="s">
        <v>425</v>
      </c>
      <c r="L5000" t="s">
        <v>541</v>
      </c>
      <c r="M5000" t="s">
        <v>457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181</v>
      </c>
      <c r="C5001">
        <v>2021</v>
      </c>
      <c r="D5001">
        <v>7</v>
      </c>
      <c r="E5001" t="s">
        <v>652</v>
      </c>
      <c r="F5001" s="153">
        <v>5</v>
      </c>
      <c r="G5001" t="s">
        <v>455</v>
      </c>
      <c r="H5001" t="s">
        <v>450</v>
      </c>
      <c r="I5001" t="s">
        <v>451</v>
      </c>
      <c r="J5001" t="s">
        <v>568</v>
      </c>
      <c r="K5001" t="s">
        <v>433</v>
      </c>
      <c r="L5001" t="s">
        <v>541</v>
      </c>
      <c r="M5001" t="s">
        <v>457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181</v>
      </c>
      <c r="C5002">
        <v>2021</v>
      </c>
      <c r="D5002">
        <v>7</v>
      </c>
      <c r="E5002" t="s">
        <v>652</v>
      </c>
      <c r="F5002" s="153">
        <v>6</v>
      </c>
      <c r="G5002" t="s">
        <v>458</v>
      </c>
      <c r="H5002" t="s">
        <v>403</v>
      </c>
      <c r="I5002" t="s">
        <v>404</v>
      </c>
      <c r="J5002" t="s">
        <v>562</v>
      </c>
      <c r="K5002" t="s">
        <v>405</v>
      </c>
      <c r="L5002" t="s">
        <v>548</v>
      </c>
      <c r="M5002" t="s">
        <v>193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181</v>
      </c>
      <c r="C5003">
        <v>2021</v>
      </c>
      <c r="D5003">
        <v>7</v>
      </c>
      <c r="E5003" t="s">
        <v>652</v>
      </c>
      <c r="F5003" s="153">
        <v>6</v>
      </c>
      <c r="G5003" t="s">
        <v>458</v>
      </c>
      <c r="H5003" t="s">
        <v>494</v>
      </c>
      <c r="I5003" t="s">
        <v>495</v>
      </c>
      <c r="J5003" t="s">
        <v>573</v>
      </c>
      <c r="K5003" t="s">
        <v>461</v>
      </c>
      <c r="L5003" t="s">
        <v>548</v>
      </c>
      <c r="M5003" t="s">
        <v>193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181</v>
      </c>
      <c r="C5004">
        <v>2021</v>
      </c>
      <c r="D5004">
        <v>7</v>
      </c>
      <c r="E5004" t="s">
        <v>652</v>
      </c>
      <c r="F5004" s="153">
        <v>6</v>
      </c>
      <c r="G5004" t="s">
        <v>458</v>
      </c>
      <c r="H5004" t="s">
        <v>496</v>
      </c>
      <c r="I5004" t="s">
        <v>497</v>
      </c>
      <c r="J5004" t="s">
        <v>573</v>
      </c>
      <c r="K5004" t="s">
        <v>461</v>
      </c>
      <c r="L5004" t="s">
        <v>548</v>
      </c>
      <c r="M5004" t="s">
        <v>193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181</v>
      </c>
      <c r="C5005">
        <v>2021</v>
      </c>
      <c r="D5005">
        <v>7</v>
      </c>
      <c r="E5005" t="s">
        <v>652</v>
      </c>
      <c r="F5005" s="153">
        <v>6</v>
      </c>
      <c r="G5005" t="s">
        <v>458</v>
      </c>
      <c r="H5005" t="s">
        <v>477</v>
      </c>
      <c r="I5005" t="s">
        <v>478</v>
      </c>
      <c r="J5005" t="s">
        <v>566</v>
      </c>
      <c r="K5005" t="s">
        <v>436</v>
      </c>
      <c r="L5005" t="s">
        <v>548</v>
      </c>
      <c r="M5005" t="s">
        <v>193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181</v>
      </c>
      <c r="C5006">
        <v>2021</v>
      </c>
      <c r="D5006">
        <v>7</v>
      </c>
      <c r="E5006" t="s">
        <v>652</v>
      </c>
      <c r="F5006" s="153">
        <v>6</v>
      </c>
      <c r="G5006" t="s">
        <v>458</v>
      </c>
      <c r="H5006" t="s">
        <v>479</v>
      </c>
      <c r="I5006" t="s">
        <v>480</v>
      </c>
      <c r="J5006" t="s">
        <v>566</v>
      </c>
      <c r="K5006" t="s">
        <v>436</v>
      </c>
      <c r="L5006" t="s">
        <v>548</v>
      </c>
      <c r="M5006" t="s">
        <v>193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181</v>
      </c>
      <c r="C5007">
        <v>2021</v>
      </c>
      <c r="D5007">
        <v>7</v>
      </c>
      <c r="E5007" t="s">
        <v>652</v>
      </c>
      <c r="F5007" s="153">
        <v>6</v>
      </c>
      <c r="G5007" t="s">
        <v>458</v>
      </c>
      <c r="H5007" t="s">
        <v>498</v>
      </c>
      <c r="I5007" t="s">
        <v>499</v>
      </c>
      <c r="J5007" t="s">
        <v>574</v>
      </c>
      <c r="K5007" t="s">
        <v>500</v>
      </c>
      <c r="L5007" t="s">
        <v>548</v>
      </c>
      <c r="M5007" t="s">
        <v>193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181</v>
      </c>
      <c r="C5008">
        <v>2021</v>
      </c>
      <c r="D5008">
        <v>7</v>
      </c>
      <c r="E5008" t="s">
        <v>652</v>
      </c>
      <c r="F5008" s="153">
        <v>6</v>
      </c>
      <c r="G5008" t="s">
        <v>458</v>
      </c>
      <c r="H5008" t="s">
        <v>501</v>
      </c>
      <c r="I5008" t="s">
        <v>502</v>
      </c>
      <c r="J5008" t="s">
        <v>574</v>
      </c>
      <c r="K5008" t="s">
        <v>500</v>
      </c>
      <c r="L5008" t="s">
        <v>548</v>
      </c>
      <c r="M5008" t="s">
        <v>193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181</v>
      </c>
      <c r="C5009">
        <v>2021</v>
      </c>
      <c r="D5009">
        <v>7</v>
      </c>
      <c r="E5009" t="s">
        <v>652</v>
      </c>
      <c r="F5009" s="153">
        <v>6</v>
      </c>
      <c r="G5009" t="s">
        <v>458</v>
      </c>
      <c r="H5009" t="s">
        <v>503</v>
      </c>
      <c r="I5009" t="s">
        <v>504</v>
      </c>
      <c r="J5009" t="s">
        <v>575</v>
      </c>
      <c r="K5009" t="s">
        <v>475</v>
      </c>
      <c r="L5009" t="s">
        <v>548</v>
      </c>
      <c r="M5009" t="s">
        <v>193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181</v>
      </c>
      <c r="C5010">
        <v>2021</v>
      </c>
      <c r="D5010">
        <v>7</v>
      </c>
      <c r="E5010" t="s">
        <v>652</v>
      </c>
      <c r="F5010" s="153">
        <v>6</v>
      </c>
      <c r="G5010" t="s">
        <v>458</v>
      </c>
      <c r="H5010" t="s">
        <v>505</v>
      </c>
      <c r="I5010" t="s">
        <v>506</v>
      </c>
      <c r="J5010" t="s">
        <v>575</v>
      </c>
      <c r="K5010" t="s">
        <v>475</v>
      </c>
      <c r="L5010" t="s">
        <v>548</v>
      </c>
      <c r="M5010" t="s">
        <v>193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181</v>
      </c>
      <c r="C5011">
        <v>2021</v>
      </c>
      <c r="D5011">
        <v>7</v>
      </c>
      <c r="E5011" t="s">
        <v>652</v>
      </c>
      <c r="F5011" s="153">
        <v>6</v>
      </c>
      <c r="G5011" t="s">
        <v>458</v>
      </c>
      <c r="H5011" t="s">
        <v>507</v>
      </c>
      <c r="I5011" t="s">
        <v>508</v>
      </c>
      <c r="J5011" t="s">
        <v>571</v>
      </c>
      <c r="K5011" t="s">
        <v>439</v>
      </c>
      <c r="L5011" t="s">
        <v>548</v>
      </c>
      <c r="M5011" t="s">
        <v>193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181</v>
      </c>
      <c r="C5012">
        <v>2021</v>
      </c>
      <c r="D5012">
        <v>7</v>
      </c>
      <c r="E5012" t="s">
        <v>652</v>
      </c>
      <c r="F5012" s="153">
        <v>6</v>
      </c>
      <c r="G5012" t="s">
        <v>458</v>
      </c>
      <c r="H5012" t="s">
        <v>509</v>
      </c>
      <c r="I5012" t="s">
        <v>510</v>
      </c>
      <c r="J5012" t="s">
        <v>571</v>
      </c>
      <c r="K5012" t="s">
        <v>439</v>
      </c>
      <c r="L5012" t="s">
        <v>548</v>
      </c>
      <c r="M5012" t="s">
        <v>193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181</v>
      </c>
      <c r="C5013">
        <v>2021</v>
      </c>
      <c r="D5013">
        <v>7</v>
      </c>
      <c r="E5013" t="s">
        <v>652</v>
      </c>
      <c r="F5013" s="153">
        <v>6</v>
      </c>
      <c r="G5013" t="s">
        <v>458</v>
      </c>
      <c r="H5013" t="s">
        <v>459</v>
      </c>
      <c r="I5013" t="s">
        <v>460</v>
      </c>
      <c r="J5013" t="s">
        <v>573</v>
      </c>
      <c r="K5013" t="s">
        <v>461</v>
      </c>
      <c r="L5013" t="s">
        <v>542</v>
      </c>
      <c r="M5013" t="s">
        <v>462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181</v>
      </c>
      <c r="C5014">
        <v>2021</v>
      </c>
      <c r="D5014">
        <v>7</v>
      </c>
      <c r="E5014" t="s">
        <v>652</v>
      </c>
      <c r="F5014" s="153">
        <v>6</v>
      </c>
      <c r="G5014" t="s">
        <v>458</v>
      </c>
      <c r="H5014" t="s">
        <v>434</v>
      </c>
      <c r="I5014" t="s">
        <v>435</v>
      </c>
      <c r="J5014" t="s">
        <v>566</v>
      </c>
      <c r="K5014" t="s">
        <v>436</v>
      </c>
      <c r="L5014" t="s">
        <v>542</v>
      </c>
      <c r="M5014" t="s">
        <v>462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181</v>
      </c>
      <c r="C5015">
        <v>2021</v>
      </c>
      <c r="D5015">
        <v>7</v>
      </c>
      <c r="E5015" t="s">
        <v>652</v>
      </c>
      <c r="F5015" s="153">
        <v>6</v>
      </c>
      <c r="G5015" t="s">
        <v>458</v>
      </c>
      <c r="H5015" t="s">
        <v>511</v>
      </c>
      <c r="I5015" t="s">
        <v>512</v>
      </c>
      <c r="J5015" t="s">
        <v>576</v>
      </c>
      <c r="K5015" t="s">
        <v>513</v>
      </c>
      <c r="L5015" t="s">
        <v>542</v>
      </c>
      <c r="M5015" t="s">
        <v>462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181</v>
      </c>
      <c r="C5016">
        <v>2021</v>
      </c>
      <c r="D5016">
        <v>7</v>
      </c>
      <c r="E5016" t="s">
        <v>652</v>
      </c>
      <c r="F5016" s="153">
        <v>6</v>
      </c>
      <c r="G5016" t="s">
        <v>458</v>
      </c>
      <c r="H5016" t="s">
        <v>514</v>
      </c>
      <c r="I5016" t="s">
        <v>515</v>
      </c>
      <c r="J5016" t="s">
        <v>574</v>
      </c>
      <c r="K5016" t="s">
        <v>500</v>
      </c>
      <c r="L5016" t="s">
        <v>542</v>
      </c>
      <c r="M5016" t="s">
        <v>462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181</v>
      </c>
      <c r="C5017">
        <v>2021</v>
      </c>
      <c r="D5017">
        <v>7</v>
      </c>
      <c r="E5017" t="s">
        <v>652</v>
      </c>
      <c r="F5017" s="153">
        <v>6</v>
      </c>
      <c r="G5017" t="s">
        <v>458</v>
      </c>
      <c r="H5017" t="s">
        <v>516</v>
      </c>
      <c r="I5017" t="s">
        <v>517</v>
      </c>
      <c r="J5017" t="s">
        <v>575</v>
      </c>
      <c r="K5017" t="s">
        <v>475</v>
      </c>
      <c r="L5017" t="s">
        <v>542</v>
      </c>
      <c r="M5017" t="s">
        <v>462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181</v>
      </c>
      <c r="C5018">
        <v>2021</v>
      </c>
      <c r="D5018">
        <v>7</v>
      </c>
      <c r="E5018" t="s">
        <v>652</v>
      </c>
      <c r="F5018" s="153">
        <v>6</v>
      </c>
      <c r="G5018" t="s">
        <v>458</v>
      </c>
      <c r="H5018" t="s">
        <v>437</v>
      </c>
      <c r="I5018" t="s">
        <v>438</v>
      </c>
      <c r="J5018" t="s">
        <v>571</v>
      </c>
      <c r="K5018" t="s">
        <v>439</v>
      </c>
      <c r="L5018" t="s">
        <v>542</v>
      </c>
      <c r="M5018" t="s">
        <v>462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181</v>
      </c>
      <c r="C5019">
        <v>2021</v>
      </c>
      <c r="D5019">
        <v>7</v>
      </c>
      <c r="E5019" t="s">
        <v>652</v>
      </c>
      <c r="F5019" s="153">
        <v>6</v>
      </c>
      <c r="G5019" t="s">
        <v>458</v>
      </c>
      <c r="H5019" t="s">
        <v>518</v>
      </c>
      <c r="I5019" t="s">
        <v>519</v>
      </c>
      <c r="J5019" t="s">
        <v>577</v>
      </c>
      <c r="K5019" t="s">
        <v>465</v>
      </c>
      <c r="L5019" t="s">
        <v>548</v>
      </c>
      <c r="M5019" t="s">
        <v>193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181</v>
      </c>
      <c r="C5020">
        <v>2021</v>
      </c>
      <c r="D5020">
        <v>7</v>
      </c>
      <c r="E5020" t="s">
        <v>652</v>
      </c>
      <c r="F5020" s="153">
        <v>6</v>
      </c>
      <c r="G5020" t="s">
        <v>458</v>
      </c>
      <c r="H5020" t="s">
        <v>463</v>
      </c>
      <c r="I5020" t="s">
        <v>464</v>
      </c>
      <c r="J5020" t="s">
        <v>577</v>
      </c>
      <c r="K5020" t="s">
        <v>465</v>
      </c>
      <c r="L5020" t="s">
        <v>542</v>
      </c>
      <c r="M5020" t="s">
        <v>462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181</v>
      </c>
      <c r="C5021">
        <v>2021</v>
      </c>
      <c r="D5021">
        <v>7</v>
      </c>
      <c r="E5021" t="s">
        <v>652</v>
      </c>
      <c r="F5021" s="153">
        <v>6</v>
      </c>
      <c r="G5021" t="s">
        <v>458</v>
      </c>
      <c r="H5021" t="s">
        <v>522</v>
      </c>
      <c r="I5021" t="s">
        <v>523</v>
      </c>
      <c r="J5021" t="s">
        <v>547</v>
      </c>
      <c r="K5021" t="s">
        <v>475</v>
      </c>
      <c r="L5021" t="s">
        <v>547</v>
      </c>
      <c r="M5021" t="s">
        <v>476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181</v>
      </c>
      <c r="C5022">
        <v>2021</v>
      </c>
      <c r="D5022">
        <v>7</v>
      </c>
      <c r="E5022" t="s">
        <v>652</v>
      </c>
      <c r="F5022" s="153">
        <v>6</v>
      </c>
      <c r="G5022" t="s">
        <v>458</v>
      </c>
      <c r="H5022" t="s">
        <v>524</v>
      </c>
      <c r="I5022" t="s">
        <v>525</v>
      </c>
      <c r="J5022" t="s">
        <v>547</v>
      </c>
      <c r="K5022" t="s">
        <v>475</v>
      </c>
      <c r="L5022" t="s">
        <v>547</v>
      </c>
      <c r="M5022" t="s">
        <v>476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181</v>
      </c>
      <c r="C5023">
        <v>2021</v>
      </c>
      <c r="D5023">
        <v>7</v>
      </c>
      <c r="E5023" t="s">
        <v>652</v>
      </c>
      <c r="F5023" s="153">
        <v>6</v>
      </c>
      <c r="G5023" t="s">
        <v>458</v>
      </c>
      <c r="H5023" t="s">
        <v>417</v>
      </c>
      <c r="I5023" t="s">
        <v>418</v>
      </c>
      <c r="J5023" t="s">
        <v>562</v>
      </c>
      <c r="K5023" t="s">
        <v>405</v>
      </c>
      <c r="L5023" t="s">
        <v>542</v>
      </c>
      <c r="M5023" t="s">
        <v>462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181</v>
      </c>
      <c r="C5024">
        <v>2021</v>
      </c>
      <c r="D5024">
        <v>7</v>
      </c>
      <c r="E5024" t="s">
        <v>652</v>
      </c>
      <c r="F5024" s="153">
        <v>10</v>
      </c>
      <c r="G5024" t="s">
        <v>466</v>
      </c>
      <c r="H5024" t="s">
        <v>397</v>
      </c>
      <c r="I5024" t="s">
        <v>398</v>
      </c>
      <c r="J5024" t="s">
        <v>561</v>
      </c>
      <c r="K5024" t="s">
        <v>399</v>
      </c>
      <c r="L5024" t="s">
        <v>543</v>
      </c>
      <c r="M5024" t="s">
        <v>467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181</v>
      </c>
      <c r="C5025">
        <v>2021</v>
      </c>
      <c r="D5025">
        <v>7</v>
      </c>
      <c r="E5025" t="s">
        <v>652</v>
      </c>
      <c r="F5025" s="153">
        <v>10</v>
      </c>
      <c r="G5025" t="s">
        <v>466</v>
      </c>
      <c r="H5025" t="s">
        <v>401</v>
      </c>
      <c r="I5025" t="s">
        <v>402</v>
      </c>
      <c r="J5025" t="s">
        <v>561</v>
      </c>
      <c r="K5025" t="s">
        <v>399</v>
      </c>
      <c r="L5025" t="s">
        <v>543</v>
      </c>
      <c r="M5025" t="s">
        <v>467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181</v>
      </c>
      <c r="C5026">
        <v>2021</v>
      </c>
      <c r="D5026">
        <v>7</v>
      </c>
      <c r="E5026" t="s">
        <v>652</v>
      </c>
      <c r="F5026" s="153">
        <v>10</v>
      </c>
      <c r="G5026" t="s">
        <v>466</v>
      </c>
      <c r="H5026" t="s">
        <v>403</v>
      </c>
      <c r="I5026" t="s">
        <v>404</v>
      </c>
      <c r="J5026" t="s">
        <v>562</v>
      </c>
      <c r="K5026" t="s">
        <v>405</v>
      </c>
      <c r="L5026" t="s">
        <v>543</v>
      </c>
      <c r="M5026" t="s">
        <v>467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181</v>
      </c>
      <c r="C5027">
        <v>2021</v>
      </c>
      <c r="D5027">
        <v>7</v>
      </c>
      <c r="E5027" t="s">
        <v>652</v>
      </c>
      <c r="F5027" s="153">
        <v>10</v>
      </c>
      <c r="G5027" t="s">
        <v>466</v>
      </c>
      <c r="H5027" t="s">
        <v>406</v>
      </c>
      <c r="I5027" t="s">
        <v>407</v>
      </c>
      <c r="J5027" t="s">
        <v>563</v>
      </c>
      <c r="K5027" t="s">
        <v>408</v>
      </c>
      <c r="L5027" t="s">
        <v>543</v>
      </c>
      <c r="M5027" t="s">
        <v>467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181</v>
      </c>
      <c r="C5028">
        <v>2021</v>
      </c>
      <c r="D5028">
        <v>7</v>
      </c>
      <c r="E5028" t="s">
        <v>652</v>
      </c>
      <c r="F5028" s="153">
        <v>10</v>
      </c>
      <c r="G5028" t="s">
        <v>466</v>
      </c>
      <c r="H5028" t="s">
        <v>471</v>
      </c>
      <c r="I5028" t="s">
        <v>472</v>
      </c>
      <c r="J5028" t="s">
        <v>563</v>
      </c>
      <c r="K5028" t="s">
        <v>408</v>
      </c>
      <c r="L5028" t="s">
        <v>543</v>
      </c>
      <c r="M5028" t="s">
        <v>467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181</v>
      </c>
      <c r="C5029">
        <v>2021</v>
      </c>
      <c r="D5029">
        <v>7</v>
      </c>
      <c r="E5029" t="s">
        <v>652</v>
      </c>
      <c r="F5029" s="153">
        <v>10</v>
      </c>
      <c r="G5029" t="s">
        <v>466</v>
      </c>
      <c r="H5029" t="s">
        <v>477</v>
      </c>
      <c r="I5029" t="s">
        <v>478</v>
      </c>
      <c r="J5029" t="s">
        <v>566</v>
      </c>
      <c r="K5029" t="s">
        <v>436</v>
      </c>
      <c r="L5029" t="s">
        <v>543</v>
      </c>
      <c r="M5029" t="s">
        <v>467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181</v>
      </c>
      <c r="C5030">
        <v>2021</v>
      </c>
      <c r="D5030">
        <v>7</v>
      </c>
      <c r="E5030" t="s">
        <v>652</v>
      </c>
      <c r="F5030" s="153">
        <v>10</v>
      </c>
      <c r="G5030" t="s">
        <v>466</v>
      </c>
      <c r="H5030" t="s">
        <v>479</v>
      </c>
      <c r="I5030" t="s">
        <v>480</v>
      </c>
      <c r="J5030" t="s">
        <v>566</v>
      </c>
      <c r="K5030" t="s">
        <v>436</v>
      </c>
      <c r="L5030" t="s">
        <v>543</v>
      </c>
      <c r="M5030" t="s">
        <v>467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181</v>
      </c>
      <c r="C5031">
        <v>2021</v>
      </c>
      <c r="D5031">
        <v>7</v>
      </c>
      <c r="E5031" t="s">
        <v>652</v>
      </c>
      <c r="F5031" s="153">
        <v>10</v>
      </c>
      <c r="G5031" t="s">
        <v>466</v>
      </c>
      <c r="H5031" t="s">
        <v>434</v>
      </c>
      <c r="I5031" t="s">
        <v>435</v>
      </c>
      <c r="J5031" t="s">
        <v>566</v>
      </c>
      <c r="K5031" t="s">
        <v>436</v>
      </c>
      <c r="L5031" t="s">
        <v>544</v>
      </c>
      <c r="M5031" t="s">
        <v>468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181</v>
      </c>
      <c r="C5032">
        <v>2021</v>
      </c>
      <c r="D5032">
        <v>7</v>
      </c>
      <c r="E5032" t="s">
        <v>652</v>
      </c>
      <c r="F5032" s="153">
        <v>10</v>
      </c>
      <c r="G5032" t="s">
        <v>466</v>
      </c>
      <c r="H5032" t="s">
        <v>412</v>
      </c>
      <c r="I5032" t="s">
        <v>413</v>
      </c>
      <c r="J5032" t="s">
        <v>561</v>
      </c>
      <c r="K5032" t="s">
        <v>399</v>
      </c>
      <c r="L5032" t="s">
        <v>544</v>
      </c>
      <c r="M5032" t="s">
        <v>468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181</v>
      </c>
      <c r="C5033">
        <v>2021</v>
      </c>
      <c r="D5033">
        <v>7</v>
      </c>
      <c r="E5033" t="s">
        <v>652</v>
      </c>
      <c r="F5033" s="153">
        <v>10</v>
      </c>
      <c r="G5033" t="s">
        <v>466</v>
      </c>
      <c r="H5033" t="s">
        <v>415</v>
      </c>
      <c r="I5033" t="s">
        <v>416</v>
      </c>
      <c r="J5033" t="s">
        <v>563</v>
      </c>
      <c r="K5033" t="s">
        <v>408</v>
      </c>
      <c r="L5033" t="s">
        <v>544</v>
      </c>
      <c r="M5033" t="s">
        <v>468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181</v>
      </c>
      <c r="C5034">
        <v>2021</v>
      </c>
      <c r="D5034">
        <v>7</v>
      </c>
      <c r="E5034" t="s">
        <v>652</v>
      </c>
      <c r="F5034" s="153">
        <v>10</v>
      </c>
      <c r="G5034" t="s">
        <v>466</v>
      </c>
      <c r="H5034" t="s">
        <v>417</v>
      </c>
      <c r="I5034" t="s">
        <v>418</v>
      </c>
      <c r="J5034" t="s">
        <v>562</v>
      </c>
      <c r="K5034" t="s">
        <v>405</v>
      </c>
      <c r="L5034" t="s">
        <v>544</v>
      </c>
      <c r="M5034" t="s">
        <v>468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181</v>
      </c>
      <c r="C5035">
        <v>2021</v>
      </c>
      <c r="D5035">
        <v>7</v>
      </c>
      <c r="E5035" t="s">
        <v>652</v>
      </c>
      <c r="F5035" s="153">
        <v>60</v>
      </c>
      <c r="G5035" t="s">
        <v>469</v>
      </c>
      <c r="H5035" t="s">
        <v>494</v>
      </c>
      <c r="I5035" t="s">
        <v>495</v>
      </c>
      <c r="J5035" t="s">
        <v>573</v>
      </c>
      <c r="K5035" t="s">
        <v>461</v>
      </c>
      <c r="L5035" t="s">
        <v>549</v>
      </c>
      <c r="M5035" t="s">
        <v>526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181</v>
      </c>
      <c r="C5036">
        <v>2021</v>
      </c>
      <c r="D5036">
        <v>7</v>
      </c>
      <c r="E5036" t="s">
        <v>652</v>
      </c>
      <c r="F5036" s="153">
        <v>60</v>
      </c>
      <c r="G5036" t="s">
        <v>469</v>
      </c>
      <c r="H5036" t="s">
        <v>496</v>
      </c>
      <c r="I5036" t="s">
        <v>497</v>
      </c>
      <c r="J5036" t="s">
        <v>573</v>
      </c>
      <c r="K5036" t="s">
        <v>461</v>
      </c>
      <c r="L5036" t="s">
        <v>549</v>
      </c>
      <c r="M5036" t="s">
        <v>526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181</v>
      </c>
      <c r="C5037">
        <v>2021</v>
      </c>
      <c r="D5037">
        <v>7</v>
      </c>
      <c r="E5037" t="s">
        <v>652</v>
      </c>
      <c r="F5037" s="153">
        <v>60</v>
      </c>
      <c r="G5037" t="s">
        <v>469</v>
      </c>
      <c r="H5037" t="s">
        <v>459</v>
      </c>
      <c r="I5037" t="s">
        <v>460</v>
      </c>
      <c r="J5037" t="s">
        <v>573</v>
      </c>
      <c r="K5037" t="s">
        <v>461</v>
      </c>
      <c r="L5037" t="s">
        <v>545</v>
      </c>
      <c r="M5037" t="s">
        <v>470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181</v>
      </c>
      <c r="C5038">
        <v>2021</v>
      </c>
      <c r="D5038">
        <v>7</v>
      </c>
      <c r="E5038" t="s">
        <v>652</v>
      </c>
      <c r="F5038" s="153">
        <v>60</v>
      </c>
      <c r="G5038" t="s">
        <v>469</v>
      </c>
      <c r="H5038" t="s">
        <v>437</v>
      </c>
      <c r="I5038" t="s">
        <v>438</v>
      </c>
      <c r="J5038" t="s">
        <v>571</v>
      </c>
      <c r="K5038" t="s">
        <v>439</v>
      </c>
      <c r="L5038" t="s">
        <v>545</v>
      </c>
      <c r="M5038" t="s">
        <v>470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181</v>
      </c>
      <c r="C5039">
        <v>2021</v>
      </c>
      <c r="D5039">
        <v>7</v>
      </c>
      <c r="E5039" t="s">
        <v>652</v>
      </c>
      <c r="F5039" s="153">
        <v>60</v>
      </c>
      <c r="G5039" t="s">
        <v>469</v>
      </c>
      <c r="H5039" t="s">
        <v>463</v>
      </c>
      <c r="I5039" t="s">
        <v>464</v>
      </c>
      <c r="J5039" t="s">
        <v>577</v>
      </c>
      <c r="K5039" t="s">
        <v>465</v>
      </c>
      <c r="L5039" t="s">
        <v>545</v>
      </c>
      <c r="M5039" t="s">
        <v>470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181</v>
      </c>
      <c r="C5040">
        <v>2021</v>
      </c>
      <c r="D5040">
        <v>7</v>
      </c>
      <c r="E5040" t="s">
        <v>652</v>
      </c>
      <c r="F5040" s="153">
        <v>71</v>
      </c>
      <c r="G5040" t="s">
        <v>469</v>
      </c>
      <c r="H5040" t="s">
        <v>397</v>
      </c>
      <c r="I5040" t="s">
        <v>398</v>
      </c>
      <c r="J5040" t="s">
        <v>561</v>
      </c>
      <c r="K5040" t="s">
        <v>399</v>
      </c>
      <c r="L5040" t="s">
        <v>550</v>
      </c>
      <c r="M5040" t="s">
        <v>527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181</v>
      </c>
      <c r="C5041">
        <v>2021</v>
      </c>
      <c r="D5041">
        <v>7</v>
      </c>
      <c r="E5041" t="s">
        <v>652</v>
      </c>
      <c r="F5041" s="153">
        <v>72</v>
      </c>
      <c r="G5041" t="s">
        <v>469</v>
      </c>
      <c r="H5041" t="s">
        <v>397</v>
      </c>
      <c r="I5041" t="s">
        <v>398</v>
      </c>
      <c r="J5041" t="s">
        <v>561</v>
      </c>
      <c r="K5041" t="s">
        <v>399</v>
      </c>
      <c r="L5041" t="s">
        <v>551</v>
      </c>
      <c r="M5041" t="s">
        <v>528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181</v>
      </c>
      <c r="C5042">
        <v>2021</v>
      </c>
      <c r="D5042">
        <v>7</v>
      </c>
      <c r="E5042" t="s">
        <v>652</v>
      </c>
      <c r="F5042" s="153">
        <v>75</v>
      </c>
      <c r="G5042" t="s">
        <v>469</v>
      </c>
      <c r="H5042" t="s">
        <v>481</v>
      </c>
      <c r="I5042" t="s">
        <v>482</v>
      </c>
      <c r="J5042" t="s">
        <v>568</v>
      </c>
      <c r="K5042" t="s">
        <v>433</v>
      </c>
      <c r="L5042" t="s">
        <v>552</v>
      </c>
      <c r="M5042" t="s">
        <v>529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181</v>
      </c>
      <c r="C5043">
        <v>2021</v>
      </c>
      <c r="D5043">
        <v>7</v>
      </c>
      <c r="E5043" t="s">
        <v>652</v>
      </c>
      <c r="F5043" s="153">
        <v>75</v>
      </c>
      <c r="G5043" t="s">
        <v>469</v>
      </c>
      <c r="H5043" t="s">
        <v>431</v>
      </c>
      <c r="I5043" t="s">
        <v>432</v>
      </c>
      <c r="J5043" t="s">
        <v>568</v>
      </c>
      <c r="K5043" t="s">
        <v>433</v>
      </c>
      <c r="L5043" t="s">
        <v>552</v>
      </c>
      <c r="M5043" t="s">
        <v>529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181</v>
      </c>
      <c r="C5044">
        <v>2021</v>
      </c>
      <c r="D5044">
        <v>7</v>
      </c>
      <c r="E5044" t="s">
        <v>652</v>
      </c>
      <c r="F5044" s="153">
        <v>75</v>
      </c>
      <c r="G5044" t="s">
        <v>469</v>
      </c>
      <c r="H5044" t="s">
        <v>441</v>
      </c>
      <c r="I5044" t="s">
        <v>442</v>
      </c>
      <c r="J5044" t="s">
        <v>572</v>
      </c>
      <c r="K5044" t="s">
        <v>443</v>
      </c>
      <c r="L5044" t="s">
        <v>552</v>
      </c>
      <c r="M5044" t="s">
        <v>529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181</v>
      </c>
      <c r="C5045">
        <v>2021</v>
      </c>
      <c r="D5045">
        <v>7</v>
      </c>
      <c r="E5045" t="s">
        <v>652</v>
      </c>
      <c r="F5045" s="153">
        <v>75</v>
      </c>
      <c r="G5045" t="s">
        <v>469</v>
      </c>
      <c r="H5045" t="s">
        <v>417</v>
      </c>
      <c r="I5045" t="s">
        <v>418</v>
      </c>
      <c r="J5045" t="s">
        <v>562</v>
      </c>
      <c r="K5045" t="s">
        <v>405</v>
      </c>
      <c r="L5045" t="s">
        <v>553</v>
      </c>
      <c r="M5045" t="s">
        <v>476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181</v>
      </c>
      <c r="C5046">
        <v>2021</v>
      </c>
      <c r="D5046">
        <v>7</v>
      </c>
      <c r="E5046" t="s">
        <v>652</v>
      </c>
      <c r="F5046" s="153">
        <v>75</v>
      </c>
      <c r="G5046" t="s">
        <v>469</v>
      </c>
      <c r="H5046" t="s">
        <v>450</v>
      </c>
      <c r="I5046" t="s">
        <v>451</v>
      </c>
      <c r="J5046" t="s">
        <v>568</v>
      </c>
      <c r="K5046" t="s">
        <v>433</v>
      </c>
      <c r="L5046" t="s">
        <v>553</v>
      </c>
      <c r="M5046" t="s">
        <v>476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181</v>
      </c>
      <c r="C5047">
        <v>2021</v>
      </c>
      <c r="D5047">
        <v>7</v>
      </c>
      <c r="E5047" t="s">
        <v>652</v>
      </c>
      <c r="F5047" s="153">
        <v>77</v>
      </c>
      <c r="G5047" t="s">
        <v>469</v>
      </c>
      <c r="H5047" t="s">
        <v>403</v>
      </c>
      <c r="I5047" t="s">
        <v>404</v>
      </c>
      <c r="J5047" t="s">
        <v>562</v>
      </c>
      <c r="K5047" t="s">
        <v>405</v>
      </c>
      <c r="L5047" t="s">
        <v>554</v>
      </c>
      <c r="M5047" t="s">
        <v>530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181</v>
      </c>
      <c r="C5048">
        <v>2021</v>
      </c>
      <c r="D5048">
        <v>7</v>
      </c>
      <c r="E5048" t="s">
        <v>652</v>
      </c>
      <c r="F5048" s="153">
        <v>77</v>
      </c>
      <c r="G5048" t="s">
        <v>469</v>
      </c>
      <c r="H5048" t="s">
        <v>417</v>
      </c>
      <c r="I5048" t="s">
        <v>418</v>
      </c>
      <c r="J5048" t="s">
        <v>562</v>
      </c>
      <c r="K5048" t="s">
        <v>405</v>
      </c>
      <c r="L5048" t="s">
        <v>555</v>
      </c>
      <c r="M5048" t="s">
        <v>476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181</v>
      </c>
      <c r="C5049">
        <v>2021</v>
      </c>
      <c r="D5049">
        <v>7</v>
      </c>
      <c r="E5049" t="s">
        <v>652</v>
      </c>
      <c r="F5049" s="153">
        <v>79</v>
      </c>
      <c r="G5049" t="s">
        <v>469</v>
      </c>
      <c r="H5049" t="s">
        <v>403</v>
      </c>
      <c r="I5049" t="s">
        <v>404</v>
      </c>
      <c r="J5049" t="s">
        <v>562</v>
      </c>
      <c r="K5049" t="s">
        <v>405</v>
      </c>
      <c r="L5049" t="s">
        <v>556</v>
      </c>
      <c r="M5049" t="s">
        <v>531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181</v>
      </c>
      <c r="C5050">
        <v>2021</v>
      </c>
      <c r="D5050">
        <v>7</v>
      </c>
      <c r="E5050" t="s">
        <v>652</v>
      </c>
      <c r="F5050" s="153">
        <v>79</v>
      </c>
      <c r="G5050" t="s">
        <v>469</v>
      </c>
      <c r="H5050" t="s">
        <v>431</v>
      </c>
      <c r="I5050" t="s">
        <v>432</v>
      </c>
      <c r="J5050" t="s">
        <v>568</v>
      </c>
      <c r="K5050" t="s">
        <v>433</v>
      </c>
      <c r="L5050" t="s">
        <v>556</v>
      </c>
      <c r="M5050" t="s">
        <v>531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181</v>
      </c>
      <c r="C5051">
        <v>2021</v>
      </c>
      <c r="D5051">
        <v>7</v>
      </c>
      <c r="E5051" t="s">
        <v>652</v>
      </c>
      <c r="F5051" s="153">
        <v>79</v>
      </c>
      <c r="G5051" t="s">
        <v>469</v>
      </c>
      <c r="H5051" t="s">
        <v>532</v>
      </c>
      <c r="I5051" t="s">
        <v>533</v>
      </c>
      <c r="J5051" t="s">
        <v>270</v>
      </c>
      <c r="K5051" t="s">
        <v>534</v>
      </c>
      <c r="L5051" t="s">
        <v>556</v>
      </c>
      <c r="M5051" t="s">
        <v>531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181</v>
      </c>
      <c r="C5052">
        <v>2021</v>
      </c>
      <c r="D5052">
        <v>7</v>
      </c>
      <c r="E5052" t="s">
        <v>652</v>
      </c>
      <c r="F5052" s="153">
        <v>79</v>
      </c>
      <c r="G5052" t="s">
        <v>469</v>
      </c>
      <c r="H5052" t="s">
        <v>444</v>
      </c>
      <c r="I5052" t="s">
        <v>445</v>
      </c>
      <c r="J5052" t="s">
        <v>572</v>
      </c>
      <c r="K5052" t="s">
        <v>443</v>
      </c>
      <c r="L5052" t="s">
        <v>557</v>
      </c>
      <c r="M5052" t="s">
        <v>535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181</v>
      </c>
      <c r="C5053">
        <v>2021</v>
      </c>
      <c r="D5053">
        <v>7</v>
      </c>
      <c r="E5053" t="s">
        <v>652</v>
      </c>
      <c r="F5053" s="153">
        <v>79</v>
      </c>
      <c r="G5053" t="s">
        <v>469</v>
      </c>
      <c r="H5053" t="s">
        <v>417</v>
      </c>
      <c r="I5053" t="s">
        <v>418</v>
      </c>
      <c r="J5053" t="s">
        <v>562</v>
      </c>
      <c r="K5053" t="s">
        <v>405</v>
      </c>
      <c r="L5053" t="s">
        <v>557</v>
      </c>
      <c r="M5053" t="s">
        <v>535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181</v>
      </c>
      <c r="C5054">
        <v>2021</v>
      </c>
      <c r="D5054">
        <v>7</v>
      </c>
      <c r="E5054" t="s">
        <v>652</v>
      </c>
      <c r="F5054" s="153">
        <v>79</v>
      </c>
      <c r="G5054" t="s">
        <v>469</v>
      </c>
      <c r="H5054" t="s">
        <v>446</v>
      </c>
      <c r="I5054" t="s">
        <v>447</v>
      </c>
      <c r="J5054" t="s">
        <v>567</v>
      </c>
      <c r="K5054" t="s">
        <v>425</v>
      </c>
      <c r="L5054" t="s">
        <v>557</v>
      </c>
      <c r="M5054" t="s">
        <v>535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181</v>
      </c>
      <c r="C5055">
        <v>2021</v>
      </c>
      <c r="D5055">
        <v>7</v>
      </c>
      <c r="E5055" t="s">
        <v>652</v>
      </c>
      <c r="F5055" s="153">
        <v>79</v>
      </c>
      <c r="G5055" t="s">
        <v>469</v>
      </c>
      <c r="H5055" t="s">
        <v>450</v>
      </c>
      <c r="I5055" t="s">
        <v>451</v>
      </c>
      <c r="J5055" t="s">
        <v>568</v>
      </c>
      <c r="K5055" t="s">
        <v>433</v>
      </c>
      <c r="L5055" t="s">
        <v>557</v>
      </c>
      <c r="M5055" t="s">
        <v>535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187</v>
      </c>
      <c r="C5056">
        <v>2021</v>
      </c>
      <c r="D5056">
        <v>8</v>
      </c>
      <c r="E5056" t="s">
        <v>656</v>
      </c>
      <c r="F5056" s="153">
        <v>1</v>
      </c>
      <c r="G5056" t="s">
        <v>396</v>
      </c>
      <c r="H5056" t="s">
        <v>397</v>
      </c>
      <c r="I5056" t="s">
        <v>398</v>
      </c>
      <c r="J5056" t="s">
        <v>561</v>
      </c>
      <c r="K5056" t="s">
        <v>399</v>
      </c>
      <c r="L5056" t="s">
        <v>536</v>
      </c>
      <c r="M5056" t="s">
        <v>400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187</v>
      </c>
      <c r="C5057">
        <v>2021</v>
      </c>
      <c r="D5057">
        <v>8</v>
      </c>
      <c r="E5057" t="s">
        <v>656</v>
      </c>
      <c r="F5057" s="153">
        <v>1</v>
      </c>
      <c r="G5057" t="s">
        <v>396</v>
      </c>
      <c r="H5057" t="s">
        <v>401</v>
      </c>
      <c r="I5057" t="s">
        <v>402</v>
      </c>
      <c r="J5057" t="s">
        <v>561</v>
      </c>
      <c r="K5057" t="s">
        <v>399</v>
      </c>
      <c r="L5057" t="s">
        <v>536</v>
      </c>
      <c r="M5057" t="s">
        <v>400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187</v>
      </c>
      <c r="C5058">
        <v>2021</v>
      </c>
      <c r="D5058">
        <v>8</v>
      </c>
      <c r="E5058" t="s">
        <v>656</v>
      </c>
      <c r="F5058" s="153">
        <v>1</v>
      </c>
      <c r="G5058" t="s">
        <v>396</v>
      </c>
      <c r="H5058" t="s">
        <v>403</v>
      </c>
      <c r="I5058" t="s">
        <v>404</v>
      </c>
      <c r="J5058" t="s">
        <v>562</v>
      </c>
      <c r="K5058" t="s">
        <v>405</v>
      </c>
      <c r="L5058" t="s">
        <v>536</v>
      </c>
      <c r="M5058" t="s">
        <v>400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187</v>
      </c>
      <c r="C5059">
        <v>2021</v>
      </c>
      <c r="D5059">
        <v>8</v>
      </c>
      <c r="E5059" t="s">
        <v>656</v>
      </c>
      <c r="F5059" s="153">
        <v>1</v>
      </c>
      <c r="G5059" t="s">
        <v>396</v>
      </c>
      <c r="H5059" t="s">
        <v>406</v>
      </c>
      <c r="I5059" t="s">
        <v>407</v>
      </c>
      <c r="J5059" t="s">
        <v>563</v>
      </c>
      <c r="K5059" t="s">
        <v>408</v>
      </c>
      <c r="L5059" t="s">
        <v>536</v>
      </c>
      <c r="M5059" t="s">
        <v>400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187</v>
      </c>
      <c r="C5060">
        <v>2021</v>
      </c>
      <c r="D5060">
        <v>8</v>
      </c>
      <c r="E5060" t="s">
        <v>656</v>
      </c>
      <c r="F5060" s="153">
        <v>1</v>
      </c>
      <c r="G5060" t="s">
        <v>396</v>
      </c>
      <c r="H5060" t="s">
        <v>409</v>
      </c>
      <c r="I5060" t="s">
        <v>410</v>
      </c>
      <c r="J5060" t="s">
        <v>565</v>
      </c>
      <c r="K5060" t="s">
        <v>411</v>
      </c>
      <c r="L5060" t="s">
        <v>536</v>
      </c>
      <c r="M5060" t="s">
        <v>400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187</v>
      </c>
      <c r="C5061">
        <v>2021</v>
      </c>
      <c r="D5061">
        <v>8</v>
      </c>
      <c r="E5061" t="s">
        <v>656</v>
      </c>
      <c r="F5061" s="153">
        <v>1</v>
      </c>
      <c r="G5061" t="s">
        <v>396</v>
      </c>
      <c r="H5061" t="s">
        <v>412</v>
      </c>
      <c r="I5061" t="s">
        <v>413</v>
      </c>
      <c r="J5061" t="s">
        <v>561</v>
      </c>
      <c r="K5061" t="s">
        <v>399</v>
      </c>
      <c r="L5061" t="s">
        <v>537</v>
      </c>
      <c r="M5061" t="s">
        <v>414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187</v>
      </c>
      <c r="C5062">
        <v>2021</v>
      </c>
      <c r="D5062">
        <v>8</v>
      </c>
      <c r="E5062" t="s">
        <v>656</v>
      </c>
      <c r="F5062" s="153">
        <v>1</v>
      </c>
      <c r="G5062" t="s">
        <v>396</v>
      </c>
      <c r="H5062" t="s">
        <v>415</v>
      </c>
      <c r="I5062" t="s">
        <v>416</v>
      </c>
      <c r="J5062" t="s">
        <v>563</v>
      </c>
      <c r="K5062" t="s">
        <v>408</v>
      </c>
      <c r="L5062" t="s">
        <v>537</v>
      </c>
      <c r="M5062" t="s">
        <v>414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187</v>
      </c>
      <c r="C5063">
        <v>2021</v>
      </c>
      <c r="D5063">
        <v>8</v>
      </c>
      <c r="E5063" t="s">
        <v>656</v>
      </c>
      <c r="F5063" s="153">
        <v>1</v>
      </c>
      <c r="G5063" t="s">
        <v>396</v>
      </c>
      <c r="H5063" t="s">
        <v>417</v>
      </c>
      <c r="I5063" t="s">
        <v>418</v>
      </c>
      <c r="J5063" t="s">
        <v>562</v>
      </c>
      <c r="K5063" t="s">
        <v>405</v>
      </c>
      <c r="L5063" t="s">
        <v>537</v>
      </c>
      <c r="M5063" t="s">
        <v>414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187</v>
      </c>
      <c r="C5064">
        <v>2021</v>
      </c>
      <c r="D5064">
        <v>8</v>
      </c>
      <c r="E5064" t="s">
        <v>656</v>
      </c>
      <c r="F5064" s="153">
        <v>1</v>
      </c>
      <c r="G5064" t="s">
        <v>396</v>
      </c>
      <c r="H5064" t="s">
        <v>419</v>
      </c>
      <c r="I5064" t="s">
        <v>420</v>
      </c>
      <c r="J5064" t="s">
        <v>565</v>
      </c>
      <c r="K5064" t="s">
        <v>411</v>
      </c>
      <c r="L5064" t="s">
        <v>537</v>
      </c>
      <c r="M5064" t="s">
        <v>414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187</v>
      </c>
      <c r="C5065">
        <v>2021</v>
      </c>
      <c r="D5065">
        <v>8</v>
      </c>
      <c r="E5065" t="s">
        <v>656</v>
      </c>
      <c r="F5065" s="153">
        <v>3</v>
      </c>
      <c r="G5065" t="s">
        <v>421</v>
      </c>
      <c r="H5065" t="s">
        <v>397</v>
      </c>
      <c r="I5065" t="s">
        <v>398</v>
      </c>
      <c r="J5065" t="s">
        <v>561</v>
      </c>
      <c r="K5065" t="s">
        <v>399</v>
      </c>
      <c r="L5065" t="s">
        <v>538</v>
      </c>
      <c r="M5065" t="s">
        <v>422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187</v>
      </c>
      <c r="C5066">
        <v>2021</v>
      </c>
      <c r="D5066">
        <v>8</v>
      </c>
      <c r="E5066" t="s">
        <v>656</v>
      </c>
      <c r="F5066" s="153">
        <v>3</v>
      </c>
      <c r="G5066" t="s">
        <v>421</v>
      </c>
      <c r="H5066" t="s">
        <v>403</v>
      </c>
      <c r="I5066" t="s">
        <v>404</v>
      </c>
      <c r="J5066" t="s">
        <v>562</v>
      </c>
      <c r="K5066" t="s">
        <v>405</v>
      </c>
      <c r="L5066" t="s">
        <v>538</v>
      </c>
      <c r="M5066" t="s">
        <v>422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187</v>
      </c>
      <c r="C5067">
        <v>2021</v>
      </c>
      <c r="D5067">
        <v>8</v>
      </c>
      <c r="E5067" t="s">
        <v>656</v>
      </c>
      <c r="F5067" s="153">
        <v>3</v>
      </c>
      <c r="G5067" t="s">
        <v>421</v>
      </c>
      <c r="H5067" t="s">
        <v>426</v>
      </c>
      <c r="I5067" t="s">
        <v>427</v>
      </c>
      <c r="J5067" t="s">
        <v>564</v>
      </c>
      <c r="K5067" t="s">
        <v>428</v>
      </c>
      <c r="L5067" t="s">
        <v>538</v>
      </c>
      <c r="M5067" t="s">
        <v>422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187</v>
      </c>
      <c r="C5068">
        <v>2021</v>
      </c>
      <c r="D5068">
        <v>8</v>
      </c>
      <c r="E5068" t="s">
        <v>656</v>
      </c>
      <c r="F5068" s="153">
        <v>3</v>
      </c>
      <c r="G5068" t="s">
        <v>421</v>
      </c>
      <c r="H5068" t="s">
        <v>409</v>
      </c>
      <c r="I5068" t="s">
        <v>410</v>
      </c>
      <c r="J5068" t="s">
        <v>565</v>
      </c>
      <c r="K5068" t="s">
        <v>411</v>
      </c>
      <c r="L5068" t="s">
        <v>538</v>
      </c>
      <c r="M5068" t="s">
        <v>422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187</v>
      </c>
      <c r="C5069">
        <v>2021</v>
      </c>
      <c r="D5069">
        <v>8</v>
      </c>
      <c r="E5069" t="s">
        <v>656</v>
      </c>
      <c r="F5069" s="153">
        <v>3</v>
      </c>
      <c r="G5069" t="s">
        <v>421</v>
      </c>
      <c r="H5069" t="s">
        <v>431</v>
      </c>
      <c r="I5069" t="s">
        <v>432</v>
      </c>
      <c r="J5069" t="s">
        <v>568</v>
      </c>
      <c r="K5069" t="s">
        <v>433</v>
      </c>
      <c r="L5069" t="s">
        <v>538</v>
      </c>
      <c r="M5069" t="s">
        <v>422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187</v>
      </c>
      <c r="C5070">
        <v>2021</v>
      </c>
      <c r="D5070">
        <v>8</v>
      </c>
      <c r="E5070" t="s">
        <v>656</v>
      </c>
      <c r="F5070" s="153">
        <v>3</v>
      </c>
      <c r="G5070" t="s">
        <v>421</v>
      </c>
      <c r="H5070" t="s">
        <v>434</v>
      </c>
      <c r="I5070" t="s">
        <v>435</v>
      </c>
      <c r="J5070" t="s">
        <v>566</v>
      </c>
      <c r="K5070" t="s">
        <v>436</v>
      </c>
      <c r="L5070" t="s">
        <v>537</v>
      </c>
      <c r="M5070" t="s">
        <v>414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187</v>
      </c>
      <c r="C5071">
        <v>2021</v>
      </c>
      <c r="D5071">
        <v>8</v>
      </c>
      <c r="E5071" t="s">
        <v>656</v>
      </c>
      <c r="F5071" s="153">
        <v>3</v>
      </c>
      <c r="G5071" t="s">
        <v>421</v>
      </c>
      <c r="H5071" t="s">
        <v>437</v>
      </c>
      <c r="I5071" t="s">
        <v>438</v>
      </c>
      <c r="J5071" t="s">
        <v>571</v>
      </c>
      <c r="K5071" t="s">
        <v>439</v>
      </c>
      <c r="L5071" t="s">
        <v>539</v>
      </c>
      <c r="M5071" t="s">
        <v>440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187</v>
      </c>
      <c r="C5072">
        <v>2021</v>
      </c>
      <c r="D5072">
        <v>8</v>
      </c>
      <c r="E5072" t="s">
        <v>656</v>
      </c>
      <c r="F5072" s="153">
        <v>3</v>
      </c>
      <c r="G5072" t="s">
        <v>421</v>
      </c>
      <c r="H5072" t="s">
        <v>441</v>
      </c>
      <c r="I5072" t="s">
        <v>442</v>
      </c>
      <c r="J5072" t="s">
        <v>572</v>
      </c>
      <c r="K5072" t="s">
        <v>443</v>
      </c>
      <c r="L5072" t="s">
        <v>538</v>
      </c>
      <c r="M5072" t="s">
        <v>422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187</v>
      </c>
      <c r="C5073">
        <v>2021</v>
      </c>
      <c r="D5073">
        <v>8</v>
      </c>
      <c r="E5073" t="s">
        <v>656</v>
      </c>
      <c r="F5073" s="153">
        <v>3</v>
      </c>
      <c r="G5073" t="s">
        <v>421</v>
      </c>
      <c r="H5073" t="s">
        <v>444</v>
      </c>
      <c r="I5073" t="s">
        <v>445</v>
      </c>
      <c r="J5073" t="s">
        <v>572</v>
      </c>
      <c r="K5073" t="s">
        <v>443</v>
      </c>
      <c r="L5073" t="s">
        <v>539</v>
      </c>
      <c r="M5073" t="s">
        <v>440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187</v>
      </c>
      <c r="C5074">
        <v>2021</v>
      </c>
      <c r="D5074">
        <v>8</v>
      </c>
      <c r="E5074" t="s">
        <v>656</v>
      </c>
      <c r="F5074" s="153">
        <v>3</v>
      </c>
      <c r="G5074" t="s">
        <v>421</v>
      </c>
      <c r="H5074" t="s">
        <v>412</v>
      </c>
      <c r="I5074" t="s">
        <v>413</v>
      </c>
      <c r="J5074" t="s">
        <v>561</v>
      </c>
      <c r="K5074" t="s">
        <v>399</v>
      </c>
      <c r="L5074" t="s">
        <v>539</v>
      </c>
      <c r="M5074" t="s">
        <v>440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187</v>
      </c>
      <c r="C5075">
        <v>2021</v>
      </c>
      <c r="D5075">
        <v>8</v>
      </c>
      <c r="E5075" t="s">
        <v>656</v>
      </c>
      <c r="F5075" s="153">
        <v>3</v>
      </c>
      <c r="G5075" t="s">
        <v>421</v>
      </c>
      <c r="H5075" t="s">
        <v>417</v>
      </c>
      <c r="I5075" t="s">
        <v>418</v>
      </c>
      <c r="J5075" t="s">
        <v>562</v>
      </c>
      <c r="K5075" t="s">
        <v>405</v>
      </c>
      <c r="L5075" t="s">
        <v>539</v>
      </c>
      <c r="M5075" t="s">
        <v>440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187</v>
      </c>
      <c r="C5076">
        <v>2021</v>
      </c>
      <c r="D5076">
        <v>8</v>
      </c>
      <c r="E5076" t="s">
        <v>656</v>
      </c>
      <c r="F5076" s="153">
        <v>3</v>
      </c>
      <c r="G5076" t="s">
        <v>421</v>
      </c>
      <c r="H5076" t="s">
        <v>446</v>
      </c>
      <c r="I5076" t="s">
        <v>447</v>
      </c>
      <c r="J5076" t="s">
        <v>567</v>
      </c>
      <c r="K5076" t="s">
        <v>425</v>
      </c>
      <c r="L5076" t="s">
        <v>539</v>
      </c>
      <c r="M5076" t="s">
        <v>440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187</v>
      </c>
      <c r="C5077">
        <v>2021</v>
      </c>
      <c r="D5077">
        <v>8</v>
      </c>
      <c r="E5077" t="s">
        <v>656</v>
      </c>
      <c r="F5077" s="153">
        <v>3</v>
      </c>
      <c r="G5077" t="s">
        <v>421</v>
      </c>
      <c r="H5077" t="s">
        <v>448</v>
      </c>
      <c r="I5077" t="s">
        <v>449</v>
      </c>
      <c r="J5077" t="s">
        <v>564</v>
      </c>
      <c r="K5077" t="s">
        <v>428</v>
      </c>
      <c r="L5077" t="s">
        <v>539</v>
      </c>
      <c r="M5077" t="s">
        <v>440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187</v>
      </c>
      <c r="C5078">
        <v>2021</v>
      </c>
      <c r="D5078">
        <v>8</v>
      </c>
      <c r="E5078" t="s">
        <v>656</v>
      </c>
      <c r="F5078" s="153">
        <v>3</v>
      </c>
      <c r="G5078" t="s">
        <v>421</v>
      </c>
      <c r="H5078" t="s">
        <v>419</v>
      </c>
      <c r="I5078" t="s">
        <v>420</v>
      </c>
      <c r="J5078" t="s">
        <v>565</v>
      </c>
      <c r="K5078" t="s">
        <v>411</v>
      </c>
      <c r="L5078" t="s">
        <v>539</v>
      </c>
      <c r="M5078" t="s">
        <v>440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187</v>
      </c>
      <c r="C5079">
        <v>2021</v>
      </c>
      <c r="D5079">
        <v>8</v>
      </c>
      <c r="E5079" t="s">
        <v>656</v>
      </c>
      <c r="F5079" s="153">
        <v>3</v>
      </c>
      <c r="G5079" t="s">
        <v>421</v>
      </c>
      <c r="H5079" t="s">
        <v>450</v>
      </c>
      <c r="I5079" t="s">
        <v>451</v>
      </c>
      <c r="J5079" t="s">
        <v>568</v>
      </c>
      <c r="K5079" t="s">
        <v>433</v>
      </c>
      <c r="L5079" t="s">
        <v>539</v>
      </c>
      <c r="M5079" t="s">
        <v>440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187</v>
      </c>
      <c r="C5080">
        <v>2021</v>
      </c>
      <c r="D5080">
        <v>8</v>
      </c>
      <c r="E5080" t="s">
        <v>656</v>
      </c>
      <c r="F5080" s="153">
        <v>3</v>
      </c>
      <c r="G5080" t="s">
        <v>421</v>
      </c>
      <c r="H5080" t="s">
        <v>452</v>
      </c>
      <c r="I5080" t="s">
        <v>453</v>
      </c>
      <c r="J5080" t="s">
        <v>570</v>
      </c>
      <c r="K5080" t="s">
        <v>454</v>
      </c>
      <c r="L5080" t="s">
        <v>539</v>
      </c>
      <c r="M5080" t="s">
        <v>440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187</v>
      </c>
      <c r="C5081">
        <v>2021</v>
      </c>
      <c r="D5081">
        <v>8</v>
      </c>
      <c r="E5081" t="s">
        <v>656</v>
      </c>
      <c r="F5081" s="153">
        <v>5</v>
      </c>
      <c r="G5081" t="s">
        <v>455</v>
      </c>
      <c r="H5081" t="s">
        <v>431</v>
      </c>
      <c r="I5081" t="s">
        <v>432</v>
      </c>
      <c r="J5081" t="s">
        <v>568</v>
      </c>
      <c r="K5081" t="s">
        <v>433</v>
      </c>
      <c r="L5081" t="s">
        <v>540</v>
      </c>
      <c r="M5081" t="s">
        <v>456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187</v>
      </c>
      <c r="C5082">
        <v>2021</v>
      </c>
      <c r="D5082">
        <v>8</v>
      </c>
      <c r="E5082" t="s">
        <v>656</v>
      </c>
      <c r="F5082" s="153">
        <v>5</v>
      </c>
      <c r="G5082" t="s">
        <v>455</v>
      </c>
      <c r="H5082" t="s">
        <v>444</v>
      </c>
      <c r="I5082" t="s">
        <v>445</v>
      </c>
      <c r="J5082" t="s">
        <v>572</v>
      </c>
      <c r="K5082" t="s">
        <v>443</v>
      </c>
      <c r="L5082" t="s">
        <v>541</v>
      </c>
      <c r="M5082" t="s">
        <v>457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187</v>
      </c>
      <c r="C5083">
        <v>2021</v>
      </c>
      <c r="D5083">
        <v>8</v>
      </c>
      <c r="E5083" t="s">
        <v>656</v>
      </c>
      <c r="F5083" s="153">
        <v>5</v>
      </c>
      <c r="G5083" t="s">
        <v>455</v>
      </c>
      <c r="H5083" t="s">
        <v>417</v>
      </c>
      <c r="I5083" t="s">
        <v>418</v>
      </c>
      <c r="J5083" t="s">
        <v>562</v>
      </c>
      <c r="K5083" t="s">
        <v>405</v>
      </c>
      <c r="L5083" t="s">
        <v>541</v>
      </c>
      <c r="M5083" t="s">
        <v>457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187</v>
      </c>
      <c r="C5084">
        <v>2021</v>
      </c>
      <c r="D5084">
        <v>8</v>
      </c>
      <c r="E5084" t="s">
        <v>656</v>
      </c>
      <c r="F5084" s="153">
        <v>6</v>
      </c>
      <c r="G5084" t="s">
        <v>458</v>
      </c>
      <c r="H5084" t="s">
        <v>459</v>
      </c>
      <c r="I5084" t="s">
        <v>460</v>
      </c>
      <c r="J5084" t="s">
        <v>573</v>
      </c>
      <c r="K5084" t="s">
        <v>461</v>
      </c>
      <c r="L5084" t="s">
        <v>542</v>
      </c>
      <c r="M5084" t="s">
        <v>462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187</v>
      </c>
      <c r="C5085">
        <v>2021</v>
      </c>
      <c r="D5085">
        <v>8</v>
      </c>
      <c r="E5085" t="s">
        <v>656</v>
      </c>
      <c r="F5085" s="153">
        <v>6</v>
      </c>
      <c r="G5085" t="s">
        <v>458</v>
      </c>
      <c r="H5085" t="s">
        <v>463</v>
      </c>
      <c r="I5085" t="s">
        <v>464</v>
      </c>
      <c r="J5085" t="s">
        <v>577</v>
      </c>
      <c r="K5085" t="s">
        <v>465</v>
      </c>
      <c r="L5085" t="s">
        <v>542</v>
      </c>
      <c r="M5085" t="s">
        <v>462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187</v>
      </c>
      <c r="C5086">
        <v>2021</v>
      </c>
      <c r="D5086">
        <v>8</v>
      </c>
      <c r="E5086" t="s">
        <v>656</v>
      </c>
      <c r="F5086" s="153">
        <v>10</v>
      </c>
      <c r="G5086" t="s">
        <v>466</v>
      </c>
      <c r="H5086" t="s">
        <v>397</v>
      </c>
      <c r="I5086" t="s">
        <v>398</v>
      </c>
      <c r="J5086" t="s">
        <v>561</v>
      </c>
      <c r="K5086" t="s">
        <v>399</v>
      </c>
      <c r="L5086" t="s">
        <v>543</v>
      </c>
      <c r="M5086" t="s">
        <v>467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187</v>
      </c>
      <c r="C5087">
        <v>2021</v>
      </c>
      <c r="D5087">
        <v>8</v>
      </c>
      <c r="E5087" t="s">
        <v>656</v>
      </c>
      <c r="F5087" s="153">
        <v>10</v>
      </c>
      <c r="G5087" t="s">
        <v>466</v>
      </c>
      <c r="H5087" t="s">
        <v>406</v>
      </c>
      <c r="I5087" t="s">
        <v>407</v>
      </c>
      <c r="J5087" t="s">
        <v>563</v>
      </c>
      <c r="K5087" t="s">
        <v>408</v>
      </c>
      <c r="L5087" t="s">
        <v>543</v>
      </c>
      <c r="M5087" t="s">
        <v>467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187</v>
      </c>
      <c r="C5088">
        <v>2021</v>
      </c>
      <c r="D5088">
        <v>8</v>
      </c>
      <c r="E5088" t="s">
        <v>656</v>
      </c>
      <c r="F5088" s="153">
        <v>10</v>
      </c>
      <c r="G5088" t="s">
        <v>466</v>
      </c>
      <c r="H5088" t="s">
        <v>412</v>
      </c>
      <c r="I5088" t="s">
        <v>413</v>
      </c>
      <c r="J5088" t="s">
        <v>561</v>
      </c>
      <c r="K5088" t="s">
        <v>399</v>
      </c>
      <c r="L5088" t="s">
        <v>544</v>
      </c>
      <c r="M5088" t="s">
        <v>468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187</v>
      </c>
      <c r="C5089">
        <v>2021</v>
      </c>
      <c r="D5089">
        <v>8</v>
      </c>
      <c r="E5089" t="s">
        <v>656</v>
      </c>
      <c r="F5089" s="153">
        <v>10</v>
      </c>
      <c r="G5089" t="s">
        <v>466</v>
      </c>
      <c r="H5089" t="s">
        <v>415</v>
      </c>
      <c r="I5089" t="s">
        <v>416</v>
      </c>
      <c r="J5089" t="s">
        <v>563</v>
      </c>
      <c r="K5089" t="s">
        <v>408</v>
      </c>
      <c r="L5089" t="s">
        <v>544</v>
      </c>
      <c r="M5089" t="s">
        <v>468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187</v>
      </c>
      <c r="C5090">
        <v>2021</v>
      </c>
      <c r="D5090">
        <v>8</v>
      </c>
      <c r="E5090" t="s">
        <v>656</v>
      </c>
      <c r="F5090" s="153">
        <v>60</v>
      </c>
      <c r="G5090" t="s">
        <v>469</v>
      </c>
      <c r="H5090" t="s">
        <v>459</v>
      </c>
      <c r="I5090" t="s">
        <v>460</v>
      </c>
      <c r="J5090" t="s">
        <v>573</v>
      </c>
      <c r="K5090" t="s">
        <v>461</v>
      </c>
      <c r="L5090" t="s">
        <v>545</v>
      </c>
      <c r="M5090" t="s">
        <v>470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187</v>
      </c>
      <c r="C5091">
        <v>2021</v>
      </c>
      <c r="D5091">
        <v>8</v>
      </c>
      <c r="E5091" t="s">
        <v>656</v>
      </c>
      <c r="F5091" s="153">
        <v>60</v>
      </c>
      <c r="G5091" t="s">
        <v>469</v>
      </c>
      <c r="H5091" t="s">
        <v>463</v>
      </c>
      <c r="I5091" t="s">
        <v>464</v>
      </c>
      <c r="J5091" t="s">
        <v>577</v>
      </c>
      <c r="K5091" t="s">
        <v>465</v>
      </c>
      <c r="L5091" t="s">
        <v>545</v>
      </c>
      <c r="M5091" t="s">
        <v>470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181</v>
      </c>
      <c r="C5092">
        <v>2021</v>
      </c>
      <c r="D5092">
        <v>8</v>
      </c>
      <c r="E5092" t="s">
        <v>656</v>
      </c>
      <c r="F5092" s="153">
        <v>1</v>
      </c>
      <c r="G5092" t="s">
        <v>396</v>
      </c>
      <c r="H5092" t="s">
        <v>397</v>
      </c>
      <c r="I5092" t="s">
        <v>398</v>
      </c>
      <c r="J5092" t="s">
        <v>561</v>
      </c>
      <c r="K5092" t="s">
        <v>399</v>
      </c>
      <c r="L5092" t="s">
        <v>536</v>
      </c>
      <c r="M5092" t="s">
        <v>400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181</v>
      </c>
      <c r="C5093">
        <v>2021</v>
      </c>
      <c r="D5093">
        <v>8</v>
      </c>
      <c r="E5093" t="s">
        <v>656</v>
      </c>
      <c r="F5093" s="153">
        <v>1</v>
      </c>
      <c r="G5093" t="s">
        <v>396</v>
      </c>
      <c r="H5093" t="s">
        <v>401</v>
      </c>
      <c r="I5093" t="s">
        <v>402</v>
      </c>
      <c r="J5093" t="s">
        <v>561</v>
      </c>
      <c r="K5093" t="s">
        <v>399</v>
      </c>
      <c r="L5093" t="s">
        <v>536</v>
      </c>
      <c r="M5093" t="s">
        <v>400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181</v>
      </c>
      <c r="C5094">
        <v>2021</v>
      </c>
      <c r="D5094">
        <v>8</v>
      </c>
      <c r="E5094" t="s">
        <v>656</v>
      </c>
      <c r="F5094" s="153">
        <v>1</v>
      </c>
      <c r="G5094" t="s">
        <v>396</v>
      </c>
      <c r="H5094" t="s">
        <v>403</v>
      </c>
      <c r="I5094" t="s">
        <v>404</v>
      </c>
      <c r="J5094" t="s">
        <v>562</v>
      </c>
      <c r="K5094" t="s">
        <v>405</v>
      </c>
      <c r="L5094" t="s">
        <v>536</v>
      </c>
      <c r="M5094" t="s">
        <v>400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181</v>
      </c>
      <c r="C5095">
        <v>2021</v>
      </c>
      <c r="D5095">
        <v>8</v>
      </c>
      <c r="E5095" t="s">
        <v>656</v>
      </c>
      <c r="F5095" s="153">
        <v>1</v>
      </c>
      <c r="G5095" t="s">
        <v>396</v>
      </c>
      <c r="H5095" t="s">
        <v>406</v>
      </c>
      <c r="I5095" t="s">
        <v>407</v>
      </c>
      <c r="J5095" t="s">
        <v>563</v>
      </c>
      <c r="K5095" t="s">
        <v>408</v>
      </c>
      <c r="L5095" t="s">
        <v>536</v>
      </c>
      <c r="M5095" t="s">
        <v>400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181</v>
      </c>
      <c r="C5096">
        <v>2021</v>
      </c>
      <c r="D5096">
        <v>8</v>
      </c>
      <c r="E5096" t="s">
        <v>656</v>
      </c>
      <c r="F5096" s="153">
        <v>1</v>
      </c>
      <c r="G5096" t="s">
        <v>396</v>
      </c>
      <c r="H5096" t="s">
        <v>471</v>
      </c>
      <c r="I5096" t="s">
        <v>472</v>
      </c>
      <c r="J5096" t="s">
        <v>563</v>
      </c>
      <c r="K5096" t="s">
        <v>408</v>
      </c>
      <c r="L5096" t="s">
        <v>536</v>
      </c>
      <c r="M5096" t="s">
        <v>400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181</v>
      </c>
      <c r="C5097">
        <v>2021</v>
      </c>
      <c r="D5097">
        <v>8</v>
      </c>
      <c r="E5097" t="s">
        <v>656</v>
      </c>
      <c r="F5097" s="153">
        <v>1</v>
      </c>
      <c r="G5097" t="s">
        <v>396</v>
      </c>
      <c r="H5097" t="s">
        <v>409</v>
      </c>
      <c r="I5097" t="s">
        <v>410</v>
      </c>
      <c r="J5097" t="s">
        <v>564</v>
      </c>
      <c r="K5097" t="s">
        <v>428</v>
      </c>
      <c r="L5097" t="s">
        <v>536</v>
      </c>
      <c r="M5097" t="s">
        <v>400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181</v>
      </c>
      <c r="C5098">
        <v>2021</v>
      </c>
      <c r="D5098">
        <v>8</v>
      </c>
      <c r="E5098" t="s">
        <v>656</v>
      </c>
      <c r="F5098" s="153">
        <v>1</v>
      </c>
      <c r="G5098" t="s">
        <v>396</v>
      </c>
      <c r="H5098" t="s">
        <v>429</v>
      </c>
      <c r="I5098" t="s">
        <v>430</v>
      </c>
      <c r="J5098" t="s">
        <v>562</v>
      </c>
      <c r="K5098" t="s">
        <v>405</v>
      </c>
      <c r="L5098" t="s">
        <v>536</v>
      </c>
      <c r="M5098" t="s">
        <v>400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181</v>
      </c>
      <c r="C5099">
        <v>2021</v>
      </c>
      <c r="D5099">
        <v>8</v>
      </c>
      <c r="E5099" t="s">
        <v>656</v>
      </c>
      <c r="F5099" s="153">
        <v>1</v>
      </c>
      <c r="G5099" t="s">
        <v>396</v>
      </c>
      <c r="H5099" t="s">
        <v>473</v>
      </c>
      <c r="I5099" t="s">
        <v>474</v>
      </c>
      <c r="J5099" t="s">
        <v>565</v>
      </c>
      <c r="K5099" t="s">
        <v>411</v>
      </c>
      <c r="L5099" t="s">
        <v>536</v>
      </c>
      <c r="M5099" t="s">
        <v>400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181</v>
      </c>
      <c r="C5100">
        <v>2021</v>
      </c>
      <c r="D5100">
        <v>8</v>
      </c>
      <c r="E5100" t="s">
        <v>656</v>
      </c>
      <c r="F5100" s="153">
        <v>1</v>
      </c>
      <c r="G5100" t="s">
        <v>396</v>
      </c>
      <c r="H5100" t="s">
        <v>558</v>
      </c>
      <c r="I5100" t="s">
        <v>559</v>
      </c>
      <c r="J5100" t="s">
        <v>561</v>
      </c>
      <c r="K5100" t="s">
        <v>399</v>
      </c>
      <c r="L5100" t="s">
        <v>536</v>
      </c>
      <c r="M5100" t="s">
        <v>400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181</v>
      </c>
      <c r="C5101">
        <v>2021</v>
      </c>
      <c r="D5101">
        <v>8</v>
      </c>
      <c r="E5101" t="s">
        <v>656</v>
      </c>
      <c r="F5101" s="153">
        <v>1</v>
      </c>
      <c r="G5101" t="s">
        <v>396</v>
      </c>
      <c r="H5101" t="s">
        <v>477</v>
      </c>
      <c r="I5101" t="s">
        <v>478</v>
      </c>
      <c r="J5101" t="s">
        <v>566</v>
      </c>
      <c r="K5101" t="s">
        <v>436</v>
      </c>
      <c r="L5101" t="s">
        <v>536</v>
      </c>
      <c r="M5101" t="s">
        <v>400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181</v>
      </c>
      <c r="C5102">
        <v>2021</v>
      </c>
      <c r="D5102">
        <v>8</v>
      </c>
      <c r="E5102" t="s">
        <v>656</v>
      </c>
      <c r="F5102" s="153">
        <v>1</v>
      </c>
      <c r="G5102" t="s">
        <v>396</v>
      </c>
      <c r="H5102" t="s">
        <v>479</v>
      </c>
      <c r="I5102" t="s">
        <v>480</v>
      </c>
      <c r="J5102" t="s">
        <v>566</v>
      </c>
      <c r="K5102" t="s">
        <v>436</v>
      </c>
      <c r="L5102" t="s">
        <v>536</v>
      </c>
      <c r="M5102" t="s">
        <v>400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181</v>
      </c>
      <c r="C5103">
        <v>2021</v>
      </c>
      <c r="D5103">
        <v>8</v>
      </c>
      <c r="E5103" t="s">
        <v>656</v>
      </c>
      <c r="F5103" s="153">
        <v>1</v>
      </c>
      <c r="G5103" t="s">
        <v>396</v>
      </c>
      <c r="H5103" t="s">
        <v>434</v>
      </c>
      <c r="I5103" t="s">
        <v>435</v>
      </c>
      <c r="J5103" t="s">
        <v>566</v>
      </c>
      <c r="K5103" t="s">
        <v>436</v>
      </c>
      <c r="L5103" t="s">
        <v>537</v>
      </c>
      <c r="M5103" t="s">
        <v>414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181</v>
      </c>
      <c r="C5104">
        <v>2021</v>
      </c>
      <c r="D5104">
        <v>8</v>
      </c>
      <c r="E5104" t="s">
        <v>656</v>
      </c>
      <c r="F5104" s="153">
        <v>1</v>
      </c>
      <c r="G5104" t="s">
        <v>396</v>
      </c>
      <c r="H5104" t="s">
        <v>412</v>
      </c>
      <c r="I5104" t="s">
        <v>413</v>
      </c>
      <c r="J5104" t="s">
        <v>561</v>
      </c>
      <c r="K5104" t="s">
        <v>399</v>
      </c>
      <c r="L5104" t="s">
        <v>537</v>
      </c>
      <c r="M5104" t="s">
        <v>414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181</v>
      </c>
      <c r="C5105">
        <v>2021</v>
      </c>
      <c r="D5105">
        <v>8</v>
      </c>
      <c r="E5105" t="s">
        <v>656</v>
      </c>
      <c r="F5105" s="153">
        <v>1</v>
      </c>
      <c r="G5105" t="s">
        <v>396</v>
      </c>
      <c r="H5105" t="s">
        <v>415</v>
      </c>
      <c r="I5105" t="s">
        <v>416</v>
      </c>
      <c r="J5105" t="s">
        <v>563</v>
      </c>
      <c r="K5105" t="s">
        <v>408</v>
      </c>
      <c r="L5105" t="s">
        <v>537</v>
      </c>
      <c r="M5105" t="s">
        <v>414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181</v>
      </c>
      <c r="C5106">
        <v>2021</v>
      </c>
      <c r="D5106">
        <v>8</v>
      </c>
      <c r="E5106" t="s">
        <v>656</v>
      </c>
      <c r="F5106" s="153">
        <v>1</v>
      </c>
      <c r="G5106" t="s">
        <v>396</v>
      </c>
      <c r="H5106" t="s">
        <v>417</v>
      </c>
      <c r="I5106" t="s">
        <v>418</v>
      </c>
      <c r="J5106" t="s">
        <v>562</v>
      </c>
      <c r="K5106" t="s">
        <v>405</v>
      </c>
      <c r="L5106" t="s">
        <v>537</v>
      </c>
      <c r="M5106" t="s">
        <v>414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181</v>
      </c>
      <c r="C5107">
        <v>2021</v>
      </c>
      <c r="D5107">
        <v>8</v>
      </c>
      <c r="E5107" t="s">
        <v>656</v>
      </c>
      <c r="F5107" s="153">
        <v>1</v>
      </c>
      <c r="G5107" t="s">
        <v>396</v>
      </c>
      <c r="H5107" t="s">
        <v>419</v>
      </c>
      <c r="I5107" t="s">
        <v>420</v>
      </c>
      <c r="J5107" t="s">
        <v>565</v>
      </c>
      <c r="K5107" t="s">
        <v>411</v>
      </c>
      <c r="L5107" t="s">
        <v>537</v>
      </c>
      <c r="M5107" t="s">
        <v>414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181</v>
      </c>
      <c r="C5108">
        <v>2021</v>
      </c>
      <c r="D5108">
        <v>8</v>
      </c>
      <c r="E5108" t="s">
        <v>656</v>
      </c>
      <c r="F5108" s="153">
        <v>1</v>
      </c>
      <c r="G5108" t="s">
        <v>396</v>
      </c>
      <c r="H5108" t="s">
        <v>450</v>
      </c>
      <c r="I5108" t="s">
        <v>451</v>
      </c>
      <c r="J5108" t="s">
        <v>547</v>
      </c>
      <c r="K5108" t="s">
        <v>475</v>
      </c>
      <c r="L5108" t="s">
        <v>547</v>
      </c>
      <c r="M5108" t="s">
        <v>476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181</v>
      </c>
      <c r="C5109">
        <v>2021</v>
      </c>
      <c r="D5109">
        <v>8</v>
      </c>
      <c r="E5109" t="s">
        <v>656</v>
      </c>
      <c r="F5109" s="153">
        <v>3</v>
      </c>
      <c r="G5109" t="s">
        <v>421</v>
      </c>
      <c r="H5109" t="s">
        <v>397</v>
      </c>
      <c r="I5109" t="s">
        <v>398</v>
      </c>
      <c r="J5109" t="s">
        <v>561</v>
      </c>
      <c r="K5109" t="s">
        <v>399</v>
      </c>
      <c r="L5109" t="s">
        <v>538</v>
      </c>
      <c r="M5109" t="s">
        <v>422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181</v>
      </c>
      <c r="C5110">
        <v>2021</v>
      </c>
      <c r="D5110">
        <v>8</v>
      </c>
      <c r="E5110" t="s">
        <v>656</v>
      </c>
      <c r="F5110" s="153">
        <v>3</v>
      </c>
      <c r="G5110" t="s">
        <v>421</v>
      </c>
      <c r="H5110" t="s">
        <v>401</v>
      </c>
      <c r="I5110" t="s">
        <v>402</v>
      </c>
      <c r="J5110" t="s">
        <v>561</v>
      </c>
      <c r="K5110" t="s">
        <v>399</v>
      </c>
      <c r="L5110" t="s">
        <v>538</v>
      </c>
      <c r="M5110" t="s">
        <v>422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181</v>
      </c>
      <c r="C5111">
        <v>2021</v>
      </c>
      <c r="D5111">
        <v>8</v>
      </c>
      <c r="E5111" t="s">
        <v>656</v>
      </c>
      <c r="F5111" s="153">
        <v>3</v>
      </c>
      <c r="G5111" t="s">
        <v>421</v>
      </c>
      <c r="H5111" t="s">
        <v>403</v>
      </c>
      <c r="I5111" t="s">
        <v>404</v>
      </c>
      <c r="J5111" t="s">
        <v>562</v>
      </c>
      <c r="K5111" t="s">
        <v>405</v>
      </c>
      <c r="L5111" t="s">
        <v>538</v>
      </c>
      <c r="M5111" t="s">
        <v>422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181</v>
      </c>
      <c r="C5112">
        <v>2021</v>
      </c>
      <c r="D5112">
        <v>8</v>
      </c>
      <c r="E5112" t="s">
        <v>656</v>
      </c>
      <c r="F5112" s="153">
        <v>3</v>
      </c>
      <c r="G5112" t="s">
        <v>421</v>
      </c>
      <c r="H5112" t="s">
        <v>406</v>
      </c>
      <c r="I5112" t="s">
        <v>407</v>
      </c>
      <c r="J5112" t="s">
        <v>563</v>
      </c>
      <c r="K5112" t="s">
        <v>408</v>
      </c>
      <c r="L5112" t="s">
        <v>538</v>
      </c>
      <c r="M5112" t="s">
        <v>422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181</v>
      </c>
      <c r="C5113">
        <v>2021</v>
      </c>
      <c r="D5113">
        <v>8</v>
      </c>
      <c r="E5113" t="s">
        <v>656</v>
      </c>
      <c r="F5113" s="153">
        <v>3</v>
      </c>
      <c r="G5113" t="s">
        <v>421</v>
      </c>
      <c r="H5113" t="s">
        <v>423</v>
      </c>
      <c r="I5113" t="s">
        <v>424</v>
      </c>
      <c r="J5113" t="s">
        <v>567</v>
      </c>
      <c r="K5113" t="s">
        <v>425</v>
      </c>
      <c r="L5113" t="s">
        <v>538</v>
      </c>
      <c r="M5113" t="s">
        <v>422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181</v>
      </c>
      <c r="C5114">
        <v>2021</v>
      </c>
      <c r="D5114">
        <v>8</v>
      </c>
      <c r="E5114" t="s">
        <v>656</v>
      </c>
      <c r="F5114" s="153">
        <v>3</v>
      </c>
      <c r="G5114" t="s">
        <v>421</v>
      </c>
      <c r="H5114" t="s">
        <v>426</v>
      </c>
      <c r="I5114" t="s">
        <v>427</v>
      </c>
      <c r="J5114" t="s">
        <v>564</v>
      </c>
      <c r="K5114" t="s">
        <v>428</v>
      </c>
      <c r="L5114" t="s">
        <v>538</v>
      </c>
      <c r="M5114" t="s">
        <v>422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181</v>
      </c>
      <c r="C5115">
        <v>2021</v>
      </c>
      <c r="D5115">
        <v>8</v>
      </c>
      <c r="E5115" t="s">
        <v>656</v>
      </c>
      <c r="F5115" s="153">
        <v>3</v>
      </c>
      <c r="G5115" t="s">
        <v>421</v>
      </c>
      <c r="H5115" t="s">
        <v>409</v>
      </c>
      <c r="I5115" t="s">
        <v>410</v>
      </c>
      <c r="J5115" t="s">
        <v>564</v>
      </c>
      <c r="K5115" t="s">
        <v>428</v>
      </c>
      <c r="L5115" t="s">
        <v>538</v>
      </c>
      <c r="M5115" t="s">
        <v>422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181</v>
      </c>
      <c r="C5116">
        <v>2021</v>
      </c>
      <c r="D5116">
        <v>8</v>
      </c>
      <c r="E5116" t="s">
        <v>656</v>
      </c>
      <c r="F5116" s="153">
        <v>3</v>
      </c>
      <c r="G5116" t="s">
        <v>421</v>
      </c>
      <c r="H5116" t="s">
        <v>429</v>
      </c>
      <c r="I5116" t="s">
        <v>430</v>
      </c>
      <c r="J5116" t="s">
        <v>562</v>
      </c>
      <c r="K5116" t="s">
        <v>405</v>
      </c>
      <c r="L5116" t="s">
        <v>538</v>
      </c>
      <c r="M5116" t="s">
        <v>422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181</v>
      </c>
      <c r="C5117">
        <v>2021</v>
      </c>
      <c r="D5117">
        <v>8</v>
      </c>
      <c r="E5117" t="s">
        <v>656</v>
      </c>
      <c r="F5117" s="153">
        <v>3</v>
      </c>
      <c r="G5117" t="s">
        <v>421</v>
      </c>
      <c r="H5117" t="s">
        <v>584</v>
      </c>
      <c r="I5117" t="s">
        <v>585</v>
      </c>
      <c r="J5117" t="s">
        <v>567</v>
      </c>
      <c r="K5117" t="s">
        <v>425</v>
      </c>
      <c r="L5117" t="s">
        <v>538</v>
      </c>
      <c r="M5117" t="s">
        <v>422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181</v>
      </c>
      <c r="C5118">
        <v>2021</v>
      </c>
      <c r="D5118">
        <v>8</v>
      </c>
      <c r="E5118" t="s">
        <v>656</v>
      </c>
      <c r="F5118" s="153">
        <v>3</v>
      </c>
      <c r="G5118" t="s">
        <v>421</v>
      </c>
      <c r="H5118" t="s">
        <v>481</v>
      </c>
      <c r="I5118" t="s">
        <v>482</v>
      </c>
      <c r="J5118" t="s">
        <v>568</v>
      </c>
      <c r="K5118" t="s">
        <v>433</v>
      </c>
      <c r="L5118" t="s">
        <v>538</v>
      </c>
      <c r="M5118" t="s">
        <v>422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181</v>
      </c>
      <c r="C5119">
        <v>2021</v>
      </c>
      <c r="D5119">
        <v>8</v>
      </c>
      <c r="E5119" t="s">
        <v>656</v>
      </c>
      <c r="F5119" s="153">
        <v>3</v>
      </c>
      <c r="G5119" t="s">
        <v>421</v>
      </c>
      <c r="H5119" t="s">
        <v>649</v>
      </c>
      <c r="I5119" t="s">
        <v>650</v>
      </c>
      <c r="J5119" t="s">
        <v>564</v>
      </c>
      <c r="K5119" t="s">
        <v>428</v>
      </c>
      <c r="L5119" t="s">
        <v>538</v>
      </c>
      <c r="M5119" t="s">
        <v>422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181</v>
      </c>
      <c r="C5120">
        <v>2021</v>
      </c>
      <c r="D5120">
        <v>8</v>
      </c>
      <c r="E5120" t="s">
        <v>656</v>
      </c>
      <c r="F5120" s="153">
        <v>3</v>
      </c>
      <c r="G5120" t="s">
        <v>421</v>
      </c>
      <c r="H5120" t="s">
        <v>473</v>
      </c>
      <c r="I5120" t="s">
        <v>474</v>
      </c>
      <c r="J5120" t="s">
        <v>565</v>
      </c>
      <c r="K5120" t="s">
        <v>411</v>
      </c>
      <c r="L5120" t="s">
        <v>538</v>
      </c>
      <c r="M5120" t="s">
        <v>422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181</v>
      </c>
      <c r="C5121">
        <v>2021</v>
      </c>
      <c r="D5121">
        <v>8</v>
      </c>
      <c r="E5121" t="s">
        <v>656</v>
      </c>
      <c r="F5121" s="153">
        <v>3</v>
      </c>
      <c r="G5121" t="s">
        <v>421</v>
      </c>
      <c r="H5121" t="s">
        <v>483</v>
      </c>
      <c r="I5121" t="s">
        <v>484</v>
      </c>
      <c r="J5121" t="s">
        <v>569</v>
      </c>
      <c r="K5121" t="s">
        <v>485</v>
      </c>
      <c r="L5121" t="s">
        <v>538</v>
      </c>
      <c r="M5121" t="s">
        <v>422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181</v>
      </c>
      <c r="C5122">
        <v>2021</v>
      </c>
      <c r="D5122">
        <v>8</v>
      </c>
      <c r="E5122" t="s">
        <v>656</v>
      </c>
      <c r="F5122" s="153">
        <v>3</v>
      </c>
      <c r="G5122" t="s">
        <v>421</v>
      </c>
      <c r="H5122" t="s">
        <v>431</v>
      </c>
      <c r="I5122" t="s">
        <v>432</v>
      </c>
      <c r="J5122" t="s">
        <v>568</v>
      </c>
      <c r="K5122" t="s">
        <v>433</v>
      </c>
      <c r="L5122" t="s">
        <v>538</v>
      </c>
      <c r="M5122" t="s">
        <v>422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181</v>
      </c>
      <c r="C5123">
        <v>2021</v>
      </c>
      <c r="D5123">
        <v>8</v>
      </c>
      <c r="E5123" t="s">
        <v>656</v>
      </c>
      <c r="F5123" s="153">
        <v>3</v>
      </c>
      <c r="G5123" t="s">
        <v>421</v>
      </c>
      <c r="H5123" t="s">
        <v>486</v>
      </c>
      <c r="I5123" t="s">
        <v>487</v>
      </c>
      <c r="J5123" t="s">
        <v>570</v>
      </c>
      <c r="K5123" t="s">
        <v>454</v>
      </c>
      <c r="L5123" t="s">
        <v>538</v>
      </c>
      <c r="M5123" t="s">
        <v>422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181</v>
      </c>
      <c r="C5124">
        <v>2021</v>
      </c>
      <c r="D5124">
        <v>8</v>
      </c>
      <c r="E5124" t="s">
        <v>656</v>
      </c>
      <c r="F5124" s="153">
        <v>3</v>
      </c>
      <c r="G5124" t="s">
        <v>421</v>
      </c>
      <c r="H5124" t="s">
        <v>488</v>
      </c>
      <c r="I5124" t="s">
        <v>489</v>
      </c>
      <c r="J5124" t="s">
        <v>569</v>
      </c>
      <c r="K5124" t="s">
        <v>485</v>
      </c>
      <c r="L5124" t="s">
        <v>538</v>
      </c>
      <c r="M5124" t="s">
        <v>422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181</v>
      </c>
      <c r="C5125">
        <v>2021</v>
      </c>
      <c r="D5125">
        <v>8</v>
      </c>
      <c r="E5125" t="s">
        <v>656</v>
      </c>
      <c r="F5125" s="153">
        <v>3</v>
      </c>
      <c r="G5125" t="s">
        <v>421</v>
      </c>
      <c r="H5125" t="s">
        <v>477</v>
      </c>
      <c r="I5125" t="s">
        <v>478</v>
      </c>
      <c r="J5125" t="s">
        <v>566</v>
      </c>
      <c r="K5125" t="s">
        <v>436</v>
      </c>
      <c r="L5125" t="s">
        <v>538</v>
      </c>
      <c r="M5125" t="s">
        <v>422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181</v>
      </c>
      <c r="C5126">
        <v>2021</v>
      </c>
      <c r="D5126">
        <v>8</v>
      </c>
      <c r="E5126" t="s">
        <v>656</v>
      </c>
      <c r="F5126" s="153">
        <v>3</v>
      </c>
      <c r="G5126" t="s">
        <v>421</v>
      </c>
      <c r="H5126" t="s">
        <v>479</v>
      </c>
      <c r="I5126" t="s">
        <v>480</v>
      </c>
      <c r="J5126" t="s">
        <v>566</v>
      </c>
      <c r="K5126" t="s">
        <v>436</v>
      </c>
      <c r="L5126" t="s">
        <v>538</v>
      </c>
      <c r="M5126" t="s">
        <v>422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181</v>
      </c>
      <c r="C5127">
        <v>2021</v>
      </c>
      <c r="D5127">
        <v>8</v>
      </c>
      <c r="E5127" t="s">
        <v>656</v>
      </c>
      <c r="F5127" s="153">
        <v>3</v>
      </c>
      <c r="G5127" t="s">
        <v>421</v>
      </c>
      <c r="H5127" t="s">
        <v>434</v>
      </c>
      <c r="I5127" t="s">
        <v>435</v>
      </c>
      <c r="J5127" t="s">
        <v>566</v>
      </c>
      <c r="K5127" t="s">
        <v>436</v>
      </c>
      <c r="L5127" t="s">
        <v>539</v>
      </c>
      <c r="M5127" t="s">
        <v>440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181</v>
      </c>
      <c r="C5128">
        <v>2021</v>
      </c>
      <c r="D5128">
        <v>8</v>
      </c>
      <c r="E5128" t="s">
        <v>656</v>
      </c>
      <c r="F5128" s="153">
        <v>3</v>
      </c>
      <c r="G5128" t="s">
        <v>421</v>
      </c>
      <c r="H5128" t="s">
        <v>437</v>
      </c>
      <c r="I5128" t="s">
        <v>438</v>
      </c>
      <c r="J5128" t="s">
        <v>571</v>
      </c>
      <c r="K5128" t="s">
        <v>439</v>
      </c>
      <c r="L5128" t="s">
        <v>539</v>
      </c>
      <c r="M5128" t="s">
        <v>440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181</v>
      </c>
      <c r="C5129">
        <v>2021</v>
      </c>
      <c r="D5129">
        <v>8</v>
      </c>
      <c r="E5129" t="s">
        <v>656</v>
      </c>
      <c r="F5129" s="153">
        <v>3</v>
      </c>
      <c r="G5129" t="s">
        <v>421</v>
      </c>
      <c r="H5129" t="s">
        <v>490</v>
      </c>
      <c r="I5129" t="s">
        <v>491</v>
      </c>
      <c r="J5129" t="s">
        <v>572</v>
      </c>
      <c r="K5129" t="s">
        <v>443</v>
      </c>
      <c r="L5129" t="s">
        <v>538</v>
      </c>
      <c r="M5129" t="s">
        <v>422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181</v>
      </c>
      <c r="C5130">
        <v>2021</v>
      </c>
      <c r="D5130">
        <v>8</v>
      </c>
      <c r="E5130" t="s">
        <v>656</v>
      </c>
      <c r="F5130" s="153">
        <v>3</v>
      </c>
      <c r="G5130" t="s">
        <v>421</v>
      </c>
      <c r="H5130" t="s">
        <v>441</v>
      </c>
      <c r="I5130" t="s">
        <v>442</v>
      </c>
      <c r="J5130" t="s">
        <v>572</v>
      </c>
      <c r="K5130" t="s">
        <v>443</v>
      </c>
      <c r="L5130" t="s">
        <v>538</v>
      </c>
      <c r="M5130" t="s">
        <v>422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181</v>
      </c>
      <c r="C5131">
        <v>2021</v>
      </c>
      <c r="D5131">
        <v>8</v>
      </c>
      <c r="E5131" t="s">
        <v>656</v>
      </c>
      <c r="F5131" s="153">
        <v>3</v>
      </c>
      <c r="G5131" t="s">
        <v>421</v>
      </c>
      <c r="H5131" t="s">
        <v>444</v>
      </c>
      <c r="I5131" t="s">
        <v>445</v>
      </c>
      <c r="J5131" t="s">
        <v>572</v>
      </c>
      <c r="K5131" t="s">
        <v>443</v>
      </c>
      <c r="L5131" t="s">
        <v>539</v>
      </c>
      <c r="M5131" t="s">
        <v>440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181</v>
      </c>
      <c r="C5132">
        <v>2021</v>
      </c>
      <c r="D5132">
        <v>8</v>
      </c>
      <c r="E5132" t="s">
        <v>656</v>
      </c>
      <c r="F5132" s="153">
        <v>3</v>
      </c>
      <c r="G5132" t="s">
        <v>421</v>
      </c>
      <c r="H5132" t="s">
        <v>412</v>
      </c>
      <c r="I5132" t="s">
        <v>413</v>
      </c>
      <c r="J5132" t="s">
        <v>561</v>
      </c>
      <c r="K5132" t="s">
        <v>399</v>
      </c>
      <c r="L5132" t="s">
        <v>539</v>
      </c>
      <c r="M5132" t="s">
        <v>440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181</v>
      </c>
      <c r="C5133">
        <v>2021</v>
      </c>
      <c r="D5133">
        <v>8</v>
      </c>
      <c r="E5133" t="s">
        <v>656</v>
      </c>
      <c r="F5133" s="153">
        <v>3</v>
      </c>
      <c r="G5133" t="s">
        <v>421</v>
      </c>
      <c r="H5133" t="s">
        <v>417</v>
      </c>
      <c r="I5133" t="s">
        <v>418</v>
      </c>
      <c r="J5133" t="s">
        <v>562</v>
      </c>
      <c r="K5133" t="s">
        <v>405</v>
      </c>
      <c r="L5133" t="s">
        <v>539</v>
      </c>
      <c r="M5133" t="s">
        <v>440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181</v>
      </c>
      <c r="C5134">
        <v>2021</v>
      </c>
      <c r="D5134">
        <v>8</v>
      </c>
      <c r="E5134" t="s">
        <v>656</v>
      </c>
      <c r="F5134" s="153">
        <v>3</v>
      </c>
      <c r="G5134" t="s">
        <v>421</v>
      </c>
      <c r="H5134" t="s">
        <v>446</v>
      </c>
      <c r="I5134" t="s">
        <v>447</v>
      </c>
      <c r="J5134" t="s">
        <v>567</v>
      </c>
      <c r="K5134" t="s">
        <v>425</v>
      </c>
      <c r="L5134" t="s">
        <v>539</v>
      </c>
      <c r="M5134" t="s">
        <v>440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181</v>
      </c>
      <c r="C5135">
        <v>2021</v>
      </c>
      <c r="D5135">
        <v>8</v>
      </c>
      <c r="E5135" t="s">
        <v>656</v>
      </c>
      <c r="F5135" s="153">
        <v>3</v>
      </c>
      <c r="G5135" t="s">
        <v>421</v>
      </c>
      <c r="H5135" t="s">
        <v>448</v>
      </c>
      <c r="I5135" t="s">
        <v>449</v>
      </c>
      <c r="J5135" t="s">
        <v>564</v>
      </c>
      <c r="K5135" t="s">
        <v>428</v>
      </c>
      <c r="L5135" t="s">
        <v>539</v>
      </c>
      <c r="M5135" t="s">
        <v>440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181</v>
      </c>
      <c r="C5136">
        <v>2021</v>
      </c>
      <c r="D5136">
        <v>8</v>
      </c>
      <c r="E5136" t="s">
        <v>656</v>
      </c>
      <c r="F5136" s="153">
        <v>3</v>
      </c>
      <c r="G5136" t="s">
        <v>421</v>
      </c>
      <c r="H5136" t="s">
        <v>419</v>
      </c>
      <c r="I5136" t="s">
        <v>420</v>
      </c>
      <c r="J5136" t="s">
        <v>565</v>
      </c>
      <c r="K5136" t="s">
        <v>411</v>
      </c>
      <c r="L5136" t="s">
        <v>539</v>
      </c>
      <c r="M5136" t="s">
        <v>440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181</v>
      </c>
      <c r="C5137">
        <v>2021</v>
      </c>
      <c r="D5137">
        <v>8</v>
      </c>
      <c r="E5137" t="s">
        <v>656</v>
      </c>
      <c r="F5137" s="153">
        <v>3</v>
      </c>
      <c r="G5137" t="s">
        <v>421</v>
      </c>
      <c r="H5137" t="s">
        <v>450</v>
      </c>
      <c r="I5137" t="s">
        <v>451</v>
      </c>
      <c r="J5137" t="s">
        <v>568</v>
      </c>
      <c r="K5137" t="s">
        <v>433</v>
      </c>
      <c r="L5137" t="s">
        <v>539</v>
      </c>
      <c r="M5137" t="s">
        <v>440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181</v>
      </c>
      <c r="C5138">
        <v>2021</v>
      </c>
      <c r="D5138">
        <v>8</v>
      </c>
      <c r="E5138" t="s">
        <v>656</v>
      </c>
      <c r="F5138" s="153">
        <v>3</v>
      </c>
      <c r="G5138" t="s">
        <v>421</v>
      </c>
      <c r="H5138" t="s">
        <v>452</v>
      </c>
      <c r="I5138" t="s">
        <v>453</v>
      </c>
      <c r="J5138" t="s">
        <v>568</v>
      </c>
      <c r="K5138" t="s">
        <v>433</v>
      </c>
      <c r="L5138" t="s">
        <v>539</v>
      </c>
      <c r="M5138" t="s">
        <v>440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181</v>
      </c>
      <c r="C5139">
        <v>2021</v>
      </c>
      <c r="D5139">
        <v>8</v>
      </c>
      <c r="E5139" t="s">
        <v>656</v>
      </c>
      <c r="F5139" s="153">
        <v>3</v>
      </c>
      <c r="G5139" t="s">
        <v>421</v>
      </c>
      <c r="H5139" t="s">
        <v>492</v>
      </c>
      <c r="I5139" t="s">
        <v>493</v>
      </c>
      <c r="J5139" t="s">
        <v>568</v>
      </c>
      <c r="K5139" t="s">
        <v>433</v>
      </c>
      <c r="L5139" t="s">
        <v>539</v>
      </c>
      <c r="M5139" t="s">
        <v>440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181</v>
      </c>
      <c r="C5140">
        <v>2021</v>
      </c>
      <c r="D5140">
        <v>8</v>
      </c>
      <c r="E5140" t="s">
        <v>656</v>
      </c>
      <c r="F5140" s="153">
        <v>5</v>
      </c>
      <c r="G5140" t="s">
        <v>455</v>
      </c>
      <c r="H5140" t="s">
        <v>403</v>
      </c>
      <c r="I5140" t="s">
        <v>404</v>
      </c>
      <c r="J5140" t="s">
        <v>562</v>
      </c>
      <c r="K5140" t="s">
        <v>405</v>
      </c>
      <c r="L5140" t="s">
        <v>540</v>
      </c>
      <c r="M5140" t="s">
        <v>456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181</v>
      </c>
      <c r="C5141">
        <v>2021</v>
      </c>
      <c r="D5141">
        <v>8</v>
      </c>
      <c r="E5141" t="s">
        <v>656</v>
      </c>
      <c r="F5141" s="153">
        <v>5</v>
      </c>
      <c r="G5141" t="s">
        <v>455</v>
      </c>
      <c r="H5141" t="s">
        <v>423</v>
      </c>
      <c r="I5141" t="s">
        <v>424</v>
      </c>
      <c r="J5141" t="s">
        <v>567</v>
      </c>
      <c r="K5141" t="s">
        <v>425</v>
      </c>
      <c r="L5141" t="s">
        <v>540</v>
      </c>
      <c r="M5141" t="s">
        <v>456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181</v>
      </c>
      <c r="C5142">
        <v>2021</v>
      </c>
      <c r="D5142">
        <v>8</v>
      </c>
      <c r="E5142" t="s">
        <v>656</v>
      </c>
      <c r="F5142" s="153">
        <v>5</v>
      </c>
      <c r="G5142" t="s">
        <v>455</v>
      </c>
      <c r="H5142" t="s">
        <v>429</v>
      </c>
      <c r="I5142" t="s">
        <v>430</v>
      </c>
      <c r="J5142" t="s">
        <v>562</v>
      </c>
      <c r="K5142" t="s">
        <v>405</v>
      </c>
      <c r="L5142" t="s">
        <v>540</v>
      </c>
      <c r="M5142" t="s">
        <v>456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181</v>
      </c>
      <c r="C5143">
        <v>2021</v>
      </c>
      <c r="D5143">
        <v>8</v>
      </c>
      <c r="E5143" t="s">
        <v>656</v>
      </c>
      <c r="F5143" s="153">
        <v>5</v>
      </c>
      <c r="G5143" t="s">
        <v>455</v>
      </c>
      <c r="H5143" t="s">
        <v>481</v>
      </c>
      <c r="I5143" t="s">
        <v>482</v>
      </c>
      <c r="J5143" t="s">
        <v>568</v>
      </c>
      <c r="K5143" t="s">
        <v>433</v>
      </c>
      <c r="L5143" t="s">
        <v>540</v>
      </c>
      <c r="M5143" t="s">
        <v>456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181</v>
      </c>
      <c r="C5144">
        <v>2021</v>
      </c>
      <c r="D5144">
        <v>8</v>
      </c>
      <c r="E5144" t="s">
        <v>656</v>
      </c>
      <c r="F5144" s="153">
        <v>5</v>
      </c>
      <c r="G5144" t="s">
        <v>455</v>
      </c>
      <c r="H5144" t="s">
        <v>431</v>
      </c>
      <c r="I5144" t="s">
        <v>432</v>
      </c>
      <c r="J5144" t="s">
        <v>568</v>
      </c>
      <c r="K5144" t="s">
        <v>433</v>
      </c>
      <c r="L5144" t="s">
        <v>540</v>
      </c>
      <c r="M5144" t="s">
        <v>456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181</v>
      </c>
      <c r="C5145">
        <v>2021</v>
      </c>
      <c r="D5145">
        <v>8</v>
      </c>
      <c r="E5145" t="s">
        <v>656</v>
      </c>
      <c r="F5145" s="153">
        <v>5</v>
      </c>
      <c r="G5145" t="s">
        <v>455</v>
      </c>
      <c r="H5145" t="s">
        <v>477</v>
      </c>
      <c r="I5145" t="s">
        <v>478</v>
      </c>
      <c r="J5145" t="s">
        <v>566</v>
      </c>
      <c r="K5145" t="s">
        <v>436</v>
      </c>
      <c r="L5145" t="s">
        <v>540</v>
      </c>
      <c r="M5145" t="s">
        <v>456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181</v>
      </c>
      <c r="C5146">
        <v>2021</v>
      </c>
      <c r="D5146">
        <v>8</v>
      </c>
      <c r="E5146" t="s">
        <v>656</v>
      </c>
      <c r="F5146" s="153">
        <v>5</v>
      </c>
      <c r="G5146" t="s">
        <v>455</v>
      </c>
      <c r="H5146" t="s">
        <v>479</v>
      </c>
      <c r="I5146" t="s">
        <v>480</v>
      </c>
      <c r="J5146" t="s">
        <v>566</v>
      </c>
      <c r="K5146" t="s">
        <v>436</v>
      </c>
      <c r="L5146" t="s">
        <v>540</v>
      </c>
      <c r="M5146" t="s">
        <v>456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181</v>
      </c>
      <c r="C5147">
        <v>2021</v>
      </c>
      <c r="D5147">
        <v>8</v>
      </c>
      <c r="E5147" t="s">
        <v>656</v>
      </c>
      <c r="F5147" s="153">
        <v>5</v>
      </c>
      <c r="G5147" t="s">
        <v>455</v>
      </c>
      <c r="H5147" t="s">
        <v>434</v>
      </c>
      <c r="I5147" t="s">
        <v>435</v>
      </c>
      <c r="J5147" t="s">
        <v>566</v>
      </c>
      <c r="K5147" t="s">
        <v>436</v>
      </c>
      <c r="L5147" t="s">
        <v>541</v>
      </c>
      <c r="M5147" t="s">
        <v>457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181</v>
      </c>
      <c r="C5148">
        <v>2021</v>
      </c>
      <c r="D5148">
        <v>8</v>
      </c>
      <c r="E5148" t="s">
        <v>656</v>
      </c>
      <c r="F5148" s="153">
        <v>5</v>
      </c>
      <c r="G5148" t="s">
        <v>455</v>
      </c>
      <c r="H5148" t="s">
        <v>490</v>
      </c>
      <c r="I5148" t="s">
        <v>491</v>
      </c>
      <c r="J5148" t="s">
        <v>572</v>
      </c>
      <c r="K5148" t="s">
        <v>443</v>
      </c>
      <c r="L5148" t="s">
        <v>540</v>
      </c>
      <c r="M5148" t="s">
        <v>456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181</v>
      </c>
      <c r="C5149">
        <v>2021</v>
      </c>
      <c r="D5149">
        <v>8</v>
      </c>
      <c r="E5149" t="s">
        <v>656</v>
      </c>
      <c r="F5149" s="153">
        <v>5</v>
      </c>
      <c r="G5149" t="s">
        <v>455</v>
      </c>
      <c r="H5149" t="s">
        <v>441</v>
      </c>
      <c r="I5149" t="s">
        <v>442</v>
      </c>
      <c r="J5149" t="s">
        <v>572</v>
      </c>
      <c r="K5149" t="s">
        <v>443</v>
      </c>
      <c r="L5149" t="s">
        <v>540</v>
      </c>
      <c r="M5149" t="s">
        <v>456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181</v>
      </c>
      <c r="C5150">
        <v>2021</v>
      </c>
      <c r="D5150">
        <v>8</v>
      </c>
      <c r="E5150" t="s">
        <v>656</v>
      </c>
      <c r="F5150" s="153">
        <v>5</v>
      </c>
      <c r="G5150" t="s">
        <v>455</v>
      </c>
      <c r="H5150" t="s">
        <v>444</v>
      </c>
      <c r="I5150" t="s">
        <v>445</v>
      </c>
      <c r="J5150" t="s">
        <v>572</v>
      </c>
      <c r="K5150" t="s">
        <v>443</v>
      </c>
      <c r="L5150" t="s">
        <v>541</v>
      </c>
      <c r="M5150" t="s">
        <v>457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181</v>
      </c>
      <c r="C5151">
        <v>2021</v>
      </c>
      <c r="D5151">
        <v>8</v>
      </c>
      <c r="E5151" t="s">
        <v>656</v>
      </c>
      <c r="F5151" s="153">
        <v>5</v>
      </c>
      <c r="G5151" t="s">
        <v>455</v>
      </c>
      <c r="H5151" t="s">
        <v>417</v>
      </c>
      <c r="I5151" t="s">
        <v>418</v>
      </c>
      <c r="J5151" t="s">
        <v>562</v>
      </c>
      <c r="K5151" t="s">
        <v>405</v>
      </c>
      <c r="L5151" t="s">
        <v>541</v>
      </c>
      <c r="M5151" t="s">
        <v>457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181</v>
      </c>
      <c r="C5152">
        <v>2021</v>
      </c>
      <c r="D5152">
        <v>8</v>
      </c>
      <c r="E5152" t="s">
        <v>656</v>
      </c>
      <c r="F5152" s="153">
        <v>5</v>
      </c>
      <c r="G5152" t="s">
        <v>455</v>
      </c>
      <c r="H5152" t="s">
        <v>446</v>
      </c>
      <c r="I5152" t="s">
        <v>447</v>
      </c>
      <c r="J5152" t="s">
        <v>567</v>
      </c>
      <c r="K5152" t="s">
        <v>425</v>
      </c>
      <c r="L5152" t="s">
        <v>541</v>
      </c>
      <c r="M5152" t="s">
        <v>457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181</v>
      </c>
      <c r="C5153">
        <v>2021</v>
      </c>
      <c r="D5153">
        <v>8</v>
      </c>
      <c r="E5153" t="s">
        <v>656</v>
      </c>
      <c r="F5153" s="153">
        <v>5</v>
      </c>
      <c r="G5153" t="s">
        <v>455</v>
      </c>
      <c r="H5153" t="s">
        <v>450</v>
      </c>
      <c r="I5153" t="s">
        <v>451</v>
      </c>
      <c r="J5153" t="s">
        <v>568</v>
      </c>
      <c r="K5153" t="s">
        <v>433</v>
      </c>
      <c r="L5153" t="s">
        <v>541</v>
      </c>
      <c r="M5153" t="s">
        <v>457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181</v>
      </c>
      <c r="C5154">
        <v>2021</v>
      </c>
      <c r="D5154">
        <v>8</v>
      </c>
      <c r="E5154" t="s">
        <v>656</v>
      </c>
      <c r="F5154" s="153">
        <v>6</v>
      </c>
      <c r="G5154" t="s">
        <v>458</v>
      </c>
      <c r="H5154" t="s">
        <v>403</v>
      </c>
      <c r="I5154" t="s">
        <v>404</v>
      </c>
      <c r="J5154" t="s">
        <v>562</v>
      </c>
      <c r="K5154" t="s">
        <v>405</v>
      </c>
      <c r="L5154" t="s">
        <v>548</v>
      </c>
      <c r="M5154" t="s">
        <v>193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181</v>
      </c>
      <c r="C5155">
        <v>2021</v>
      </c>
      <c r="D5155">
        <v>8</v>
      </c>
      <c r="E5155" t="s">
        <v>656</v>
      </c>
      <c r="F5155" s="153">
        <v>6</v>
      </c>
      <c r="G5155" t="s">
        <v>458</v>
      </c>
      <c r="H5155" t="s">
        <v>494</v>
      </c>
      <c r="I5155" t="s">
        <v>495</v>
      </c>
      <c r="J5155" t="s">
        <v>573</v>
      </c>
      <c r="K5155" t="s">
        <v>461</v>
      </c>
      <c r="L5155" t="s">
        <v>548</v>
      </c>
      <c r="M5155" t="s">
        <v>193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181</v>
      </c>
      <c r="C5156">
        <v>2021</v>
      </c>
      <c r="D5156">
        <v>8</v>
      </c>
      <c r="E5156" t="s">
        <v>656</v>
      </c>
      <c r="F5156" s="153">
        <v>6</v>
      </c>
      <c r="G5156" t="s">
        <v>458</v>
      </c>
      <c r="H5156" t="s">
        <v>496</v>
      </c>
      <c r="I5156" t="s">
        <v>497</v>
      </c>
      <c r="J5156" t="s">
        <v>573</v>
      </c>
      <c r="K5156" t="s">
        <v>461</v>
      </c>
      <c r="L5156" t="s">
        <v>548</v>
      </c>
      <c r="M5156" t="s">
        <v>193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181</v>
      </c>
      <c r="C5157">
        <v>2021</v>
      </c>
      <c r="D5157">
        <v>8</v>
      </c>
      <c r="E5157" t="s">
        <v>656</v>
      </c>
      <c r="F5157" s="153">
        <v>6</v>
      </c>
      <c r="G5157" t="s">
        <v>458</v>
      </c>
      <c r="H5157" t="s">
        <v>477</v>
      </c>
      <c r="I5157" t="s">
        <v>478</v>
      </c>
      <c r="J5157" t="s">
        <v>566</v>
      </c>
      <c r="K5157" t="s">
        <v>436</v>
      </c>
      <c r="L5157" t="s">
        <v>548</v>
      </c>
      <c r="M5157" t="s">
        <v>193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181</v>
      </c>
      <c r="C5158">
        <v>2021</v>
      </c>
      <c r="D5158">
        <v>8</v>
      </c>
      <c r="E5158" t="s">
        <v>656</v>
      </c>
      <c r="F5158" s="153">
        <v>6</v>
      </c>
      <c r="G5158" t="s">
        <v>458</v>
      </c>
      <c r="H5158" t="s">
        <v>479</v>
      </c>
      <c r="I5158" t="s">
        <v>480</v>
      </c>
      <c r="J5158" t="s">
        <v>566</v>
      </c>
      <c r="K5158" t="s">
        <v>436</v>
      </c>
      <c r="L5158" t="s">
        <v>548</v>
      </c>
      <c r="M5158" t="s">
        <v>193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181</v>
      </c>
      <c r="C5159">
        <v>2021</v>
      </c>
      <c r="D5159">
        <v>8</v>
      </c>
      <c r="E5159" t="s">
        <v>656</v>
      </c>
      <c r="F5159" s="153">
        <v>6</v>
      </c>
      <c r="G5159" t="s">
        <v>458</v>
      </c>
      <c r="H5159" t="s">
        <v>498</v>
      </c>
      <c r="I5159" t="s">
        <v>499</v>
      </c>
      <c r="J5159" t="s">
        <v>574</v>
      </c>
      <c r="K5159" t="s">
        <v>500</v>
      </c>
      <c r="L5159" t="s">
        <v>548</v>
      </c>
      <c r="M5159" t="s">
        <v>193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181</v>
      </c>
      <c r="C5160">
        <v>2021</v>
      </c>
      <c r="D5160">
        <v>8</v>
      </c>
      <c r="E5160" t="s">
        <v>656</v>
      </c>
      <c r="F5160" s="153">
        <v>6</v>
      </c>
      <c r="G5160" t="s">
        <v>458</v>
      </c>
      <c r="H5160" t="s">
        <v>501</v>
      </c>
      <c r="I5160" t="s">
        <v>502</v>
      </c>
      <c r="J5160" t="s">
        <v>574</v>
      </c>
      <c r="K5160" t="s">
        <v>500</v>
      </c>
      <c r="L5160" t="s">
        <v>548</v>
      </c>
      <c r="M5160" t="s">
        <v>193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181</v>
      </c>
      <c r="C5161">
        <v>2021</v>
      </c>
      <c r="D5161">
        <v>8</v>
      </c>
      <c r="E5161" t="s">
        <v>656</v>
      </c>
      <c r="F5161" s="153">
        <v>6</v>
      </c>
      <c r="G5161" t="s">
        <v>458</v>
      </c>
      <c r="H5161" t="s">
        <v>503</v>
      </c>
      <c r="I5161" t="s">
        <v>504</v>
      </c>
      <c r="J5161" t="s">
        <v>575</v>
      </c>
      <c r="K5161" t="s">
        <v>475</v>
      </c>
      <c r="L5161" t="s">
        <v>548</v>
      </c>
      <c r="M5161" t="s">
        <v>193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181</v>
      </c>
      <c r="C5162">
        <v>2021</v>
      </c>
      <c r="D5162">
        <v>8</v>
      </c>
      <c r="E5162" t="s">
        <v>656</v>
      </c>
      <c r="F5162" s="153">
        <v>6</v>
      </c>
      <c r="G5162" t="s">
        <v>458</v>
      </c>
      <c r="H5162" t="s">
        <v>505</v>
      </c>
      <c r="I5162" t="s">
        <v>506</v>
      </c>
      <c r="J5162" t="s">
        <v>575</v>
      </c>
      <c r="K5162" t="s">
        <v>475</v>
      </c>
      <c r="L5162" t="s">
        <v>548</v>
      </c>
      <c r="M5162" t="s">
        <v>193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181</v>
      </c>
      <c r="C5163">
        <v>2021</v>
      </c>
      <c r="D5163">
        <v>8</v>
      </c>
      <c r="E5163" t="s">
        <v>656</v>
      </c>
      <c r="F5163" s="153">
        <v>6</v>
      </c>
      <c r="G5163" t="s">
        <v>458</v>
      </c>
      <c r="H5163" t="s">
        <v>507</v>
      </c>
      <c r="I5163" t="s">
        <v>508</v>
      </c>
      <c r="J5163" t="s">
        <v>571</v>
      </c>
      <c r="K5163" t="s">
        <v>439</v>
      </c>
      <c r="L5163" t="s">
        <v>548</v>
      </c>
      <c r="M5163" t="s">
        <v>193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181</v>
      </c>
      <c r="C5164">
        <v>2021</v>
      </c>
      <c r="D5164">
        <v>8</v>
      </c>
      <c r="E5164" t="s">
        <v>656</v>
      </c>
      <c r="F5164" s="153">
        <v>6</v>
      </c>
      <c r="G5164" t="s">
        <v>458</v>
      </c>
      <c r="H5164" t="s">
        <v>509</v>
      </c>
      <c r="I5164" t="s">
        <v>510</v>
      </c>
      <c r="J5164" t="s">
        <v>571</v>
      </c>
      <c r="K5164" t="s">
        <v>439</v>
      </c>
      <c r="L5164" t="s">
        <v>548</v>
      </c>
      <c r="M5164" t="s">
        <v>193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181</v>
      </c>
      <c r="C5165">
        <v>2021</v>
      </c>
      <c r="D5165">
        <v>8</v>
      </c>
      <c r="E5165" t="s">
        <v>656</v>
      </c>
      <c r="F5165" s="153">
        <v>6</v>
      </c>
      <c r="G5165" t="s">
        <v>458</v>
      </c>
      <c r="H5165" t="s">
        <v>459</v>
      </c>
      <c r="I5165" t="s">
        <v>460</v>
      </c>
      <c r="J5165" t="s">
        <v>573</v>
      </c>
      <c r="K5165" t="s">
        <v>461</v>
      </c>
      <c r="L5165" t="s">
        <v>542</v>
      </c>
      <c r="M5165" t="s">
        <v>462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181</v>
      </c>
      <c r="C5166">
        <v>2021</v>
      </c>
      <c r="D5166">
        <v>8</v>
      </c>
      <c r="E5166" t="s">
        <v>656</v>
      </c>
      <c r="F5166" s="153">
        <v>6</v>
      </c>
      <c r="G5166" t="s">
        <v>458</v>
      </c>
      <c r="H5166" t="s">
        <v>434</v>
      </c>
      <c r="I5166" t="s">
        <v>435</v>
      </c>
      <c r="J5166" t="s">
        <v>566</v>
      </c>
      <c r="K5166" t="s">
        <v>436</v>
      </c>
      <c r="L5166" t="s">
        <v>542</v>
      </c>
      <c r="M5166" t="s">
        <v>462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181</v>
      </c>
      <c r="C5167">
        <v>2021</v>
      </c>
      <c r="D5167">
        <v>8</v>
      </c>
      <c r="E5167" t="s">
        <v>656</v>
      </c>
      <c r="F5167" s="153">
        <v>6</v>
      </c>
      <c r="G5167" t="s">
        <v>458</v>
      </c>
      <c r="H5167" t="s">
        <v>511</v>
      </c>
      <c r="I5167" t="s">
        <v>512</v>
      </c>
      <c r="J5167" t="s">
        <v>576</v>
      </c>
      <c r="K5167" t="s">
        <v>513</v>
      </c>
      <c r="L5167" t="s">
        <v>542</v>
      </c>
      <c r="M5167" t="s">
        <v>462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181</v>
      </c>
      <c r="C5168">
        <v>2021</v>
      </c>
      <c r="D5168">
        <v>8</v>
      </c>
      <c r="E5168" t="s">
        <v>656</v>
      </c>
      <c r="F5168" s="153">
        <v>6</v>
      </c>
      <c r="G5168" t="s">
        <v>458</v>
      </c>
      <c r="H5168" t="s">
        <v>514</v>
      </c>
      <c r="I5168" t="s">
        <v>515</v>
      </c>
      <c r="J5168" t="s">
        <v>574</v>
      </c>
      <c r="K5168" t="s">
        <v>500</v>
      </c>
      <c r="L5168" t="s">
        <v>542</v>
      </c>
      <c r="M5168" t="s">
        <v>462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181</v>
      </c>
      <c r="C5169">
        <v>2021</v>
      </c>
      <c r="D5169">
        <v>8</v>
      </c>
      <c r="E5169" t="s">
        <v>656</v>
      </c>
      <c r="F5169" s="153">
        <v>6</v>
      </c>
      <c r="G5169" t="s">
        <v>458</v>
      </c>
      <c r="H5169" t="s">
        <v>516</v>
      </c>
      <c r="I5169" t="s">
        <v>517</v>
      </c>
      <c r="J5169" t="s">
        <v>575</v>
      </c>
      <c r="K5169" t="s">
        <v>475</v>
      </c>
      <c r="L5169" t="s">
        <v>542</v>
      </c>
      <c r="M5169" t="s">
        <v>462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181</v>
      </c>
      <c r="C5170">
        <v>2021</v>
      </c>
      <c r="D5170">
        <v>8</v>
      </c>
      <c r="E5170" t="s">
        <v>656</v>
      </c>
      <c r="F5170" s="153">
        <v>6</v>
      </c>
      <c r="G5170" t="s">
        <v>458</v>
      </c>
      <c r="H5170" t="s">
        <v>437</v>
      </c>
      <c r="I5170" t="s">
        <v>438</v>
      </c>
      <c r="J5170" t="s">
        <v>571</v>
      </c>
      <c r="K5170" t="s">
        <v>439</v>
      </c>
      <c r="L5170" t="s">
        <v>542</v>
      </c>
      <c r="M5170" t="s">
        <v>462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181</v>
      </c>
      <c r="C5171">
        <v>2021</v>
      </c>
      <c r="D5171">
        <v>8</v>
      </c>
      <c r="E5171" t="s">
        <v>656</v>
      </c>
      <c r="F5171" s="153">
        <v>6</v>
      </c>
      <c r="G5171" t="s">
        <v>458</v>
      </c>
      <c r="H5171" t="s">
        <v>518</v>
      </c>
      <c r="I5171" t="s">
        <v>519</v>
      </c>
      <c r="J5171" t="s">
        <v>577</v>
      </c>
      <c r="K5171" t="s">
        <v>465</v>
      </c>
      <c r="L5171" t="s">
        <v>548</v>
      </c>
      <c r="M5171" t="s">
        <v>193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181</v>
      </c>
      <c r="C5172">
        <v>2021</v>
      </c>
      <c r="D5172">
        <v>8</v>
      </c>
      <c r="E5172" t="s">
        <v>656</v>
      </c>
      <c r="F5172" s="153">
        <v>6</v>
      </c>
      <c r="G5172" t="s">
        <v>458</v>
      </c>
      <c r="H5172" t="s">
        <v>463</v>
      </c>
      <c r="I5172" t="s">
        <v>464</v>
      </c>
      <c r="J5172" t="s">
        <v>577</v>
      </c>
      <c r="K5172" t="s">
        <v>465</v>
      </c>
      <c r="L5172" t="s">
        <v>542</v>
      </c>
      <c r="M5172" t="s">
        <v>462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181</v>
      </c>
      <c r="C5173">
        <v>2021</v>
      </c>
      <c r="D5173">
        <v>8</v>
      </c>
      <c r="E5173" t="s">
        <v>656</v>
      </c>
      <c r="F5173" s="153">
        <v>6</v>
      </c>
      <c r="G5173" t="s">
        <v>458</v>
      </c>
      <c r="H5173" t="s">
        <v>522</v>
      </c>
      <c r="I5173" t="s">
        <v>523</v>
      </c>
      <c r="J5173" t="s">
        <v>578</v>
      </c>
      <c r="K5173" t="s">
        <v>475</v>
      </c>
      <c r="L5173" t="s">
        <v>548</v>
      </c>
      <c r="M5173" t="s">
        <v>193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181</v>
      </c>
      <c r="C5174">
        <v>2021</v>
      </c>
      <c r="D5174">
        <v>8</v>
      </c>
      <c r="E5174" t="s">
        <v>656</v>
      </c>
      <c r="F5174" s="153">
        <v>6</v>
      </c>
      <c r="G5174" t="s">
        <v>458</v>
      </c>
      <c r="H5174" t="s">
        <v>524</v>
      </c>
      <c r="I5174" t="s">
        <v>525</v>
      </c>
      <c r="J5174" t="s">
        <v>578</v>
      </c>
      <c r="K5174" t="s">
        <v>475</v>
      </c>
      <c r="L5174" t="s">
        <v>542</v>
      </c>
      <c r="M5174" t="s">
        <v>462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181</v>
      </c>
      <c r="C5175">
        <v>2021</v>
      </c>
      <c r="D5175">
        <v>8</v>
      </c>
      <c r="E5175" t="s">
        <v>656</v>
      </c>
      <c r="F5175" s="153">
        <v>6</v>
      </c>
      <c r="G5175" t="s">
        <v>458</v>
      </c>
      <c r="H5175" t="s">
        <v>417</v>
      </c>
      <c r="I5175" t="s">
        <v>418</v>
      </c>
      <c r="J5175" t="s">
        <v>562</v>
      </c>
      <c r="K5175" t="s">
        <v>405</v>
      </c>
      <c r="L5175" t="s">
        <v>542</v>
      </c>
      <c r="M5175" t="s">
        <v>462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181</v>
      </c>
      <c r="C5176">
        <v>2021</v>
      </c>
      <c r="D5176">
        <v>8</v>
      </c>
      <c r="E5176" t="s">
        <v>656</v>
      </c>
      <c r="F5176" s="153">
        <v>10</v>
      </c>
      <c r="G5176" t="s">
        <v>466</v>
      </c>
      <c r="H5176" t="s">
        <v>397</v>
      </c>
      <c r="I5176" t="s">
        <v>398</v>
      </c>
      <c r="J5176" t="s">
        <v>561</v>
      </c>
      <c r="K5176" t="s">
        <v>399</v>
      </c>
      <c r="L5176" t="s">
        <v>543</v>
      </c>
      <c r="M5176" t="s">
        <v>467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181</v>
      </c>
      <c r="C5177">
        <v>2021</v>
      </c>
      <c r="D5177">
        <v>8</v>
      </c>
      <c r="E5177" t="s">
        <v>656</v>
      </c>
      <c r="F5177" s="153">
        <v>10</v>
      </c>
      <c r="G5177" t="s">
        <v>466</v>
      </c>
      <c r="H5177" t="s">
        <v>401</v>
      </c>
      <c r="I5177" t="s">
        <v>402</v>
      </c>
      <c r="J5177" t="s">
        <v>561</v>
      </c>
      <c r="K5177" t="s">
        <v>399</v>
      </c>
      <c r="L5177" t="s">
        <v>543</v>
      </c>
      <c r="M5177" t="s">
        <v>467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181</v>
      </c>
      <c r="C5178">
        <v>2021</v>
      </c>
      <c r="D5178">
        <v>8</v>
      </c>
      <c r="E5178" t="s">
        <v>656</v>
      </c>
      <c r="F5178" s="153">
        <v>10</v>
      </c>
      <c r="G5178" t="s">
        <v>466</v>
      </c>
      <c r="H5178" t="s">
        <v>403</v>
      </c>
      <c r="I5178" t="s">
        <v>404</v>
      </c>
      <c r="J5178" t="s">
        <v>562</v>
      </c>
      <c r="K5178" t="s">
        <v>405</v>
      </c>
      <c r="L5178" t="s">
        <v>543</v>
      </c>
      <c r="M5178" t="s">
        <v>467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181</v>
      </c>
      <c r="C5179">
        <v>2021</v>
      </c>
      <c r="D5179">
        <v>8</v>
      </c>
      <c r="E5179" t="s">
        <v>656</v>
      </c>
      <c r="F5179" s="153">
        <v>10</v>
      </c>
      <c r="G5179" t="s">
        <v>466</v>
      </c>
      <c r="H5179" t="s">
        <v>406</v>
      </c>
      <c r="I5179" t="s">
        <v>407</v>
      </c>
      <c r="J5179" t="s">
        <v>563</v>
      </c>
      <c r="K5179" t="s">
        <v>408</v>
      </c>
      <c r="L5179" t="s">
        <v>543</v>
      </c>
      <c r="M5179" t="s">
        <v>467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181</v>
      </c>
      <c r="C5180">
        <v>2021</v>
      </c>
      <c r="D5180">
        <v>8</v>
      </c>
      <c r="E5180" t="s">
        <v>656</v>
      </c>
      <c r="F5180" s="153">
        <v>10</v>
      </c>
      <c r="G5180" t="s">
        <v>466</v>
      </c>
      <c r="H5180" t="s">
        <v>471</v>
      </c>
      <c r="I5180" t="s">
        <v>472</v>
      </c>
      <c r="J5180" t="s">
        <v>563</v>
      </c>
      <c r="K5180" t="s">
        <v>408</v>
      </c>
      <c r="L5180" t="s">
        <v>543</v>
      </c>
      <c r="M5180" t="s">
        <v>467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181</v>
      </c>
      <c r="C5181">
        <v>2021</v>
      </c>
      <c r="D5181">
        <v>8</v>
      </c>
      <c r="E5181" t="s">
        <v>656</v>
      </c>
      <c r="F5181" s="153">
        <v>10</v>
      </c>
      <c r="G5181" t="s">
        <v>466</v>
      </c>
      <c r="H5181" t="s">
        <v>477</v>
      </c>
      <c r="I5181" t="s">
        <v>478</v>
      </c>
      <c r="J5181" t="s">
        <v>566</v>
      </c>
      <c r="K5181" t="s">
        <v>436</v>
      </c>
      <c r="L5181" t="s">
        <v>543</v>
      </c>
      <c r="M5181" t="s">
        <v>467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181</v>
      </c>
      <c r="C5182">
        <v>2021</v>
      </c>
      <c r="D5182">
        <v>8</v>
      </c>
      <c r="E5182" t="s">
        <v>656</v>
      </c>
      <c r="F5182" s="153">
        <v>10</v>
      </c>
      <c r="G5182" t="s">
        <v>466</v>
      </c>
      <c r="H5182" t="s">
        <v>479</v>
      </c>
      <c r="I5182" t="s">
        <v>480</v>
      </c>
      <c r="J5182" t="s">
        <v>566</v>
      </c>
      <c r="K5182" t="s">
        <v>436</v>
      </c>
      <c r="L5182" t="s">
        <v>543</v>
      </c>
      <c r="M5182" t="s">
        <v>467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181</v>
      </c>
      <c r="C5183">
        <v>2021</v>
      </c>
      <c r="D5183">
        <v>8</v>
      </c>
      <c r="E5183" t="s">
        <v>656</v>
      </c>
      <c r="F5183" s="153">
        <v>10</v>
      </c>
      <c r="G5183" t="s">
        <v>466</v>
      </c>
      <c r="H5183" t="s">
        <v>434</v>
      </c>
      <c r="I5183" t="s">
        <v>435</v>
      </c>
      <c r="J5183" t="s">
        <v>566</v>
      </c>
      <c r="K5183" t="s">
        <v>436</v>
      </c>
      <c r="L5183" t="s">
        <v>544</v>
      </c>
      <c r="M5183" t="s">
        <v>468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181</v>
      </c>
      <c r="C5184">
        <v>2021</v>
      </c>
      <c r="D5184">
        <v>8</v>
      </c>
      <c r="E5184" t="s">
        <v>656</v>
      </c>
      <c r="F5184" s="153">
        <v>10</v>
      </c>
      <c r="G5184" t="s">
        <v>466</v>
      </c>
      <c r="H5184" t="s">
        <v>412</v>
      </c>
      <c r="I5184" t="s">
        <v>413</v>
      </c>
      <c r="J5184" t="s">
        <v>561</v>
      </c>
      <c r="K5184" t="s">
        <v>399</v>
      </c>
      <c r="L5184" t="s">
        <v>544</v>
      </c>
      <c r="M5184" t="s">
        <v>468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181</v>
      </c>
      <c r="C5185">
        <v>2021</v>
      </c>
      <c r="D5185">
        <v>8</v>
      </c>
      <c r="E5185" t="s">
        <v>656</v>
      </c>
      <c r="F5185" s="153">
        <v>10</v>
      </c>
      <c r="G5185" t="s">
        <v>466</v>
      </c>
      <c r="H5185" t="s">
        <v>415</v>
      </c>
      <c r="I5185" t="s">
        <v>416</v>
      </c>
      <c r="J5185" t="s">
        <v>563</v>
      </c>
      <c r="K5185" t="s">
        <v>408</v>
      </c>
      <c r="L5185" t="s">
        <v>544</v>
      </c>
      <c r="M5185" t="s">
        <v>468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181</v>
      </c>
      <c r="C5186">
        <v>2021</v>
      </c>
      <c r="D5186">
        <v>8</v>
      </c>
      <c r="E5186" t="s">
        <v>656</v>
      </c>
      <c r="F5186" s="153">
        <v>10</v>
      </c>
      <c r="G5186" t="s">
        <v>466</v>
      </c>
      <c r="H5186" t="s">
        <v>417</v>
      </c>
      <c r="I5186" t="s">
        <v>418</v>
      </c>
      <c r="J5186" t="s">
        <v>562</v>
      </c>
      <c r="K5186" t="s">
        <v>405</v>
      </c>
      <c r="L5186" t="s">
        <v>544</v>
      </c>
      <c r="M5186" t="s">
        <v>468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181</v>
      </c>
      <c r="C5187">
        <v>2021</v>
      </c>
      <c r="D5187">
        <v>8</v>
      </c>
      <c r="E5187" t="s">
        <v>656</v>
      </c>
      <c r="F5187" s="153">
        <v>60</v>
      </c>
      <c r="G5187" t="s">
        <v>469</v>
      </c>
      <c r="H5187" t="s">
        <v>494</v>
      </c>
      <c r="I5187" t="s">
        <v>495</v>
      </c>
      <c r="J5187" t="s">
        <v>573</v>
      </c>
      <c r="K5187" t="s">
        <v>461</v>
      </c>
      <c r="L5187" t="s">
        <v>549</v>
      </c>
      <c r="M5187" t="s">
        <v>526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181</v>
      </c>
      <c r="C5188">
        <v>2021</v>
      </c>
      <c r="D5188">
        <v>8</v>
      </c>
      <c r="E5188" t="s">
        <v>656</v>
      </c>
      <c r="F5188" s="153">
        <v>60</v>
      </c>
      <c r="G5188" t="s">
        <v>469</v>
      </c>
      <c r="H5188" t="s">
        <v>496</v>
      </c>
      <c r="I5188" t="s">
        <v>497</v>
      </c>
      <c r="J5188" t="s">
        <v>573</v>
      </c>
      <c r="K5188" t="s">
        <v>461</v>
      </c>
      <c r="L5188" t="s">
        <v>549</v>
      </c>
      <c r="M5188" t="s">
        <v>526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181</v>
      </c>
      <c r="C5189">
        <v>2021</v>
      </c>
      <c r="D5189">
        <v>8</v>
      </c>
      <c r="E5189" t="s">
        <v>656</v>
      </c>
      <c r="F5189" s="153">
        <v>60</v>
      </c>
      <c r="G5189" t="s">
        <v>469</v>
      </c>
      <c r="H5189" t="s">
        <v>459</v>
      </c>
      <c r="I5189" t="s">
        <v>460</v>
      </c>
      <c r="J5189" t="s">
        <v>573</v>
      </c>
      <c r="K5189" t="s">
        <v>461</v>
      </c>
      <c r="L5189" t="s">
        <v>545</v>
      </c>
      <c r="M5189" t="s">
        <v>470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181</v>
      </c>
      <c r="C5190">
        <v>2021</v>
      </c>
      <c r="D5190">
        <v>8</v>
      </c>
      <c r="E5190" t="s">
        <v>656</v>
      </c>
      <c r="F5190" s="153">
        <v>60</v>
      </c>
      <c r="G5190" t="s">
        <v>469</v>
      </c>
      <c r="H5190" t="s">
        <v>437</v>
      </c>
      <c r="I5190" t="s">
        <v>438</v>
      </c>
      <c r="J5190" t="s">
        <v>571</v>
      </c>
      <c r="K5190" t="s">
        <v>439</v>
      </c>
      <c r="L5190" t="s">
        <v>545</v>
      </c>
      <c r="M5190" t="s">
        <v>470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181</v>
      </c>
      <c r="C5191">
        <v>2021</v>
      </c>
      <c r="D5191">
        <v>8</v>
      </c>
      <c r="E5191" t="s">
        <v>656</v>
      </c>
      <c r="F5191" s="153">
        <v>60</v>
      </c>
      <c r="G5191" t="s">
        <v>469</v>
      </c>
      <c r="H5191" t="s">
        <v>463</v>
      </c>
      <c r="I5191" t="s">
        <v>464</v>
      </c>
      <c r="J5191" t="s">
        <v>577</v>
      </c>
      <c r="K5191" t="s">
        <v>465</v>
      </c>
      <c r="L5191" t="s">
        <v>545</v>
      </c>
      <c r="M5191" t="s">
        <v>470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181</v>
      </c>
      <c r="C5192">
        <v>2021</v>
      </c>
      <c r="D5192">
        <v>8</v>
      </c>
      <c r="E5192" t="s">
        <v>656</v>
      </c>
      <c r="F5192" s="153">
        <v>71</v>
      </c>
      <c r="G5192" t="s">
        <v>469</v>
      </c>
      <c r="H5192" t="s">
        <v>397</v>
      </c>
      <c r="I5192" t="s">
        <v>398</v>
      </c>
      <c r="J5192" t="s">
        <v>561</v>
      </c>
      <c r="K5192" t="s">
        <v>399</v>
      </c>
      <c r="L5192" t="s">
        <v>550</v>
      </c>
      <c r="M5192" t="s">
        <v>527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181</v>
      </c>
      <c r="C5193">
        <v>2021</v>
      </c>
      <c r="D5193">
        <v>8</v>
      </c>
      <c r="E5193" t="s">
        <v>656</v>
      </c>
      <c r="F5193" s="153">
        <v>72</v>
      </c>
      <c r="G5193" t="s">
        <v>469</v>
      </c>
      <c r="H5193" t="s">
        <v>397</v>
      </c>
      <c r="I5193" t="s">
        <v>398</v>
      </c>
      <c r="J5193" t="s">
        <v>561</v>
      </c>
      <c r="K5193" t="s">
        <v>399</v>
      </c>
      <c r="L5193" t="s">
        <v>551</v>
      </c>
      <c r="M5193" t="s">
        <v>528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181</v>
      </c>
      <c r="C5194">
        <v>2021</v>
      </c>
      <c r="D5194">
        <v>8</v>
      </c>
      <c r="E5194" t="s">
        <v>656</v>
      </c>
      <c r="F5194" s="153">
        <v>75</v>
      </c>
      <c r="G5194" t="s">
        <v>469</v>
      </c>
      <c r="H5194" t="s">
        <v>481</v>
      </c>
      <c r="I5194" t="s">
        <v>482</v>
      </c>
      <c r="J5194" t="s">
        <v>568</v>
      </c>
      <c r="K5194" t="s">
        <v>433</v>
      </c>
      <c r="L5194" t="s">
        <v>552</v>
      </c>
      <c r="M5194" t="s">
        <v>529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181</v>
      </c>
      <c r="C5195">
        <v>2021</v>
      </c>
      <c r="D5195">
        <v>8</v>
      </c>
      <c r="E5195" t="s">
        <v>656</v>
      </c>
      <c r="F5195" s="153">
        <v>75</v>
      </c>
      <c r="G5195" t="s">
        <v>469</v>
      </c>
      <c r="H5195" t="s">
        <v>431</v>
      </c>
      <c r="I5195" t="s">
        <v>432</v>
      </c>
      <c r="J5195" t="s">
        <v>568</v>
      </c>
      <c r="K5195" t="s">
        <v>433</v>
      </c>
      <c r="L5195" t="s">
        <v>552</v>
      </c>
      <c r="M5195" t="s">
        <v>529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181</v>
      </c>
      <c r="C5196">
        <v>2021</v>
      </c>
      <c r="D5196">
        <v>8</v>
      </c>
      <c r="E5196" t="s">
        <v>656</v>
      </c>
      <c r="F5196" s="153">
        <v>75</v>
      </c>
      <c r="G5196" t="s">
        <v>469</v>
      </c>
      <c r="H5196" t="s">
        <v>441</v>
      </c>
      <c r="I5196" t="s">
        <v>442</v>
      </c>
      <c r="J5196" t="s">
        <v>572</v>
      </c>
      <c r="K5196" t="s">
        <v>443</v>
      </c>
      <c r="L5196" t="s">
        <v>552</v>
      </c>
      <c r="M5196" t="s">
        <v>529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181</v>
      </c>
      <c r="C5197">
        <v>2021</v>
      </c>
      <c r="D5197">
        <v>8</v>
      </c>
      <c r="E5197" t="s">
        <v>656</v>
      </c>
      <c r="F5197" s="153">
        <v>75</v>
      </c>
      <c r="G5197" t="s">
        <v>469</v>
      </c>
      <c r="H5197" t="s">
        <v>417</v>
      </c>
      <c r="I5197" t="s">
        <v>418</v>
      </c>
      <c r="J5197" t="s">
        <v>562</v>
      </c>
      <c r="K5197" t="s">
        <v>405</v>
      </c>
      <c r="L5197" t="s">
        <v>553</v>
      </c>
      <c r="M5197" t="s">
        <v>476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181</v>
      </c>
      <c r="C5198">
        <v>2021</v>
      </c>
      <c r="D5198">
        <v>8</v>
      </c>
      <c r="E5198" t="s">
        <v>656</v>
      </c>
      <c r="F5198" s="153">
        <v>75</v>
      </c>
      <c r="G5198" t="s">
        <v>469</v>
      </c>
      <c r="H5198" t="s">
        <v>450</v>
      </c>
      <c r="I5198" t="s">
        <v>451</v>
      </c>
      <c r="J5198" t="s">
        <v>568</v>
      </c>
      <c r="K5198" t="s">
        <v>433</v>
      </c>
      <c r="L5198" t="s">
        <v>553</v>
      </c>
      <c r="M5198" t="s">
        <v>476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181</v>
      </c>
      <c r="C5199">
        <v>2021</v>
      </c>
      <c r="D5199">
        <v>8</v>
      </c>
      <c r="E5199" t="s">
        <v>656</v>
      </c>
      <c r="F5199" s="153">
        <v>77</v>
      </c>
      <c r="G5199" t="s">
        <v>469</v>
      </c>
      <c r="H5199" t="s">
        <v>431</v>
      </c>
      <c r="I5199" t="s">
        <v>432</v>
      </c>
      <c r="J5199" t="s">
        <v>568</v>
      </c>
      <c r="K5199" t="s">
        <v>433</v>
      </c>
      <c r="L5199" t="s">
        <v>554</v>
      </c>
      <c r="M5199" t="s">
        <v>530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181</v>
      </c>
      <c r="C5200">
        <v>2021</v>
      </c>
      <c r="D5200">
        <v>8</v>
      </c>
      <c r="E5200" t="s">
        <v>656</v>
      </c>
      <c r="F5200" s="153">
        <v>79</v>
      </c>
      <c r="G5200" t="s">
        <v>469</v>
      </c>
      <c r="H5200" t="s">
        <v>403</v>
      </c>
      <c r="I5200" t="s">
        <v>404</v>
      </c>
      <c r="J5200" t="s">
        <v>562</v>
      </c>
      <c r="K5200" t="s">
        <v>405</v>
      </c>
      <c r="L5200" t="s">
        <v>556</v>
      </c>
      <c r="M5200" t="s">
        <v>531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181</v>
      </c>
      <c r="C5201">
        <v>2021</v>
      </c>
      <c r="D5201">
        <v>8</v>
      </c>
      <c r="E5201" t="s">
        <v>656</v>
      </c>
      <c r="F5201" s="153">
        <v>79</v>
      </c>
      <c r="G5201" t="s">
        <v>469</v>
      </c>
      <c r="H5201" t="s">
        <v>431</v>
      </c>
      <c r="I5201" t="s">
        <v>432</v>
      </c>
      <c r="J5201" t="s">
        <v>568</v>
      </c>
      <c r="K5201" t="s">
        <v>433</v>
      </c>
      <c r="L5201" t="s">
        <v>556</v>
      </c>
      <c r="M5201" t="s">
        <v>531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181</v>
      </c>
      <c r="C5202">
        <v>2021</v>
      </c>
      <c r="D5202">
        <v>8</v>
      </c>
      <c r="E5202" t="s">
        <v>656</v>
      </c>
      <c r="F5202" s="153">
        <v>79</v>
      </c>
      <c r="G5202" t="s">
        <v>469</v>
      </c>
      <c r="H5202" t="s">
        <v>532</v>
      </c>
      <c r="I5202" t="s">
        <v>533</v>
      </c>
      <c r="J5202" t="s">
        <v>270</v>
      </c>
      <c r="K5202" t="s">
        <v>534</v>
      </c>
      <c r="L5202" t="s">
        <v>556</v>
      </c>
      <c r="M5202" t="s">
        <v>531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181</v>
      </c>
      <c r="C5203">
        <v>2021</v>
      </c>
      <c r="D5203">
        <v>8</v>
      </c>
      <c r="E5203" t="s">
        <v>656</v>
      </c>
      <c r="F5203" s="153">
        <v>79</v>
      </c>
      <c r="G5203" t="s">
        <v>469</v>
      </c>
      <c r="H5203" t="s">
        <v>444</v>
      </c>
      <c r="I5203" t="s">
        <v>445</v>
      </c>
      <c r="J5203" t="s">
        <v>572</v>
      </c>
      <c r="K5203" t="s">
        <v>443</v>
      </c>
      <c r="L5203" t="s">
        <v>557</v>
      </c>
      <c r="M5203" t="s">
        <v>535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181</v>
      </c>
      <c r="C5204">
        <v>2021</v>
      </c>
      <c r="D5204">
        <v>8</v>
      </c>
      <c r="E5204" t="s">
        <v>656</v>
      </c>
      <c r="F5204" s="153">
        <v>79</v>
      </c>
      <c r="G5204" t="s">
        <v>469</v>
      </c>
      <c r="H5204" t="s">
        <v>417</v>
      </c>
      <c r="I5204" t="s">
        <v>418</v>
      </c>
      <c r="J5204" t="s">
        <v>562</v>
      </c>
      <c r="K5204" t="s">
        <v>405</v>
      </c>
      <c r="L5204" t="s">
        <v>557</v>
      </c>
      <c r="M5204" t="s">
        <v>535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181</v>
      </c>
      <c r="C5205">
        <v>2021</v>
      </c>
      <c r="D5205">
        <v>8</v>
      </c>
      <c r="E5205" t="s">
        <v>656</v>
      </c>
      <c r="F5205" s="153">
        <v>79</v>
      </c>
      <c r="G5205" t="s">
        <v>469</v>
      </c>
      <c r="H5205" t="s">
        <v>446</v>
      </c>
      <c r="I5205" t="s">
        <v>447</v>
      </c>
      <c r="J5205" t="s">
        <v>567</v>
      </c>
      <c r="K5205" t="s">
        <v>425</v>
      </c>
      <c r="L5205" t="s">
        <v>557</v>
      </c>
      <c r="M5205" t="s">
        <v>535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181</v>
      </c>
      <c r="C5206">
        <v>2021</v>
      </c>
      <c r="D5206">
        <v>8</v>
      </c>
      <c r="E5206" t="s">
        <v>656</v>
      </c>
      <c r="F5206" s="153">
        <v>79</v>
      </c>
      <c r="G5206" t="s">
        <v>469</v>
      </c>
      <c r="H5206" t="s">
        <v>450</v>
      </c>
      <c r="I5206" t="s">
        <v>451</v>
      </c>
      <c r="J5206" t="s">
        <v>568</v>
      </c>
      <c r="K5206" t="s">
        <v>433</v>
      </c>
      <c r="L5206" t="s">
        <v>557</v>
      </c>
      <c r="M5206" t="s">
        <v>535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187</v>
      </c>
      <c r="C5207">
        <v>2021</v>
      </c>
      <c r="D5207">
        <v>9</v>
      </c>
      <c r="E5207" t="s">
        <v>661</v>
      </c>
      <c r="F5207" s="153">
        <v>1</v>
      </c>
      <c r="G5207" t="s">
        <v>396</v>
      </c>
      <c r="H5207" t="s">
        <v>397</v>
      </c>
      <c r="I5207" t="s">
        <v>398</v>
      </c>
      <c r="J5207" t="s">
        <v>561</v>
      </c>
      <c r="K5207" t="s">
        <v>399</v>
      </c>
      <c r="L5207" t="s">
        <v>536</v>
      </c>
      <c r="M5207" t="s">
        <v>400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187</v>
      </c>
      <c r="C5208">
        <v>2021</v>
      </c>
      <c r="D5208">
        <v>9</v>
      </c>
      <c r="E5208" t="s">
        <v>661</v>
      </c>
      <c r="F5208" s="153">
        <v>1</v>
      </c>
      <c r="G5208" t="s">
        <v>396</v>
      </c>
      <c r="H5208" t="s">
        <v>403</v>
      </c>
      <c r="I5208" t="s">
        <v>404</v>
      </c>
      <c r="J5208" t="s">
        <v>562</v>
      </c>
      <c r="K5208" t="s">
        <v>405</v>
      </c>
      <c r="L5208" t="s">
        <v>536</v>
      </c>
      <c r="M5208" t="s">
        <v>400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187</v>
      </c>
      <c r="C5209">
        <v>2021</v>
      </c>
      <c r="D5209">
        <v>9</v>
      </c>
      <c r="E5209" t="s">
        <v>661</v>
      </c>
      <c r="F5209" s="153">
        <v>1</v>
      </c>
      <c r="G5209" t="s">
        <v>396</v>
      </c>
      <c r="H5209" t="s">
        <v>406</v>
      </c>
      <c r="I5209" t="s">
        <v>407</v>
      </c>
      <c r="J5209" t="s">
        <v>563</v>
      </c>
      <c r="K5209" t="s">
        <v>408</v>
      </c>
      <c r="L5209" t="s">
        <v>536</v>
      </c>
      <c r="M5209" t="s">
        <v>400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187</v>
      </c>
      <c r="C5210">
        <v>2021</v>
      </c>
      <c r="D5210">
        <v>9</v>
      </c>
      <c r="E5210" t="s">
        <v>661</v>
      </c>
      <c r="F5210" s="153">
        <v>1</v>
      </c>
      <c r="G5210" t="s">
        <v>396</v>
      </c>
      <c r="H5210" t="s">
        <v>409</v>
      </c>
      <c r="I5210" t="s">
        <v>410</v>
      </c>
      <c r="J5210" t="s">
        <v>565</v>
      </c>
      <c r="K5210" t="s">
        <v>411</v>
      </c>
      <c r="L5210" t="s">
        <v>536</v>
      </c>
      <c r="M5210" t="s">
        <v>400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187</v>
      </c>
      <c r="C5211">
        <v>2021</v>
      </c>
      <c r="D5211">
        <v>9</v>
      </c>
      <c r="E5211" t="s">
        <v>661</v>
      </c>
      <c r="F5211" s="153">
        <v>1</v>
      </c>
      <c r="G5211" t="s">
        <v>396</v>
      </c>
      <c r="H5211" t="s">
        <v>412</v>
      </c>
      <c r="I5211" t="s">
        <v>413</v>
      </c>
      <c r="J5211" t="s">
        <v>561</v>
      </c>
      <c r="K5211" t="s">
        <v>399</v>
      </c>
      <c r="L5211" t="s">
        <v>537</v>
      </c>
      <c r="M5211" t="s">
        <v>414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187</v>
      </c>
      <c r="C5212">
        <v>2021</v>
      </c>
      <c r="D5212">
        <v>9</v>
      </c>
      <c r="E5212" t="s">
        <v>661</v>
      </c>
      <c r="F5212" s="153">
        <v>1</v>
      </c>
      <c r="G5212" t="s">
        <v>396</v>
      </c>
      <c r="H5212" t="s">
        <v>415</v>
      </c>
      <c r="I5212" t="s">
        <v>416</v>
      </c>
      <c r="J5212" t="s">
        <v>563</v>
      </c>
      <c r="K5212" t="s">
        <v>408</v>
      </c>
      <c r="L5212" t="s">
        <v>537</v>
      </c>
      <c r="M5212" t="s">
        <v>414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187</v>
      </c>
      <c r="C5213">
        <v>2021</v>
      </c>
      <c r="D5213">
        <v>9</v>
      </c>
      <c r="E5213" t="s">
        <v>661</v>
      </c>
      <c r="F5213" s="153">
        <v>1</v>
      </c>
      <c r="G5213" t="s">
        <v>396</v>
      </c>
      <c r="H5213" t="s">
        <v>417</v>
      </c>
      <c r="I5213" t="s">
        <v>418</v>
      </c>
      <c r="J5213" t="s">
        <v>562</v>
      </c>
      <c r="K5213" t="s">
        <v>405</v>
      </c>
      <c r="L5213" t="s">
        <v>537</v>
      </c>
      <c r="M5213" t="s">
        <v>414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187</v>
      </c>
      <c r="C5214">
        <v>2021</v>
      </c>
      <c r="D5214">
        <v>9</v>
      </c>
      <c r="E5214" t="s">
        <v>661</v>
      </c>
      <c r="F5214" s="153">
        <v>1</v>
      </c>
      <c r="G5214" t="s">
        <v>396</v>
      </c>
      <c r="H5214" t="s">
        <v>419</v>
      </c>
      <c r="I5214" t="s">
        <v>420</v>
      </c>
      <c r="J5214" t="s">
        <v>565</v>
      </c>
      <c r="K5214" t="s">
        <v>411</v>
      </c>
      <c r="L5214" t="s">
        <v>537</v>
      </c>
      <c r="M5214" t="s">
        <v>414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187</v>
      </c>
      <c r="C5215">
        <v>2021</v>
      </c>
      <c r="D5215">
        <v>9</v>
      </c>
      <c r="E5215" t="s">
        <v>661</v>
      </c>
      <c r="F5215" s="153">
        <v>3</v>
      </c>
      <c r="G5215" t="s">
        <v>421</v>
      </c>
      <c r="H5215" t="s">
        <v>397</v>
      </c>
      <c r="I5215" t="s">
        <v>398</v>
      </c>
      <c r="J5215" t="s">
        <v>561</v>
      </c>
      <c r="K5215" t="s">
        <v>399</v>
      </c>
      <c r="L5215" t="s">
        <v>538</v>
      </c>
      <c r="M5215" t="s">
        <v>422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187</v>
      </c>
      <c r="C5216">
        <v>2021</v>
      </c>
      <c r="D5216">
        <v>9</v>
      </c>
      <c r="E5216" t="s">
        <v>661</v>
      </c>
      <c r="F5216" s="153">
        <v>3</v>
      </c>
      <c r="G5216" t="s">
        <v>421</v>
      </c>
      <c r="H5216" t="s">
        <v>403</v>
      </c>
      <c r="I5216" t="s">
        <v>404</v>
      </c>
      <c r="J5216" t="s">
        <v>562</v>
      </c>
      <c r="K5216" t="s">
        <v>405</v>
      </c>
      <c r="L5216" t="s">
        <v>538</v>
      </c>
      <c r="M5216" t="s">
        <v>422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187</v>
      </c>
      <c r="C5217">
        <v>2021</v>
      </c>
      <c r="D5217">
        <v>9</v>
      </c>
      <c r="E5217" t="s">
        <v>661</v>
      </c>
      <c r="F5217" s="153">
        <v>3</v>
      </c>
      <c r="G5217" t="s">
        <v>421</v>
      </c>
      <c r="H5217" t="s">
        <v>426</v>
      </c>
      <c r="I5217" t="s">
        <v>427</v>
      </c>
      <c r="J5217" t="s">
        <v>564</v>
      </c>
      <c r="K5217" t="s">
        <v>428</v>
      </c>
      <c r="L5217" t="s">
        <v>538</v>
      </c>
      <c r="M5217" t="s">
        <v>422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187</v>
      </c>
      <c r="C5218">
        <v>2021</v>
      </c>
      <c r="D5218">
        <v>9</v>
      </c>
      <c r="E5218" t="s">
        <v>661</v>
      </c>
      <c r="F5218" s="153">
        <v>3</v>
      </c>
      <c r="G5218" t="s">
        <v>421</v>
      </c>
      <c r="H5218" t="s">
        <v>409</v>
      </c>
      <c r="I5218" t="s">
        <v>410</v>
      </c>
      <c r="J5218" t="s">
        <v>565</v>
      </c>
      <c r="K5218" t="s">
        <v>411</v>
      </c>
      <c r="L5218" t="s">
        <v>538</v>
      </c>
      <c r="M5218" t="s">
        <v>422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187</v>
      </c>
      <c r="C5219">
        <v>2021</v>
      </c>
      <c r="D5219">
        <v>9</v>
      </c>
      <c r="E5219" t="s">
        <v>661</v>
      </c>
      <c r="F5219" s="153">
        <v>3</v>
      </c>
      <c r="G5219" t="s">
        <v>421</v>
      </c>
      <c r="H5219" t="s">
        <v>431</v>
      </c>
      <c r="I5219" t="s">
        <v>432</v>
      </c>
      <c r="J5219" t="s">
        <v>568</v>
      </c>
      <c r="K5219" t="s">
        <v>433</v>
      </c>
      <c r="L5219" t="s">
        <v>538</v>
      </c>
      <c r="M5219" t="s">
        <v>422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187</v>
      </c>
      <c r="C5220">
        <v>2021</v>
      </c>
      <c r="D5220">
        <v>9</v>
      </c>
      <c r="E5220" t="s">
        <v>661</v>
      </c>
      <c r="F5220" s="153">
        <v>3</v>
      </c>
      <c r="G5220" t="s">
        <v>421</v>
      </c>
      <c r="H5220" t="s">
        <v>434</v>
      </c>
      <c r="I5220" t="s">
        <v>435</v>
      </c>
      <c r="J5220" t="s">
        <v>566</v>
      </c>
      <c r="K5220" t="s">
        <v>436</v>
      </c>
      <c r="L5220" t="s">
        <v>537</v>
      </c>
      <c r="M5220" t="s">
        <v>414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187</v>
      </c>
      <c r="C5221">
        <v>2021</v>
      </c>
      <c r="D5221">
        <v>9</v>
      </c>
      <c r="E5221" t="s">
        <v>661</v>
      </c>
      <c r="F5221" s="153">
        <v>3</v>
      </c>
      <c r="G5221" t="s">
        <v>421</v>
      </c>
      <c r="H5221" t="s">
        <v>437</v>
      </c>
      <c r="I5221" t="s">
        <v>438</v>
      </c>
      <c r="J5221" t="s">
        <v>571</v>
      </c>
      <c r="K5221" t="s">
        <v>439</v>
      </c>
      <c r="L5221" t="s">
        <v>539</v>
      </c>
      <c r="M5221" t="s">
        <v>440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187</v>
      </c>
      <c r="C5222">
        <v>2021</v>
      </c>
      <c r="D5222">
        <v>9</v>
      </c>
      <c r="E5222" t="s">
        <v>661</v>
      </c>
      <c r="F5222" s="153">
        <v>3</v>
      </c>
      <c r="G5222" t="s">
        <v>421</v>
      </c>
      <c r="H5222" t="s">
        <v>441</v>
      </c>
      <c r="I5222" t="s">
        <v>442</v>
      </c>
      <c r="J5222" t="s">
        <v>572</v>
      </c>
      <c r="K5222" t="s">
        <v>443</v>
      </c>
      <c r="L5222" t="s">
        <v>538</v>
      </c>
      <c r="M5222" t="s">
        <v>422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187</v>
      </c>
      <c r="C5223">
        <v>2021</v>
      </c>
      <c r="D5223">
        <v>9</v>
      </c>
      <c r="E5223" t="s">
        <v>661</v>
      </c>
      <c r="F5223" s="153">
        <v>3</v>
      </c>
      <c r="G5223" t="s">
        <v>421</v>
      </c>
      <c r="H5223" t="s">
        <v>444</v>
      </c>
      <c r="I5223" t="s">
        <v>445</v>
      </c>
      <c r="J5223" t="s">
        <v>572</v>
      </c>
      <c r="K5223" t="s">
        <v>443</v>
      </c>
      <c r="L5223" t="s">
        <v>539</v>
      </c>
      <c r="M5223" t="s">
        <v>440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187</v>
      </c>
      <c r="C5224">
        <v>2021</v>
      </c>
      <c r="D5224">
        <v>9</v>
      </c>
      <c r="E5224" t="s">
        <v>661</v>
      </c>
      <c r="F5224" s="153">
        <v>3</v>
      </c>
      <c r="G5224" t="s">
        <v>421</v>
      </c>
      <c r="H5224" t="s">
        <v>412</v>
      </c>
      <c r="I5224" t="s">
        <v>413</v>
      </c>
      <c r="J5224" t="s">
        <v>561</v>
      </c>
      <c r="K5224" t="s">
        <v>399</v>
      </c>
      <c r="L5224" t="s">
        <v>539</v>
      </c>
      <c r="M5224" t="s">
        <v>440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187</v>
      </c>
      <c r="C5225">
        <v>2021</v>
      </c>
      <c r="D5225">
        <v>9</v>
      </c>
      <c r="E5225" t="s">
        <v>661</v>
      </c>
      <c r="F5225" s="153">
        <v>3</v>
      </c>
      <c r="G5225" t="s">
        <v>421</v>
      </c>
      <c r="H5225" t="s">
        <v>417</v>
      </c>
      <c r="I5225" t="s">
        <v>418</v>
      </c>
      <c r="J5225" t="s">
        <v>562</v>
      </c>
      <c r="K5225" t="s">
        <v>405</v>
      </c>
      <c r="L5225" t="s">
        <v>539</v>
      </c>
      <c r="M5225" t="s">
        <v>440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187</v>
      </c>
      <c r="C5226">
        <v>2021</v>
      </c>
      <c r="D5226">
        <v>9</v>
      </c>
      <c r="E5226" t="s">
        <v>661</v>
      </c>
      <c r="F5226" s="153">
        <v>3</v>
      </c>
      <c r="G5226" t="s">
        <v>421</v>
      </c>
      <c r="H5226" t="s">
        <v>446</v>
      </c>
      <c r="I5226" t="s">
        <v>447</v>
      </c>
      <c r="J5226" t="s">
        <v>567</v>
      </c>
      <c r="K5226" t="s">
        <v>425</v>
      </c>
      <c r="L5226" t="s">
        <v>539</v>
      </c>
      <c r="M5226" t="s">
        <v>440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187</v>
      </c>
      <c r="C5227">
        <v>2021</v>
      </c>
      <c r="D5227">
        <v>9</v>
      </c>
      <c r="E5227" t="s">
        <v>661</v>
      </c>
      <c r="F5227" s="153">
        <v>3</v>
      </c>
      <c r="G5227" t="s">
        <v>421</v>
      </c>
      <c r="H5227" t="s">
        <v>448</v>
      </c>
      <c r="I5227" t="s">
        <v>449</v>
      </c>
      <c r="J5227" t="s">
        <v>564</v>
      </c>
      <c r="K5227" t="s">
        <v>428</v>
      </c>
      <c r="L5227" t="s">
        <v>539</v>
      </c>
      <c r="M5227" t="s">
        <v>440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187</v>
      </c>
      <c r="C5228">
        <v>2021</v>
      </c>
      <c r="D5228">
        <v>9</v>
      </c>
      <c r="E5228" t="s">
        <v>661</v>
      </c>
      <c r="F5228" s="153">
        <v>3</v>
      </c>
      <c r="G5228" t="s">
        <v>421</v>
      </c>
      <c r="H5228" t="s">
        <v>419</v>
      </c>
      <c r="I5228" t="s">
        <v>420</v>
      </c>
      <c r="J5228" t="s">
        <v>565</v>
      </c>
      <c r="K5228" t="s">
        <v>411</v>
      </c>
      <c r="L5228" t="s">
        <v>539</v>
      </c>
      <c r="M5228" t="s">
        <v>440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187</v>
      </c>
      <c r="C5229">
        <v>2021</v>
      </c>
      <c r="D5229">
        <v>9</v>
      </c>
      <c r="E5229" t="s">
        <v>661</v>
      </c>
      <c r="F5229" s="153">
        <v>3</v>
      </c>
      <c r="G5229" t="s">
        <v>421</v>
      </c>
      <c r="H5229" t="s">
        <v>450</v>
      </c>
      <c r="I5229" t="s">
        <v>451</v>
      </c>
      <c r="J5229" t="s">
        <v>568</v>
      </c>
      <c r="K5229" t="s">
        <v>433</v>
      </c>
      <c r="L5229" t="s">
        <v>539</v>
      </c>
      <c r="M5229" t="s">
        <v>440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187</v>
      </c>
      <c r="C5230">
        <v>2021</v>
      </c>
      <c r="D5230">
        <v>9</v>
      </c>
      <c r="E5230" t="s">
        <v>661</v>
      </c>
      <c r="F5230" s="153">
        <v>3</v>
      </c>
      <c r="G5230" t="s">
        <v>421</v>
      </c>
      <c r="H5230" t="s">
        <v>452</v>
      </c>
      <c r="I5230" t="s">
        <v>453</v>
      </c>
      <c r="J5230" t="s">
        <v>570</v>
      </c>
      <c r="K5230" t="s">
        <v>454</v>
      </c>
      <c r="L5230" t="s">
        <v>539</v>
      </c>
      <c r="M5230" t="s">
        <v>440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187</v>
      </c>
      <c r="C5231">
        <v>2021</v>
      </c>
      <c r="D5231">
        <v>9</v>
      </c>
      <c r="E5231" t="s">
        <v>661</v>
      </c>
      <c r="F5231" s="153">
        <v>5</v>
      </c>
      <c r="G5231" t="s">
        <v>455</v>
      </c>
      <c r="H5231" t="s">
        <v>431</v>
      </c>
      <c r="I5231" t="s">
        <v>432</v>
      </c>
      <c r="J5231" t="s">
        <v>568</v>
      </c>
      <c r="K5231" t="s">
        <v>433</v>
      </c>
      <c r="L5231" t="s">
        <v>540</v>
      </c>
      <c r="M5231" t="s">
        <v>456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187</v>
      </c>
      <c r="C5232">
        <v>2021</v>
      </c>
      <c r="D5232">
        <v>9</v>
      </c>
      <c r="E5232" t="s">
        <v>661</v>
      </c>
      <c r="F5232" s="153">
        <v>5</v>
      </c>
      <c r="G5232" t="s">
        <v>455</v>
      </c>
      <c r="H5232" t="s">
        <v>444</v>
      </c>
      <c r="I5232" t="s">
        <v>445</v>
      </c>
      <c r="J5232" t="s">
        <v>572</v>
      </c>
      <c r="K5232" t="s">
        <v>443</v>
      </c>
      <c r="L5232" t="s">
        <v>541</v>
      </c>
      <c r="M5232" t="s">
        <v>457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187</v>
      </c>
      <c r="C5233">
        <v>2021</v>
      </c>
      <c r="D5233">
        <v>9</v>
      </c>
      <c r="E5233" t="s">
        <v>661</v>
      </c>
      <c r="F5233" s="153">
        <v>5</v>
      </c>
      <c r="G5233" t="s">
        <v>455</v>
      </c>
      <c r="H5233" t="s">
        <v>417</v>
      </c>
      <c r="I5233" t="s">
        <v>418</v>
      </c>
      <c r="J5233" t="s">
        <v>562</v>
      </c>
      <c r="K5233" t="s">
        <v>405</v>
      </c>
      <c r="L5233" t="s">
        <v>541</v>
      </c>
      <c r="M5233" t="s">
        <v>457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187</v>
      </c>
      <c r="C5234">
        <v>2021</v>
      </c>
      <c r="D5234">
        <v>9</v>
      </c>
      <c r="E5234" t="s">
        <v>661</v>
      </c>
      <c r="F5234" s="153">
        <v>6</v>
      </c>
      <c r="G5234" t="s">
        <v>458</v>
      </c>
      <c r="H5234" t="s">
        <v>459</v>
      </c>
      <c r="I5234" t="s">
        <v>460</v>
      </c>
      <c r="J5234" t="s">
        <v>573</v>
      </c>
      <c r="K5234" t="s">
        <v>461</v>
      </c>
      <c r="L5234" t="s">
        <v>542</v>
      </c>
      <c r="M5234" t="s">
        <v>462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187</v>
      </c>
      <c r="C5235">
        <v>2021</v>
      </c>
      <c r="D5235">
        <v>9</v>
      </c>
      <c r="E5235" t="s">
        <v>661</v>
      </c>
      <c r="F5235" s="153">
        <v>6</v>
      </c>
      <c r="G5235" t="s">
        <v>458</v>
      </c>
      <c r="H5235" t="s">
        <v>463</v>
      </c>
      <c r="I5235" t="s">
        <v>464</v>
      </c>
      <c r="J5235" t="s">
        <v>577</v>
      </c>
      <c r="K5235" t="s">
        <v>465</v>
      </c>
      <c r="L5235" t="s">
        <v>542</v>
      </c>
      <c r="M5235" t="s">
        <v>462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187</v>
      </c>
      <c r="C5236">
        <v>2021</v>
      </c>
      <c r="D5236">
        <v>9</v>
      </c>
      <c r="E5236" t="s">
        <v>661</v>
      </c>
      <c r="F5236" s="153">
        <v>10</v>
      </c>
      <c r="G5236" t="s">
        <v>466</v>
      </c>
      <c r="H5236" t="s">
        <v>397</v>
      </c>
      <c r="I5236" t="s">
        <v>398</v>
      </c>
      <c r="J5236" t="s">
        <v>561</v>
      </c>
      <c r="K5236" t="s">
        <v>399</v>
      </c>
      <c r="L5236" t="s">
        <v>543</v>
      </c>
      <c r="M5236" t="s">
        <v>467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187</v>
      </c>
      <c r="C5237">
        <v>2021</v>
      </c>
      <c r="D5237">
        <v>9</v>
      </c>
      <c r="E5237" t="s">
        <v>661</v>
      </c>
      <c r="F5237" s="153">
        <v>10</v>
      </c>
      <c r="G5237" t="s">
        <v>466</v>
      </c>
      <c r="H5237" t="s">
        <v>406</v>
      </c>
      <c r="I5237" t="s">
        <v>407</v>
      </c>
      <c r="J5237" t="s">
        <v>563</v>
      </c>
      <c r="K5237" t="s">
        <v>408</v>
      </c>
      <c r="L5237" t="s">
        <v>543</v>
      </c>
      <c r="M5237" t="s">
        <v>467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187</v>
      </c>
      <c r="C5238">
        <v>2021</v>
      </c>
      <c r="D5238">
        <v>9</v>
      </c>
      <c r="E5238" t="s">
        <v>661</v>
      </c>
      <c r="F5238" s="153">
        <v>10</v>
      </c>
      <c r="G5238" t="s">
        <v>466</v>
      </c>
      <c r="H5238" t="s">
        <v>412</v>
      </c>
      <c r="I5238" t="s">
        <v>413</v>
      </c>
      <c r="J5238" t="s">
        <v>561</v>
      </c>
      <c r="K5238" t="s">
        <v>399</v>
      </c>
      <c r="L5238" t="s">
        <v>544</v>
      </c>
      <c r="M5238" t="s">
        <v>468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187</v>
      </c>
      <c r="C5239">
        <v>2021</v>
      </c>
      <c r="D5239">
        <v>9</v>
      </c>
      <c r="E5239" t="s">
        <v>661</v>
      </c>
      <c r="F5239" s="153">
        <v>10</v>
      </c>
      <c r="G5239" t="s">
        <v>466</v>
      </c>
      <c r="H5239" t="s">
        <v>415</v>
      </c>
      <c r="I5239" t="s">
        <v>416</v>
      </c>
      <c r="J5239" t="s">
        <v>563</v>
      </c>
      <c r="K5239" t="s">
        <v>408</v>
      </c>
      <c r="L5239" t="s">
        <v>544</v>
      </c>
      <c r="M5239" t="s">
        <v>468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187</v>
      </c>
      <c r="C5240">
        <v>2021</v>
      </c>
      <c r="D5240">
        <v>9</v>
      </c>
      <c r="E5240" t="s">
        <v>661</v>
      </c>
      <c r="F5240" s="153">
        <v>60</v>
      </c>
      <c r="G5240" t="s">
        <v>469</v>
      </c>
      <c r="H5240" t="s">
        <v>459</v>
      </c>
      <c r="I5240" t="s">
        <v>460</v>
      </c>
      <c r="J5240" t="s">
        <v>573</v>
      </c>
      <c r="K5240" t="s">
        <v>461</v>
      </c>
      <c r="L5240" t="s">
        <v>545</v>
      </c>
      <c r="M5240" t="s">
        <v>470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187</v>
      </c>
      <c r="C5241">
        <v>2021</v>
      </c>
      <c r="D5241">
        <v>9</v>
      </c>
      <c r="E5241" t="s">
        <v>661</v>
      </c>
      <c r="F5241" s="153">
        <v>60</v>
      </c>
      <c r="G5241" t="s">
        <v>469</v>
      </c>
      <c r="H5241" t="s">
        <v>463</v>
      </c>
      <c r="I5241" t="s">
        <v>464</v>
      </c>
      <c r="J5241" t="s">
        <v>577</v>
      </c>
      <c r="K5241" t="s">
        <v>465</v>
      </c>
      <c r="L5241" t="s">
        <v>545</v>
      </c>
      <c r="M5241" t="s">
        <v>470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181</v>
      </c>
      <c r="C5242">
        <v>2021</v>
      </c>
      <c r="D5242">
        <v>9</v>
      </c>
      <c r="E5242" t="s">
        <v>661</v>
      </c>
      <c r="F5242" s="153">
        <v>1</v>
      </c>
      <c r="G5242" t="s">
        <v>396</v>
      </c>
      <c r="H5242" t="s">
        <v>397</v>
      </c>
      <c r="I5242" t="s">
        <v>398</v>
      </c>
      <c r="J5242" t="s">
        <v>561</v>
      </c>
      <c r="K5242" t="s">
        <v>399</v>
      </c>
      <c r="L5242" t="s">
        <v>536</v>
      </c>
      <c r="M5242" t="s">
        <v>400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181</v>
      </c>
      <c r="C5243">
        <v>2021</v>
      </c>
      <c r="D5243">
        <v>9</v>
      </c>
      <c r="E5243" t="s">
        <v>661</v>
      </c>
      <c r="F5243" s="153">
        <v>1</v>
      </c>
      <c r="G5243" t="s">
        <v>396</v>
      </c>
      <c r="H5243" t="s">
        <v>401</v>
      </c>
      <c r="I5243" t="s">
        <v>402</v>
      </c>
      <c r="J5243" t="s">
        <v>561</v>
      </c>
      <c r="K5243" t="s">
        <v>399</v>
      </c>
      <c r="L5243" t="s">
        <v>536</v>
      </c>
      <c r="M5243" t="s">
        <v>400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181</v>
      </c>
      <c r="C5244">
        <v>2021</v>
      </c>
      <c r="D5244">
        <v>9</v>
      </c>
      <c r="E5244" t="s">
        <v>661</v>
      </c>
      <c r="F5244" s="153">
        <v>1</v>
      </c>
      <c r="G5244" t="s">
        <v>396</v>
      </c>
      <c r="H5244" t="s">
        <v>403</v>
      </c>
      <c r="I5244" t="s">
        <v>404</v>
      </c>
      <c r="J5244" t="s">
        <v>562</v>
      </c>
      <c r="K5244" t="s">
        <v>405</v>
      </c>
      <c r="L5244" t="s">
        <v>536</v>
      </c>
      <c r="M5244" t="s">
        <v>400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181</v>
      </c>
      <c r="C5245">
        <v>2021</v>
      </c>
      <c r="D5245">
        <v>9</v>
      </c>
      <c r="E5245" t="s">
        <v>661</v>
      </c>
      <c r="F5245" s="153">
        <v>1</v>
      </c>
      <c r="G5245" t="s">
        <v>396</v>
      </c>
      <c r="H5245" t="s">
        <v>406</v>
      </c>
      <c r="I5245" t="s">
        <v>407</v>
      </c>
      <c r="J5245" t="s">
        <v>563</v>
      </c>
      <c r="K5245" t="s">
        <v>408</v>
      </c>
      <c r="L5245" t="s">
        <v>536</v>
      </c>
      <c r="M5245" t="s">
        <v>400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181</v>
      </c>
      <c r="C5246">
        <v>2021</v>
      </c>
      <c r="D5246">
        <v>9</v>
      </c>
      <c r="E5246" t="s">
        <v>661</v>
      </c>
      <c r="F5246" s="153">
        <v>1</v>
      </c>
      <c r="G5246" t="s">
        <v>396</v>
      </c>
      <c r="H5246" t="s">
        <v>471</v>
      </c>
      <c r="I5246" t="s">
        <v>472</v>
      </c>
      <c r="J5246" t="s">
        <v>563</v>
      </c>
      <c r="K5246" t="s">
        <v>408</v>
      </c>
      <c r="L5246" t="s">
        <v>536</v>
      </c>
      <c r="M5246" t="s">
        <v>400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181</v>
      </c>
      <c r="C5247">
        <v>2021</v>
      </c>
      <c r="D5247">
        <v>9</v>
      </c>
      <c r="E5247" t="s">
        <v>661</v>
      </c>
      <c r="F5247" s="153">
        <v>1</v>
      </c>
      <c r="G5247" t="s">
        <v>396</v>
      </c>
      <c r="H5247" t="s">
        <v>409</v>
      </c>
      <c r="I5247" t="s">
        <v>410</v>
      </c>
      <c r="J5247" t="s">
        <v>564</v>
      </c>
      <c r="K5247" t="s">
        <v>428</v>
      </c>
      <c r="L5247" t="s">
        <v>536</v>
      </c>
      <c r="M5247" t="s">
        <v>400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181</v>
      </c>
      <c r="C5248">
        <v>2021</v>
      </c>
      <c r="D5248">
        <v>9</v>
      </c>
      <c r="E5248" t="s">
        <v>661</v>
      </c>
      <c r="F5248" s="153">
        <v>1</v>
      </c>
      <c r="G5248" t="s">
        <v>396</v>
      </c>
      <c r="H5248" t="s">
        <v>429</v>
      </c>
      <c r="I5248" t="s">
        <v>430</v>
      </c>
      <c r="J5248" t="s">
        <v>562</v>
      </c>
      <c r="K5248" t="s">
        <v>405</v>
      </c>
      <c r="L5248" t="s">
        <v>536</v>
      </c>
      <c r="M5248" t="s">
        <v>400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181</v>
      </c>
      <c r="C5249">
        <v>2021</v>
      </c>
      <c r="D5249">
        <v>9</v>
      </c>
      <c r="E5249" t="s">
        <v>661</v>
      </c>
      <c r="F5249" s="153">
        <v>1</v>
      </c>
      <c r="G5249" t="s">
        <v>396</v>
      </c>
      <c r="H5249" t="s">
        <v>477</v>
      </c>
      <c r="I5249" t="s">
        <v>478</v>
      </c>
      <c r="J5249" t="s">
        <v>566</v>
      </c>
      <c r="K5249" t="s">
        <v>436</v>
      </c>
      <c r="L5249" t="s">
        <v>536</v>
      </c>
      <c r="M5249" t="s">
        <v>400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181</v>
      </c>
      <c r="C5250">
        <v>2021</v>
      </c>
      <c r="D5250">
        <v>9</v>
      </c>
      <c r="E5250" t="s">
        <v>661</v>
      </c>
      <c r="F5250" s="153">
        <v>1</v>
      </c>
      <c r="G5250" t="s">
        <v>396</v>
      </c>
      <c r="H5250" t="s">
        <v>479</v>
      </c>
      <c r="I5250" t="s">
        <v>480</v>
      </c>
      <c r="J5250" t="s">
        <v>566</v>
      </c>
      <c r="K5250" t="s">
        <v>436</v>
      </c>
      <c r="L5250" t="s">
        <v>536</v>
      </c>
      <c r="M5250" t="s">
        <v>400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181</v>
      </c>
      <c r="C5251">
        <v>2021</v>
      </c>
      <c r="D5251">
        <v>9</v>
      </c>
      <c r="E5251" t="s">
        <v>661</v>
      </c>
      <c r="F5251" s="153">
        <v>1</v>
      </c>
      <c r="G5251" t="s">
        <v>396</v>
      </c>
      <c r="H5251" t="s">
        <v>434</v>
      </c>
      <c r="I5251" t="s">
        <v>435</v>
      </c>
      <c r="J5251" t="s">
        <v>566</v>
      </c>
      <c r="K5251" t="s">
        <v>436</v>
      </c>
      <c r="L5251" t="s">
        <v>537</v>
      </c>
      <c r="M5251" t="s">
        <v>414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181</v>
      </c>
      <c r="C5252">
        <v>2021</v>
      </c>
      <c r="D5252">
        <v>9</v>
      </c>
      <c r="E5252" t="s">
        <v>661</v>
      </c>
      <c r="F5252" s="153">
        <v>1</v>
      </c>
      <c r="G5252" t="s">
        <v>396</v>
      </c>
      <c r="H5252" t="s">
        <v>412</v>
      </c>
      <c r="I5252" t="s">
        <v>413</v>
      </c>
      <c r="J5252" t="s">
        <v>561</v>
      </c>
      <c r="K5252" t="s">
        <v>399</v>
      </c>
      <c r="L5252" t="s">
        <v>537</v>
      </c>
      <c r="M5252" t="s">
        <v>414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181</v>
      </c>
      <c r="C5253">
        <v>2021</v>
      </c>
      <c r="D5253">
        <v>9</v>
      </c>
      <c r="E5253" t="s">
        <v>661</v>
      </c>
      <c r="F5253" s="153">
        <v>1</v>
      </c>
      <c r="G5253" t="s">
        <v>396</v>
      </c>
      <c r="H5253" t="s">
        <v>415</v>
      </c>
      <c r="I5253" t="s">
        <v>416</v>
      </c>
      <c r="J5253" t="s">
        <v>563</v>
      </c>
      <c r="K5253" t="s">
        <v>408</v>
      </c>
      <c r="L5253" t="s">
        <v>537</v>
      </c>
      <c r="M5253" t="s">
        <v>414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181</v>
      </c>
      <c r="C5254">
        <v>2021</v>
      </c>
      <c r="D5254">
        <v>9</v>
      </c>
      <c r="E5254" t="s">
        <v>661</v>
      </c>
      <c r="F5254" s="153">
        <v>1</v>
      </c>
      <c r="G5254" t="s">
        <v>396</v>
      </c>
      <c r="H5254" t="s">
        <v>417</v>
      </c>
      <c r="I5254" t="s">
        <v>418</v>
      </c>
      <c r="J5254" t="s">
        <v>562</v>
      </c>
      <c r="K5254" t="s">
        <v>405</v>
      </c>
      <c r="L5254" t="s">
        <v>537</v>
      </c>
      <c r="M5254" t="s">
        <v>414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181</v>
      </c>
      <c r="C5255">
        <v>2021</v>
      </c>
      <c r="D5255">
        <v>9</v>
      </c>
      <c r="E5255" t="s">
        <v>661</v>
      </c>
      <c r="F5255" s="153">
        <v>1</v>
      </c>
      <c r="G5255" t="s">
        <v>396</v>
      </c>
      <c r="H5255" t="s">
        <v>419</v>
      </c>
      <c r="I5255" t="s">
        <v>420</v>
      </c>
      <c r="J5255" t="s">
        <v>565</v>
      </c>
      <c r="K5255" t="s">
        <v>411</v>
      </c>
      <c r="L5255" t="s">
        <v>537</v>
      </c>
      <c r="M5255" t="s">
        <v>414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181</v>
      </c>
      <c r="C5256">
        <v>2021</v>
      </c>
      <c r="D5256">
        <v>9</v>
      </c>
      <c r="E5256" t="s">
        <v>661</v>
      </c>
      <c r="F5256" s="153">
        <v>3</v>
      </c>
      <c r="G5256" t="s">
        <v>421</v>
      </c>
      <c r="H5256" t="s">
        <v>397</v>
      </c>
      <c r="I5256" t="s">
        <v>398</v>
      </c>
      <c r="J5256" t="s">
        <v>561</v>
      </c>
      <c r="K5256" t="s">
        <v>399</v>
      </c>
      <c r="L5256" t="s">
        <v>538</v>
      </c>
      <c r="M5256" t="s">
        <v>422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181</v>
      </c>
      <c r="C5257">
        <v>2021</v>
      </c>
      <c r="D5257">
        <v>9</v>
      </c>
      <c r="E5257" t="s">
        <v>661</v>
      </c>
      <c r="F5257" s="153">
        <v>3</v>
      </c>
      <c r="G5257" t="s">
        <v>421</v>
      </c>
      <c r="H5257" t="s">
        <v>401</v>
      </c>
      <c r="I5257" t="s">
        <v>402</v>
      </c>
      <c r="J5257" t="s">
        <v>561</v>
      </c>
      <c r="K5257" t="s">
        <v>399</v>
      </c>
      <c r="L5257" t="s">
        <v>538</v>
      </c>
      <c r="M5257" t="s">
        <v>422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181</v>
      </c>
      <c r="C5258">
        <v>2021</v>
      </c>
      <c r="D5258">
        <v>9</v>
      </c>
      <c r="E5258" t="s">
        <v>661</v>
      </c>
      <c r="F5258" s="153">
        <v>3</v>
      </c>
      <c r="G5258" t="s">
        <v>421</v>
      </c>
      <c r="H5258" t="s">
        <v>403</v>
      </c>
      <c r="I5258" t="s">
        <v>404</v>
      </c>
      <c r="J5258" t="s">
        <v>562</v>
      </c>
      <c r="K5258" t="s">
        <v>405</v>
      </c>
      <c r="L5258" t="s">
        <v>538</v>
      </c>
      <c r="M5258" t="s">
        <v>422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181</v>
      </c>
      <c r="C5259">
        <v>2021</v>
      </c>
      <c r="D5259">
        <v>9</v>
      </c>
      <c r="E5259" t="s">
        <v>661</v>
      </c>
      <c r="F5259" s="153">
        <v>3</v>
      </c>
      <c r="G5259" t="s">
        <v>421</v>
      </c>
      <c r="H5259" t="s">
        <v>406</v>
      </c>
      <c r="I5259" t="s">
        <v>407</v>
      </c>
      <c r="J5259" t="s">
        <v>563</v>
      </c>
      <c r="K5259" t="s">
        <v>408</v>
      </c>
      <c r="L5259" t="s">
        <v>538</v>
      </c>
      <c r="M5259" t="s">
        <v>422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181</v>
      </c>
      <c r="C5260">
        <v>2021</v>
      </c>
      <c r="D5260">
        <v>9</v>
      </c>
      <c r="E5260" t="s">
        <v>661</v>
      </c>
      <c r="F5260" s="153">
        <v>3</v>
      </c>
      <c r="G5260" t="s">
        <v>421</v>
      </c>
      <c r="H5260" t="s">
        <v>423</v>
      </c>
      <c r="I5260" t="s">
        <v>424</v>
      </c>
      <c r="J5260" t="s">
        <v>567</v>
      </c>
      <c r="K5260" t="s">
        <v>425</v>
      </c>
      <c r="L5260" t="s">
        <v>538</v>
      </c>
      <c r="M5260" t="s">
        <v>422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181</v>
      </c>
      <c r="C5261">
        <v>2021</v>
      </c>
      <c r="D5261">
        <v>9</v>
      </c>
      <c r="E5261" t="s">
        <v>661</v>
      </c>
      <c r="F5261" s="153">
        <v>3</v>
      </c>
      <c r="G5261" t="s">
        <v>421</v>
      </c>
      <c r="H5261" t="s">
        <v>426</v>
      </c>
      <c r="I5261" t="s">
        <v>427</v>
      </c>
      <c r="J5261" t="s">
        <v>564</v>
      </c>
      <c r="K5261" t="s">
        <v>428</v>
      </c>
      <c r="L5261" t="s">
        <v>538</v>
      </c>
      <c r="M5261" t="s">
        <v>422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181</v>
      </c>
      <c r="C5262">
        <v>2021</v>
      </c>
      <c r="D5262">
        <v>9</v>
      </c>
      <c r="E5262" t="s">
        <v>661</v>
      </c>
      <c r="F5262" s="153">
        <v>3</v>
      </c>
      <c r="G5262" t="s">
        <v>421</v>
      </c>
      <c r="H5262" t="s">
        <v>409</v>
      </c>
      <c r="I5262" t="s">
        <v>410</v>
      </c>
      <c r="J5262" t="s">
        <v>564</v>
      </c>
      <c r="K5262" t="s">
        <v>428</v>
      </c>
      <c r="L5262" t="s">
        <v>538</v>
      </c>
      <c r="M5262" t="s">
        <v>422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181</v>
      </c>
      <c r="C5263">
        <v>2021</v>
      </c>
      <c r="D5263">
        <v>9</v>
      </c>
      <c r="E5263" t="s">
        <v>661</v>
      </c>
      <c r="F5263" s="153">
        <v>3</v>
      </c>
      <c r="G5263" t="s">
        <v>421</v>
      </c>
      <c r="H5263" t="s">
        <v>429</v>
      </c>
      <c r="I5263" t="s">
        <v>430</v>
      </c>
      <c r="J5263" t="s">
        <v>562</v>
      </c>
      <c r="K5263" t="s">
        <v>405</v>
      </c>
      <c r="L5263" t="s">
        <v>538</v>
      </c>
      <c r="M5263" t="s">
        <v>422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181</v>
      </c>
      <c r="C5264">
        <v>2021</v>
      </c>
      <c r="D5264">
        <v>9</v>
      </c>
      <c r="E5264" t="s">
        <v>661</v>
      </c>
      <c r="F5264" s="153">
        <v>3</v>
      </c>
      <c r="G5264" t="s">
        <v>421</v>
      </c>
      <c r="H5264" t="s">
        <v>584</v>
      </c>
      <c r="I5264" t="s">
        <v>585</v>
      </c>
      <c r="J5264" t="s">
        <v>567</v>
      </c>
      <c r="K5264" t="s">
        <v>425</v>
      </c>
      <c r="L5264" t="s">
        <v>538</v>
      </c>
      <c r="M5264" t="s">
        <v>422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181</v>
      </c>
      <c r="C5265">
        <v>2021</v>
      </c>
      <c r="D5265">
        <v>9</v>
      </c>
      <c r="E5265" t="s">
        <v>661</v>
      </c>
      <c r="F5265" s="153">
        <v>3</v>
      </c>
      <c r="G5265" t="s">
        <v>421</v>
      </c>
      <c r="H5265" t="s">
        <v>481</v>
      </c>
      <c r="I5265" t="s">
        <v>482</v>
      </c>
      <c r="J5265" t="s">
        <v>568</v>
      </c>
      <c r="K5265" t="s">
        <v>433</v>
      </c>
      <c r="L5265" t="s">
        <v>538</v>
      </c>
      <c r="M5265" t="s">
        <v>422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181</v>
      </c>
      <c r="C5266">
        <v>2021</v>
      </c>
      <c r="D5266">
        <v>9</v>
      </c>
      <c r="E5266" t="s">
        <v>661</v>
      </c>
      <c r="F5266" s="153">
        <v>3</v>
      </c>
      <c r="G5266" t="s">
        <v>421</v>
      </c>
      <c r="H5266" t="s">
        <v>649</v>
      </c>
      <c r="I5266" t="s">
        <v>650</v>
      </c>
      <c r="J5266" t="s">
        <v>564</v>
      </c>
      <c r="K5266" t="s">
        <v>428</v>
      </c>
      <c r="L5266" t="s">
        <v>538</v>
      </c>
      <c r="M5266" t="s">
        <v>422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181</v>
      </c>
      <c r="C5267">
        <v>2021</v>
      </c>
      <c r="D5267">
        <v>9</v>
      </c>
      <c r="E5267" t="s">
        <v>661</v>
      </c>
      <c r="F5267" s="153">
        <v>3</v>
      </c>
      <c r="G5267" t="s">
        <v>421</v>
      </c>
      <c r="H5267" t="s">
        <v>473</v>
      </c>
      <c r="I5267" t="s">
        <v>474</v>
      </c>
      <c r="J5267" t="s">
        <v>565</v>
      </c>
      <c r="K5267" t="s">
        <v>411</v>
      </c>
      <c r="L5267" t="s">
        <v>538</v>
      </c>
      <c r="M5267" t="s">
        <v>422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181</v>
      </c>
      <c r="C5268">
        <v>2021</v>
      </c>
      <c r="D5268">
        <v>9</v>
      </c>
      <c r="E5268" t="s">
        <v>661</v>
      </c>
      <c r="F5268" s="153">
        <v>3</v>
      </c>
      <c r="G5268" t="s">
        <v>421</v>
      </c>
      <c r="H5268" t="s">
        <v>483</v>
      </c>
      <c r="I5268" t="s">
        <v>484</v>
      </c>
      <c r="J5268" t="s">
        <v>569</v>
      </c>
      <c r="K5268" t="s">
        <v>485</v>
      </c>
      <c r="L5268" t="s">
        <v>538</v>
      </c>
      <c r="M5268" t="s">
        <v>422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181</v>
      </c>
      <c r="C5269">
        <v>2021</v>
      </c>
      <c r="D5269">
        <v>9</v>
      </c>
      <c r="E5269" t="s">
        <v>661</v>
      </c>
      <c r="F5269" s="153">
        <v>3</v>
      </c>
      <c r="G5269" t="s">
        <v>421</v>
      </c>
      <c r="H5269" t="s">
        <v>431</v>
      </c>
      <c r="I5269" t="s">
        <v>432</v>
      </c>
      <c r="J5269" t="s">
        <v>568</v>
      </c>
      <c r="K5269" t="s">
        <v>433</v>
      </c>
      <c r="L5269" t="s">
        <v>538</v>
      </c>
      <c r="M5269" t="s">
        <v>422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181</v>
      </c>
      <c r="C5270">
        <v>2021</v>
      </c>
      <c r="D5270">
        <v>9</v>
      </c>
      <c r="E5270" t="s">
        <v>661</v>
      </c>
      <c r="F5270" s="153">
        <v>3</v>
      </c>
      <c r="G5270" t="s">
        <v>421</v>
      </c>
      <c r="H5270" t="s">
        <v>486</v>
      </c>
      <c r="I5270" t="s">
        <v>487</v>
      </c>
      <c r="J5270" t="s">
        <v>570</v>
      </c>
      <c r="K5270" t="s">
        <v>454</v>
      </c>
      <c r="L5270" t="s">
        <v>538</v>
      </c>
      <c r="M5270" t="s">
        <v>422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181</v>
      </c>
      <c r="C5271">
        <v>2021</v>
      </c>
      <c r="D5271">
        <v>9</v>
      </c>
      <c r="E5271" t="s">
        <v>661</v>
      </c>
      <c r="F5271" s="153">
        <v>3</v>
      </c>
      <c r="G5271" t="s">
        <v>421</v>
      </c>
      <c r="H5271" t="s">
        <v>488</v>
      </c>
      <c r="I5271" t="s">
        <v>489</v>
      </c>
      <c r="J5271" t="s">
        <v>569</v>
      </c>
      <c r="K5271" t="s">
        <v>485</v>
      </c>
      <c r="L5271" t="s">
        <v>538</v>
      </c>
      <c r="M5271" t="s">
        <v>422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181</v>
      </c>
      <c r="C5272">
        <v>2021</v>
      </c>
      <c r="D5272">
        <v>9</v>
      </c>
      <c r="E5272" t="s">
        <v>661</v>
      </c>
      <c r="F5272" s="153">
        <v>3</v>
      </c>
      <c r="G5272" t="s">
        <v>421</v>
      </c>
      <c r="H5272" t="s">
        <v>477</v>
      </c>
      <c r="I5272" t="s">
        <v>478</v>
      </c>
      <c r="J5272" t="s">
        <v>566</v>
      </c>
      <c r="K5272" t="s">
        <v>436</v>
      </c>
      <c r="L5272" t="s">
        <v>538</v>
      </c>
      <c r="M5272" t="s">
        <v>422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181</v>
      </c>
      <c r="C5273">
        <v>2021</v>
      </c>
      <c r="D5273">
        <v>9</v>
      </c>
      <c r="E5273" t="s">
        <v>661</v>
      </c>
      <c r="F5273" s="153">
        <v>3</v>
      </c>
      <c r="G5273" t="s">
        <v>421</v>
      </c>
      <c r="H5273" t="s">
        <v>479</v>
      </c>
      <c r="I5273" t="s">
        <v>480</v>
      </c>
      <c r="J5273" t="s">
        <v>566</v>
      </c>
      <c r="K5273" t="s">
        <v>436</v>
      </c>
      <c r="L5273" t="s">
        <v>538</v>
      </c>
      <c r="M5273" t="s">
        <v>422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181</v>
      </c>
      <c r="C5274">
        <v>2021</v>
      </c>
      <c r="D5274">
        <v>9</v>
      </c>
      <c r="E5274" t="s">
        <v>661</v>
      </c>
      <c r="F5274" s="153">
        <v>3</v>
      </c>
      <c r="G5274" t="s">
        <v>421</v>
      </c>
      <c r="H5274" t="s">
        <v>434</v>
      </c>
      <c r="I5274" t="s">
        <v>435</v>
      </c>
      <c r="J5274" t="s">
        <v>566</v>
      </c>
      <c r="K5274" t="s">
        <v>436</v>
      </c>
      <c r="L5274" t="s">
        <v>539</v>
      </c>
      <c r="M5274" t="s">
        <v>440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181</v>
      </c>
      <c r="C5275">
        <v>2021</v>
      </c>
      <c r="D5275">
        <v>9</v>
      </c>
      <c r="E5275" t="s">
        <v>661</v>
      </c>
      <c r="F5275" s="153">
        <v>3</v>
      </c>
      <c r="G5275" t="s">
        <v>421</v>
      </c>
      <c r="H5275" t="s">
        <v>437</v>
      </c>
      <c r="I5275" t="s">
        <v>438</v>
      </c>
      <c r="J5275" t="s">
        <v>571</v>
      </c>
      <c r="K5275" t="s">
        <v>439</v>
      </c>
      <c r="L5275" t="s">
        <v>539</v>
      </c>
      <c r="M5275" t="s">
        <v>440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181</v>
      </c>
      <c r="C5276">
        <v>2021</v>
      </c>
      <c r="D5276">
        <v>9</v>
      </c>
      <c r="E5276" t="s">
        <v>661</v>
      </c>
      <c r="F5276" s="153">
        <v>3</v>
      </c>
      <c r="G5276" t="s">
        <v>421</v>
      </c>
      <c r="H5276" t="s">
        <v>490</v>
      </c>
      <c r="I5276" t="s">
        <v>491</v>
      </c>
      <c r="J5276" t="s">
        <v>572</v>
      </c>
      <c r="K5276" t="s">
        <v>443</v>
      </c>
      <c r="L5276" t="s">
        <v>538</v>
      </c>
      <c r="M5276" t="s">
        <v>422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181</v>
      </c>
      <c r="C5277">
        <v>2021</v>
      </c>
      <c r="D5277">
        <v>9</v>
      </c>
      <c r="E5277" t="s">
        <v>661</v>
      </c>
      <c r="F5277" s="153">
        <v>3</v>
      </c>
      <c r="G5277" t="s">
        <v>421</v>
      </c>
      <c r="H5277" t="s">
        <v>441</v>
      </c>
      <c r="I5277" t="s">
        <v>442</v>
      </c>
      <c r="J5277" t="s">
        <v>572</v>
      </c>
      <c r="K5277" t="s">
        <v>443</v>
      </c>
      <c r="L5277" t="s">
        <v>538</v>
      </c>
      <c r="M5277" t="s">
        <v>422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181</v>
      </c>
      <c r="C5278">
        <v>2021</v>
      </c>
      <c r="D5278">
        <v>9</v>
      </c>
      <c r="E5278" t="s">
        <v>661</v>
      </c>
      <c r="F5278" s="153">
        <v>3</v>
      </c>
      <c r="G5278" t="s">
        <v>421</v>
      </c>
      <c r="H5278" t="s">
        <v>444</v>
      </c>
      <c r="I5278" t="s">
        <v>445</v>
      </c>
      <c r="J5278" t="s">
        <v>572</v>
      </c>
      <c r="K5278" t="s">
        <v>443</v>
      </c>
      <c r="L5278" t="s">
        <v>539</v>
      </c>
      <c r="M5278" t="s">
        <v>440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181</v>
      </c>
      <c r="C5279">
        <v>2021</v>
      </c>
      <c r="D5279">
        <v>9</v>
      </c>
      <c r="E5279" t="s">
        <v>661</v>
      </c>
      <c r="F5279" s="153">
        <v>3</v>
      </c>
      <c r="G5279" t="s">
        <v>421</v>
      </c>
      <c r="H5279" t="s">
        <v>412</v>
      </c>
      <c r="I5279" t="s">
        <v>413</v>
      </c>
      <c r="J5279" t="s">
        <v>561</v>
      </c>
      <c r="K5279" t="s">
        <v>399</v>
      </c>
      <c r="L5279" t="s">
        <v>539</v>
      </c>
      <c r="M5279" t="s">
        <v>440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181</v>
      </c>
      <c r="C5280">
        <v>2021</v>
      </c>
      <c r="D5280">
        <v>9</v>
      </c>
      <c r="E5280" t="s">
        <v>661</v>
      </c>
      <c r="F5280" s="153">
        <v>3</v>
      </c>
      <c r="G5280" t="s">
        <v>421</v>
      </c>
      <c r="H5280" t="s">
        <v>417</v>
      </c>
      <c r="I5280" t="s">
        <v>418</v>
      </c>
      <c r="J5280" t="s">
        <v>562</v>
      </c>
      <c r="K5280" t="s">
        <v>405</v>
      </c>
      <c r="L5280" t="s">
        <v>539</v>
      </c>
      <c r="M5280" t="s">
        <v>440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181</v>
      </c>
      <c r="C5281">
        <v>2021</v>
      </c>
      <c r="D5281">
        <v>9</v>
      </c>
      <c r="E5281" t="s">
        <v>661</v>
      </c>
      <c r="F5281" s="153">
        <v>3</v>
      </c>
      <c r="G5281" t="s">
        <v>421</v>
      </c>
      <c r="H5281" t="s">
        <v>446</v>
      </c>
      <c r="I5281" t="s">
        <v>447</v>
      </c>
      <c r="J5281" t="s">
        <v>567</v>
      </c>
      <c r="K5281" t="s">
        <v>425</v>
      </c>
      <c r="L5281" t="s">
        <v>539</v>
      </c>
      <c r="M5281" t="s">
        <v>440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181</v>
      </c>
      <c r="C5282">
        <v>2021</v>
      </c>
      <c r="D5282">
        <v>9</v>
      </c>
      <c r="E5282" t="s">
        <v>661</v>
      </c>
      <c r="F5282" s="153">
        <v>3</v>
      </c>
      <c r="G5282" t="s">
        <v>421</v>
      </c>
      <c r="H5282" t="s">
        <v>448</v>
      </c>
      <c r="I5282" t="s">
        <v>449</v>
      </c>
      <c r="J5282" t="s">
        <v>564</v>
      </c>
      <c r="K5282" t="s">
        <v>428</v>
      </c>
      <c r="L5282" t="s">
        <v>539</v>
      </c>
      <c r="M5282" t="s">
        <v>440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181</v>
      </c>
      <c r="C5283">
        <v>2021</v>
      </c>
      <c r="D5283">
        <v>9</v>
      </c>
      <c r="E5283" t="s">
        <v>661</v>
      </c>
      <c r="F5283" s="153">
        <v>3</v>
      </c>
      <c r="G5283" t="s">
        <v>421</v>
      </c>
      <c r="H5283" t="s">
        <v>419</v>
      </c>
      <c r="I5283" t="s">
        <v>420</v>
      </c>
      <c r="J5283" t="s">
        <v>565</v>
      </c>
      <c r="K5283" t="s">
        <v>411</v>
      </c>
      <c r="L5283" t="s">
        <v>539</v>
      </c>
      <c r="M5283" t="s">
        <v>440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181</v>
      </c>
      <c r="C5284">
        <v>2021</v>
      </c>
      <c r="D5284">
        <v>9</v>
      </c>
      <c r="E5284" t="s">
        <v>661</v>
      </c>
      <c r="F5284" s="153">
        <v>3</v>
      </c>
      <c r="G5284" t="s">
        <v>421</v>
      </c>
      <c r="H5284" t="s">
        <v>450</v>
      </c>
      <c r="I5284" t="s">
        <v>451</v>
      </c>
      <c r="J5284" t="s">
        <v>568</v>
      </c>
      <c r="K5284" t="s">
        <v>433</v>
      </c>
      <c r="L5284" t="s">
        <v>539</v>
      </c>
      <c r="M5284" t="s">
        <v>440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181</v>
      </c>
      <c r="C5285">
        <v>2021</v>
      </c>
      <c r="D5285">
        <v>9</v>
      </c>
      <c r="E5285" t="s">
        <v>661</v>
      </c>
      <c r="F5285" s="153">
        <v>3</v>
      </c>
      <c r="G5285" t="s">
        <v>421</v>
      </c>
      <c r="H5285" t="s">
        <v>452</v>
      </c>
      <c r="I5285" t="s">
        <v>453</v>
      </c>
      <c r="J5285" t="s">
        <v>568</v>
      </c>
      <c r="K5285" t="s">
        <v>433</v>
      </c>
      <c r="L5285" t="s">
        <v>539</v>
      </c>
      <c r="M5285" t="s">
        <v>440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181</v>
      </c>
      <c r="C5286">
        <v>2021</v>
      </c>
      <c r="D5286">
        <v>9</v>
      </c>
      <c r="E5286" t="s">
        <v>661</v>
      </c>
      <c r="F5286" s="153">
        <v>3</v>
      </c>
      <c r="G5286" t="s">
        <v>421</v>
      </c>
      <c r="H5286" t="s">
        <v>492</v>
      </c>
      <c r="I5286" t="s">
        <v>493</v>
      </c>
      <c r="J5286" t="s">
        <v>568</v>
      </c>
      <c r="K5286" t="s">
        <v>433</v>
      </c>
      <c r="L5286" t="s">
        <v>539</v>
      </c>
      <c r="M5286" t="s">
        <v>440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181</v>
      </c>
      <c r="C5287">
        <v>2021</v>
      </c>
      <c r="D5287">
        <v>9</v>
      </c>
      <c r="E5287" t="s">
        <v>661</v>
      </c>
      <c r="F5287" s="153">
        <v>5</v>
      </c>
      <c r="G5287" t="s">
        <v>455</v>
      </c>
      <c r="H5287" t="s">
        <v>403</v>
      </c>
      <c r="I5287" t="s">
        <v>404</v>
      </c>
      <c r="J5287" t="s">
        <v>562</v>
      </c>
      <c r="K5287" t="s">
        <v>405</v>
      </c>
      <c r="L5287" t="s">
        <v>540</v>
      </c>
      <c r="M5287" t="s">
        <v>456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181</v>
      </c>
      <c r="C5288">
        <v>2021</v>
      </c>
      <c r="D5288">
        <v>9</v>
      </c>
      <c r="E5288" t="s">
        <v>661</v>
      </c>
      <c r="F5288" s="153">
        <v>5</v>
      </c>
      <c r="G5288" t="s">
        <v>455</v>
      </c>
      <c r="H5288" t="s">
        <v>423</v>
      </c>
      <c r="I5288" t="s">
        <v>424</v>
      </c>
      <c r="J5288" t="s">
        <v>567</v>
      </c>
      <c r="K5288" t="s">
        <v>425</v>
      </c>
      <c r="L5288" t="s">
        <v>540</v>
      </c>
      <c r="M5288" t="s">
        <v>456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181</v>
      </c>
      <c r="C5289">
        <v>2021</v>
      </c>
      <c r="D5289">
        <v>9</v>
      </c>
      <c r="E5289" t="s">
        <v>661</v>
      </c>
      <c r="F5289" s="153">
        <v>5</v>
      </c>
      <c r="G5289" t="s">
        <v>455</v>
      </c>
      <c r="H5289" t="s">
        <v>429</v>
      </c>
      <c r="I5289" t="s">
        <v>430</v>
      </c>
      <c r="J5289" t="s">
        <v>562</v>
      </c>
      <c r="K5289" t="s">
        <v>405</v>
      </c>
      <c r="L5289" t="s">
        <v>540</v>
      </c>
      <c r="M5289" t="s">
        <v>456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181</v>
      </c>
      <c r="C5290">
        <v>2021</v>
      </c>
      <c r="D5290">
        <v>9</v>
      </c>
      <c r="E5290" t="s">
        <v>661</v>
      </c>
      <c r="F5290" s="153">
        <v>5</v>
      </c>
      <c r="G5290" t="s">
        <v>455</v>
      </c>
      <c r="H5290" t="s">
        <v>481</v>
      </c>
      <c r="I5290" t="s">
        <v>482</v>
      </c>
      <c r="J5290" t="s">
        <v>568</v>
      </c>
      <c r="K5290" t="s">
        <v>433</v>
      </c>
      <c r="L5290" t="s">
        <v>540</v>
      </c>
      <c r="M5290" t="s">
        <v>456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181</v>
      </c>
      <c r="C5291">
        <v>2021</v>
      </c>
      <c r="D5291">
        <v>9</v>
      </c>
      <c r="E5291" t="s">
        <v>661</v>
      </c>
      <c r="F5291" s="153">
        <v>5</v>
      </c>
      <c r="G5291" t="s">
        <v>455</v>
      </c>
      <c r="H5291" t="s">
        <v>431</v>
      </c>
      <c r="I5291" t="s">
        <v>432</v>
      </c>
      <c r="J5291" t="s">
        <v>568</v>
      </c>
      <c r="K5291" t="s">
        <v>433</v>
      </c>
      <c r="L5291" t="s">
        <v>540</v>
      </c>
      <c r="M5291" t="s">
        <v>456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181</v>
      </c>
      <c r="C5292">
        <v>2021</v>
      </c>
      <c r="D5292">
        <v>9</v>
      </c>
      <c r="E5292" t="s">
        <v>661</v>
      </c>
      <c r="F5292" s="153">
        <v>5</v>
      </c>
      <c r="G5292" t="s">
        <v>455</v>
      </c>
      <c r="H5292" t="s">
        <v>477</v>
      </c>
      <c r="I5292" t="s">
        <v>478</v>
      </c>
      <c r="J5292" t="s">
        <v>566</v>
      </c>
      <c r="K5292" t="s">
        <v>436</v>
      </c>
      <c r="L5292" t="s">
        <v>540</v>
      </c>
      <c r="M5292" t="s">
        <v>456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181</v>
      </c>
      <c r="C5293">
        <v>2021</v>
      </c>
      <c r="D5293">
        <v>9</v>
      </c>
      <c r="E5293" t="s">
        <v>661</v>
      </c>
      <c r="F5293" s="153">
        <v>5</v>
      </c>
      <c r="G5293" t="s">
        <v>455</v>
      </c>
      <c r="H5293" t="s">
        <v>479</v>
      </c>
      <c r="I5293" t="s">
        <v>480</v>
      </c>
      <c r="J5293" t="s">
        <v>566</v>
      </c>
      <c r="K5293" t="s">
        <v>436</v>
      </c>
      <c r="L5293" t="s">
        <v>540</v>
      </c>
      <c r="M5293" t="s">
        <v>456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181</v>
      </c>
      <c r="C5294">
        <v>2021</v>
      </c>
      <c r="D5294">
        <v>9</v>
      </c>
      <c r="E5294" t="s">
        <v>661</v>
      </c>
      <c r="F5294" s="153">
        <v>5</v>
      </c>
      <c r="G5294" t="s">
        <v>455</v>
      </c>
      <c r="H5294" t="s">
        <v>434</v>
      </c>
      <c r="I5294" t="s">
        <v>435</v>
      </c>
      <c r="J5294" t="s">
        <v>566</v>
      </c>
      <c r="K5294" t="s">
        <v>436</v>
      </c>
      <c r="L5294" t="s">
        <v>541</v>
      </c>
      <c r="M5294" t="s">
        <v>457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181</v>
      </c>
      <c r="C5295">
        <v>2021</v>
      </c>
      <c r="D5295">
        <v>9</v>
      </c>
      <c r="E5295" t="s">
        <v>661</v>
      </c>
      <c r="F5295" s="153">
        <v>5</v>
      </c>
      <c r="G5295" t="s">
        <v>455</v>
      </c>
      <c r="H5295" t="s">
        <v>490</v>
      </c>
      <c r="I5295" t="s">
        <v>491</v>
      </c>
      <c r="J5295" t="s">
        <v>572</v>
      </c>
      <c r="K5295" t="s">
        <v>443</v>
      </c>
      <c r="L5295" t="s">
        <v>540</v>
      </c>
      <c r="M5295" t="s">
        <v>456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181</v>
      </c>
      <c r="C5296">
        <v>2021</v>
      </c>
      <c r="D5296">
        <v>9</v>
      </c>
      <c r="E5296" t="s">
        <v>661</v>
      </c>
      <c r="F5296" s="153">
        <v>5</v>
      </c>
      <c r="G5296" t="s">
        <v>455</v>
      </c>
      <c r="H5296" t="s">
        <v>441</v>
      </c>
      <c r="I5296" t="s">
        <v>442</v>
      </c>
      <c r="J5296" t="s">
        <v>572</v>
      </c>
      <c r="K5296" t="s">
        <v>443</v>
      </c>
      <c r="L5296" t="s">
        <v>540</v>
      </c>
      <c r="M5296" t="s">
        <v>456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181</v>
      </c>
      <c r="C5297">
        <v>2021</v>
      </c>
      <c r="D5297">
        <v>9</v>
      </c>
      <c r="E5297" t="s">
        <v>661</v>
      </c>
      <c r="F5297" s="153">
        <v>5</v>
      </c>
      <c r="G5297" t="s">
        <v>455</v>
      </c>
      <c r="H5297" t="s">
        <v>444</v>
      </c>
      <c r="I5297" t="s">
        <v>445</v>
      </c>
      <c r="J5297" t="s">
        <v>572</v>
      </c>
      <c r="K5297" t="s">
        <v>443</v>
      </c>
      <c r="L5297" t="s">
        <v>541</v>
      </c>
      <c r="M5297" t="s">
        <v>457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181</v>
      </c>
      <c r="C5298">
        <v>2021</v>
      </c>
      <c r="D5298">
        <v>9</v>
      </c>
      <c r="E5298" t="s">
        <v>661</v>
      </c>
      <c r="F5298" s="153">
        <v>5</v>
      </c>
      <c r="G5298" t="s">
        <v>455</v>
      </c>
      <c r="H5298" t="s">
        <v>417</v>
      </c>
      <c r="I5298" t="s">
        <v>418</v>
      </c>
      <c r="J5298" t="s">
        <v>562</v>
      </c>
      <c r="K5298" t="s">
        <v>405</v>
      </c>
      <c r="L5298" t="s">
        <v>541</v>
      </c>
      <c r="M5298" t="s">
        <v>457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181</v>
      </c>
      <c r="C5299">
        <v>2021</v>
      </c>
      <c r="D5299">
        <v>9</v>
      </c>
      <c r="E5299" t="s">
        <v>661</v>
      </c>
      <c r="F5299" s="153">
        <v>5</v>
      </c>
      <c r="G5299" t="s">
        <v>455</v>
      </c>
      <c r="H5299" t="s">
        <v>446</v>
      </c>
      <c r="I5299" t="s">
        <v>447</v>
      </c>
      <c r="J5299" t="s">
        <v>567</v>
      </c>
      <c r="K5299" t="s">
        <v>425</v>
      </c>
      <c r="L5299" t="s">
        <v>541</v>
      </c>
      <c r="M5299" t="s">
        <v>457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181</v>
      </c>
      <c r="C5300">
        <v>2021</v>
      </c>
      <c r="D5300">
        <v>9</v>
      </c>
      <c r="E5300" t="s">
        <v>661</v>
      </c>
      <c r="F5300" s="153">
        <v>5</v>
      </c>
      <c r="G5300" t="s">
        <v>455</v>
      </c>
      <c r="H5300" t="s">
        <v>450</v>
      </c>
      <c r="I5300" t="s">
        <v>451</v>
      </c>
      <c r="J5300" t="s">
        <v>568</v>
      </c>
      <c r="K5300" t="s">
        <v>433</v>
      </c>
      <c r="L5300" t="s">
        <v>541</v>
      </c>
      <c r="M5300" t="s">
        <v>457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181</v>
      </c>
      <c r="C5301">
        <v>2021</v>
      </c>
      <c r="D5301">
        <v>9</v>
      </c>
      <c r="E5301" t="s">
        <v>661</v>
      </c>
      <c r="F5301" s="153">
        <v>6</v>
      </c>
      <c r="G5301" t="s">
        <v>458</v>
      </c>
      <c r="H5301" t="s">
        <v>403</v>
      </c>
      <c r="I5301" t="s">
        <v>404</v>
      </c>
      <c r="J5301" t="s">
        <v>562</v>
      </c>
      <c r="K5301" t="s">
        <v>405</v>
      </c>
      <c r="L5301" t="s">
        <v>548</v>
      </c>
      <c r="M5301" t="s">
        <v>193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181</v>
      </c>
      <c r="C5302">
        <v>2021</v>
      </c>
      <c r="D5302">
        <v>9</v>
      </c>
      <c r="E5302" t="s">
        <v>661</v>
      </c>
      <c r="F5302" s="153">
        <v>6</v>
      </c>
      <c r="G5302" t="s">
        <v>458</v>
      </c>
      <c r="H5302" t="s">
        <v>494</v>
      </c>
      <c r="I5302" t="s">
        <v>495</v>
      </c>
      <c r="J5302" t="s">
        <v>573</v>
      </c>
      <c r="K5302" t="s">
        <v>461</v>
      </c>
      <c r="L5302" t="s">
        <v>548</v>
      </c>
      <c r="M5302" t="s">
        <v>193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181</v>
      </c>
      <c r="C5303">
        <v>2021</v>
      </c>
      <c r="D5303">
        <v>9</v>
      </c>
      <c r="E5303" t="s">
        <v>661</v>
      </c>
      <c r="F5303" s="153">
        <v>6</v>
      </c>
      <c r="G5303" t="s">
        <v>458</v>
      </c>
      <c r="H5303" t="s">
        <v>496</v>
      </c>
      <c r="I5303" t="s">
        <v>497</v>
      </c>
      <c r="J5303" t="s">
        <v>573</v>
      </c>
      <c r="K5303" t="s">
        <v>461</v>
      </c>
      <c r="L5303" t="s">
        <v>548</v>
      </c>
      <c r="M5303" t="s">
        <v>193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181</v>
      </c>
      <c r="C5304">
        <v>2021</v>
      </c>
      <c r="D5304">
        <v>9</v>
      </c>
      <c r="E5304" t="s">
        <v>661</v>
      </c>
      <c r="F5304" s="153">
        <v>6</v>
      </c>
      <c r="G5304" t="s">
        <v>458</v>
      </c>
      <c r="H5304" t="s">
        <v>477</v>
      </c>
      <c r="I5304" t="s">
        <v>478</v>
      </c>
      <c r="J5304" t="s">
        <v>566</v>
      </c>
      <c r="K5304" t="s">
        <v>436</v>
      </c>
      <c r="L5304" t="s">
        <v>548</v>
      </c>
      <c r="M5304" t="s">
        <v>193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181</v>
      </c>
      <c r="C5305">
        <v>2021</v>
      </c>
      <c r="D5305">
        <v>9</v>
      </c>
      <c r="E5305" t="s">
        <v>661</v>
      </c>
      <c r="F5305" s="153">
        <v>6</v>
      </c>
      <c r="G5305" t="s">
        <v>458</v>
      </c>
      <c r="H5305" t="s">
        <v>479</v>
      </c>
      <c r="I5305" t="s">
        <v>480</v>
      </c>
      <c r="J5305" t="s">
        <v>566</v>
      </c>
      <c r="K5305" t="s">
        <v>436</v>
      </c>
      <c r="L5305" t="s">
        <v>548</v>
      </c>
      <c r="M5305" t="s">
        <v>193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181</v>
      </c>
      <c r="C5306">
        <v>2021</v>
      </c>
      <c r="D5306">
        <v>9</v>
      </c>
      <c r="E5306" t="s">
        <v>661</v>
      </c>
      <c r="F5306" s="153">
        <v>6</v>
      </c>
      <c r="G5306" t="s">
        <v>458</v>
      </c>
      <c r="H5306" t="s">
        <v>498</v>
      </c>
      <c r="I5306" t="s">
        <v>499</v>
      </c>
      <c r="J5306" t="s">
        <v>574</v>
      </c>
      <c r="K5306" t="s">
        <v>500</v>
      </c>
      <c r="L5306" t="s">
        <v>548</v>
      </c>
      <c r="M5306" t="s">
        <v>193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181</v>
      </c>
      <c r="C5307">
        <v>2021</v>
      </c>
      <c r="D5307">
        <v>9</v>
      </c>
      <c r="E5307" t="s">
        <v>661</v>
      </c>
      <c r="F5307" s="153">
        <v>6</v>
      </c>
      <c r="G5307" t="s">
        <v>458</v>
      </c>
      <c r="H5307" t="s">
        <v>501</v>
      </c>
      <c r="I5307" t="s">
        <v>502</v>
      </c>
      <c r="J5307" t="s">
        <v>574</v>
      </c>
      <c r="K5307" t="s">
        <v>500</v>
      </c>
      <c r="L5307" t="s">
        <v>548</v>
      </c>
      <c r="M5307" t="s">
        <v>193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181</v>
      </c>
      <c r="C5308">
        <v>2021</v>
      </c>
      <c r="D5308">
        <v>9</v>
      </c>
      <c r="E5308" t="s">
        <v>661</v>
      </c>
      <c r="F5308" s="153">
        <v>6</v>
      </c>
      <c r="G5308" t="s">
        <v>458</v>
      </c>
      <c r="H5308" t="s">
        <v>503</v>
      </c>
      <c r="I5308" t="s">
        <v>504</v>
      </c>
      <c r="J5308" t="s">
        <v>575</v>
      </c>
      <c r="K5308" t="s">
        <v>475</v>
      </c>
      <c r="L5308" t="s">
        <v>548</v>
      </c>
      <c r="M5308" t="s">
        <v>193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181</v>
      </c>
      <c r="C5309">
        <v>2021</v>
      </c>
      <c r="D5309">
        <v>9</v>
      </c>
      <c r="E5309" t="s">
        <v>661</v>
      </c>
      <c r="F5309" s="153">
        <v>6</v>
      </c>
      <c r="G5309" t="s">
        <v>458</v>
      </c>
      <c r="H5309" t="s">
        <v>505</v>
      </c>
      <c r="I5309" t="s">
        <v>506</v>
      </c>
      <c r="J5309" t="s">
        <v>575</v>
      </c>
      <c r="K5309" t="s">
        <v>475</v>
      </c>
      <c r="L5309" t="s">
        <v>548</v>
      </c>
      <c r="M5309" t="s">
        <v>193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181</v>
      </c>
      <c r="C5310">
        <v>2021</v>
      </c>
      <c r="D5310">
        <v>9</v>
      </c>
      <c r="E5310" t="s">
        <v>661</v>
      </c>
      <c r="F5310" s="153">
        <v>6</v>
      </c>
      <c r="G5310" t="s">
        <v>458</v>
      </c>
      <c r="H5310" t="s">
        <v>507</v>
      </c>
      <c r="I5310" t="s">
        <v>508</v>
      </c>
      <c r="J5310" t="s">
        <v>571</v>
      </c>
      <c r="K5310" t="s">
        <v>439</v>
      </c>
      <c r="L5310" t="s">
        <v>548</v>
      </c>
      <c r="M5310" t="s">
        <v>193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181</v>
      </c>
      <c r="C5311">
        <v>2021</v>
      </c>
      <c r="D5311">
        <v>9</v>
      </c>
      <c r="E5311" t="s">
        <v>661</v>
      </c>
      <c r="F5311" s="153">
        <v>6</v>
      </c>
      <c r="G5311" t="s">
        <v>458</v>
      </c>
      <c r="H5311" t="s">
        <v>509</v>
      </c>
      <c r="I5311" t="s">
        <v>510</v>
      </c>
      <c r="J5311" t="s">
        <v>571</v>
      </c>
      <c r="K5311" t="s">
        <v>439</v>
      </c>
      <c r="L5311" t="s">
        <v>548</v>
      </c>
      <c r="M5311" t="s">
        <v>193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181</v>
      </c>
      <c r="C5312">
        <v>2021</v>
      </c>
      <c r="D5312">
        <v>9</v>
      </c>
      <c r="E5312" t="s">
        <v>661</v>
      </c>
      <c r="F5312" s="153">
        <v>6</v>
      </c>
      <c r="G5312" t="s">
        <v>458</v>
      </c>
      <c r="H5312" t="s">
        <v>459</v>
      </c>
      <c r="I5312" t="s">
        <v>460</v>
      </c>
      <c r="J5312" t="s">
        <v>573</v>
      </c>
      <c r="K5312" t="s">
        <v>461</v>
      </c>
      <c r="L5312" t="s">
        <v>542</v>
      </c>
      <c r="M5312" t="s">
        <v>462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181</v>
      </c>
      <c r="C5313">
        <v>2021</v>
      </c>
      <c r="D5313">
        <v>9</v>
      </c>
      <c r="E5313" t="s">
        <v>661</v>
      </c>
      <c r="F5313" s="153">
        <v>6</v>
      </c>
      <c r="G5313" t="s">
        <v>458</v>
      </c>
      <c r="H5313" t="s">
        <v>434</v>
      </c>
      <c r="I5313" t="s">
        <v>435</v>
      </c>
      <c r="J5313" t="s">
        <v>566</v>
      </c>
      <c r="K5313" t="s">
        <v>436</v>
      </c>
      <c r="L5313" t="s">
        <v>542</v>
      </c>
      <c r="M5313" t="s">
        <v>462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181</v>
      </c>
      <c r="C5314">
        <v>2021</v>
      </c>
      <c r="D5314">
        <v>9</v>
      </c>
      <c r="E5314" t="s">
        <v>661</v>
      </c>
      <c r="F5314" s="153">
        <v>6</v>
      </c>
      <c r="G5314" t="s">
        <v>458</v>
      </c>
      <c r="H5314" t="s">
        <v>511</v>
      </c>
      <c r="I5314" t="s">
        <v>512</v>
      </c>
      <c r="J5314" t="s">
        <v>576</v>
      </c>
      <c r="K5314" t="s">
        <v>513</v>
      </c>
      <c r="L5314" t="s">
        <v>542</v>
      </c>
      <c r="M5314" t="s">
        <v>462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181</v>
      </c>
      <c r="C5315">
        <v>2021</v>
      </c>
      <c r="D5315">
        <v>9</v>
      </c>
      <c r="E5315" t="s">
        <v>661</v>
      </c>
      <c r="F5315" s="153">
        <v>6</v>
      </c>
      <c r="G5315" t="s">
        <v>458</v>
      </c>
      <c r="H5315" t="s">
        <v>514</v>
      </c>
      <c r="I5315" t="s">
        <v>515</v>
      </c>
      <c r="J5315" t="s">
        <v>574</v>
      </c>
      <c r="K5315" t="s">
        <v>500</v>
      </c>
      <c r="L5315" t="s">
        <v>542</v>
      </c>
      <c r="M5315" t="s">
        <v>462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181</v>
      </c>
      <c r="C5316">
        <v>2021</v>
      </c>
      <c r="D5316">
        <v>9</v>
      </c>
      <c r="E5316" t="s">
        <v>661</v>
      </c>
      <c r="F5316" s="153">
        <v>6</v>
      </c>
      <c r="G5316" t="s">
        <v>458</v>
      </c>
      <c r="H5316" t="s">
        <v>516</v>
      </c>
      <c r="I5316" t="s">
        <v>517</v>
      </c>
      <c r="J5316" t="s">
        <v>575</v>
      </c>
      <c r="K5316" t="s">
        <v>475</v>
      </c>
      <c r="L5316" t="s">
        <v>542</v>
      </c>
      <c r="M5316" t="s">
        <v>462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181</v>
      </c>
      <c r="C5317">
        <v>2021</v>
      </c>
      <c r="D5317">
        <v>9</v>
      </c>
      <c r="E5317" t="s">
        <v>661</v>
      </c>
      <c r="F5317" s="153">
        <v>6</v>
      </c>
      <c r="G5317" t="s">
        <v>458</v>
      </c>
      <c r="H5317" t="s">
        <v>437</v>
      </c>
      <c r="I5317" t="s">
        <v>438</v>
      </c>
      <c r="J5317" t="s">
        <v>571</v>
      </c>
      <c r="K5317" t="s">
        <v>439</v>
      </c>
      <c r="L5317" t="s">
        <v>542</v>
      </c>
      <c r="M5317" t="s">
        <v>462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181</v>
      </c>
      <c r="C5318">
        <v>2021</v>
      </c>
      <c r="D5318">
        <v>9</v>
      </c>
      <c r="E5318" t="s">
        <v>661</v>
      </c>
      <c r="F5318" s="153">
        <v>6</v>
      </c>
      <c r="G5318" t="s">
        <v>458</v>
      </c>
      <c r="H5318" t="s">
        <v>518</v>
      </c>
      <c r="I5318" t="s">
        <v>519</v>
      </c>
      <c r="J5318" t="s">
        <v>577</v>
      </c>
      <c r="K5318" t="s">
        <v>465</v>
      </c>
      <c r="L5318" t="s">
        <v>548</v>
      </c>
      <c r="M5318" t="s">
        <v>193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181</v>
      </c>
      <c r="C5319">
        <v>2021</v>
      </c>
      <c r="D5319">
        <v>9</v>
      </c>
      <c r="E5319" t="s">
        <v>661</v>
      </c>
      <c r="F5319" s="153">
        <v>6</v>
      </c>
      <c r="G5319" t="s">
        <v>458</v>
      </c>
      <c r="H5319" t="s">
        <v>463</v>
      </c>
      <c r="I5319" t="s">
        <v>464</v>
      </c>
      <c r="J5319" t="s">
        <v>577</v>
      </c>
      <c r="K5319" t="s">
        <v>465</v>
      </c>
      <c r="L5319" t="s">
        <v>542</v>
      </c>
      <c r="M5319" t="s">
        <v>462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181</v>
      </c>
      <c r="C5320">
        <v>2021</v>
      </c>
      <c r="D5320">
        <v>9</v>
      </c>
      <c r="E5320" t="s">
        <v>661</v>
      </c>
      <c r="F5320" s="153">
        <v>6</v>
      </c>
      <c r="G5320" t="s">
        <v>458</v>
      </c>
      <c r="H5320" t="s">
        <v>522</v>
      </c>
      <c r="I5320" t="s">
        <v>523</v>
      </c>
      <c r="J5320" t="s">
        <v>578</v>
      </c>
      <c r="K5320" t="s">
        <v>475</v>
      </c>
      <c r="L5320" t="s">
        <v>548</v>
      </c>
      <c r="M5320" t="s">
        <v>193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181</v>
      </c>
      <c r="C5321">
        <v>2021</v>
      </c>
      <c r="D5321">
        <v>9</v>
      </c>
      <c r="E5321" t="s">
        <v>661</v>
      </c>
      <c r="F5321" s="153">
        <v>6</v>
      </c>
      <c r="G5321" t="s">
        <v>458</v>
      </c>
      <c r="H5321" t="s">
        <v>524</v>
      </c>
      <c r="I5321" t="s">
        <v>525</v>
      </c>
      <c r="J5321" t="s">
        <v>578</v>
      </c>
      <c r="K5321" t="s">
        <v>475</v>
      </c>
      <c r="L5321" t="s">
        <v>542</v>
      </c>
      <c r="M5321" t="s">
        <v>462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181</v>
      </c>
      <c r="C5322">
        <v>2021</v>
      </c>
      <c r="D5322">
        <v>9</v>
      </c>
      <c r="E5322" t="s">
        <v>661</v>
      </c>
      <c r="F5322" s="153">
        <v>6</v>
      </c>
      <c r="G5322" t="s">
        <v>458</v>
      </c>
      <c r="H5322" t="s">
        <v>417</v>
      </c>
      <c r="I5322" t="s">
        <v>418</v>
      </c>
      <c r="J5322" t="s">
        <v>562</v>
      </c>
      <c r="K5322" t="s">
        <v>405</v>
      </c>
      <c r="L5322" t="s">
        <v>542</v>
      </c>
      <c r="M5322" t="s">
        <v>462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181</v>
      </c>
      <c r="C5323">
        <v>2021</v>
      </c>
      <c r="D5323">
        <v>9</v>
      </c>
      <c r="E5323" t="s">
        <v>661</v>
      </c>
      <c r="F5323" s="153">
        <v>10</v>
      </c>
      <c r="G5323" t="s">
        <v>466</v>
      </c>
      <c r="H5323" t="s">
        <v>397</v>
      </c>
      <c r="I5323" t="s">
        <v>398</v>
      </c>
      <c r="J5323" t="s">
        <v>561</v>
      </c>
      <c r="K5323" t="s">
        <v>399</v>
      </c>
      <c r="L5323" t="s">
        <v>543</v>
      </c>
      <c r="M5323" t="s">
        <v>467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181</v>
      </c>
      <c r="C5324">
        <v>2021</v>
      </c>
      <c r="D5324">
        <v>9</v>
      </c>
      <c r="E5324" t="s">
        <v>661</v>
      </c>
      <c r="F5324" s="153">
        <v>10</v>
      </c>
      <c r="G5324" t="s">
        <v>466</v>
      </c>
      <c r="H5324" t="s">
        <v>401</v>
      </c>
      <c r="I5324" t="s">
        <v>402</v>
      </c>
      <c r="J5324" t="s">
        <v>561</v>
      </c>
      <c r="K5324" t="s">
        <v>399</v>
      </c>
      <c r="L5324" t="s">
        <v>543</v>
      </c>
      <c r="M5324" t="s">
        <v>467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181</v>
      </c>
      <c r="C5325">
        <v>2021</v>
      </c>
      <c r="D5325">
        <v>9</v>
      </c>
      <c r="E5325" t="s">
        <v>661</v>
      </c>
      <c r="F5325" s="153">
        <v>10</v>
      </c>
      <c r="G5325" t="s">
        <v>466</v>
      </c>
      <c r="H5325" t="s">
        <v>403</v>
      </c>
      <c r="I5325" t="s">
        <v>404</v>
      </c>
      <c r="J5325" t="s">
        <v>562</v>
      </c>
      <c r="K5325" t="s">
        <v>405</v>
      </c>
      <c r="L5325" t="s">
        <v>543</v>
      </c>
      <c r="M5325" t="s">
        <v>467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181</v>
      </c>
      <c r="C5326">
        <v>2021</v>
      </c>
      <c r="D5326">
        <v>9</v>
      </c>
      <c r="E5326" t="s">
        <v>661</v>
      </c>
      <c r="F5326" s="153">
        <v>10</v>
      </c>
      <c r="G5326" t="s">
        <v>466</v>
      </c>
      <c r="H5326" t="s">
        <v>406</v>
      </c>
      <c r="I5326" t="s">
        <v>407</v>
      </c>
      <c r="J5326" t="s">
        <v>563</v>
      </c>
      <c r="K5326" t="s">
        <v>408</v>
      </c>
      <c r="L5326" t="s">
        <v>543</v>
      </c>
      <c r="M5326" t="s">
        <v>467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181</v>
      </c>
      <c r="C5327">
        <v>2021</v>
      </c>
      <c r="D5327">
        <v>9</v>
      </c>
      <c r="E5327" t="s">
        <v>661</v>
      </c>
      <c r="F5327" s="153">
        <v>10</v>
      </c>
      <c r="G5327" t="s">
        <v>466</v>
      </c>
      <c r="H5327" t="s">
        <v>471</v>
      </c>
      <c r="I5327" t="s">
        <v>472</v>
      </c>
      <c r="J5327" t="s">
        <v>563</v>
      </c>
      <c r="K5327" t="s">
        <v>408</v>
      </c>
      <c r="L5327" t="s">
        <v>543</v>
      </c>
      <c r="M5327" t="s">
        <v>467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181</v>
      </c>
      <c r="C5328">
        <v>2021</v>
      </c>
      <c r="D5328">
        <v>9</v>
      </c>
      <c r="E5328" t="s">
        <v>661</v>
      </c>
      <c r="F5328" s="153">
        <v>10</v>
      </c>
      <c r="G5328" t="s">
        <v>466</v>
      </c>
      <c r="H5328" t="s">
        <v>477</v>
      </c>
      <c r="I5328" t="s">
        <v>478</v>
      </c>
      <c r="J5328" t="s">
        <v>566</v>
      </c>
      <c r="K5328" t="s">
        <v>436</v>
      </c>
      <c r="L5328" t="s">
        <v>543</v>
      </c>
      <c r="M5328" t="s">
        <v>467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181</v>
      </c>
      <c r="C5329">
        <v>2021</v>
      </c>
      <c r="D5329">
        <v>9</v>
      </c>
      <c r="E5329" t="s">
        <v>661</v>
      </c>
      <c r="F5329" s="153">
        <v>10</v>
      </c>
      <c r="G5329" t="s">
        <v>466</v>
      </c>
      <c r="H5329" t="s">
        <v>479</v>
      </c>
      <c r="I5329" t="s">
        <v>480</v>
      </c>
      <c r="J5329" t="s">
        <v>566</v>
      </c>
      <c r="K5329" t="s">
        <v>436</v>
      </c>
      <c r="L5329" t="s">
        <v>543</v>
      </c>
      <c r="M5329" t="s">
        <v>467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181</v>
      </c>
      <c r="C5330">
        <v>2021</v>
      </c>
      <c r="D5330">
        <v>9</v>
      </c>
      <c r="E5330" t="s">
        <v>661</v>
      </c>
      <c r="F5330" s="153">
        <v>10</v>
      </c>
      <c r="G5330" t="s">
        <v>466</v>
      </c>
      <c r="H5330" t="s">
        <v>434</v>
      </c>
      <c r="I5330" t="s">
        <v>435</v>
      </c>
      <c r="J5330" t="s">
        <v>566</v>
      </c>
      <c r="K5330" t="s">
        <v>436</v>
      </c>
      <c r="L5330" t="s">
        <v>544</v>
      </c>
      <c r="M5330" t="s">
        <v>468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181</v>
      </c>
      <c r="C5331">
        <v>2021</v>
      </c>
      <c r="D5331">
        <v>9</v>
      </c>
      <c r="E5331" t="s">
        <v>661</v>
      </c>
      <c r="F5331" s="153">
        <v>10</v>
      </c>
      <c r="G5331" t="s">
        <v>466</v>
      </c>
      <c r="H5331" t="s">
        <v>412</v>
      </c>
      <c r="I5331" t="s">
        <v>413</v>
      </c>
      <c r="J5331" t="s">
        <v>561</v>
      </c>
      <c r="K5331" t="s">
        <v>399</v>
      </c>
      <c r="L5331" t="s">
        <v>544</v>
      </c>
      <c r="M5331" t="s">
        <v>468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181</v>
      </c>
      <c r="C5332">
        <v>2021</v>
      </c>
      <c r="D5332">
        <v>9</v>
      </c>
      <c r="E5332" t="s">
        <v>661</v>
      </c>
      <c r="F5332" s="153">
        <v>10</v>
      </c>
      <c r="G5332" t="s">
        <v>466</v>
      </c>
      <c r="H5332" t="s">
        <v>415</v>
      </c>
      <c r="I5332" t="s">
        <v>416</v>
      </c>
      <c r="J5332" t="s">
        <v>563</v>
      </c>
      <c r="K5332" t="s">
        <v>408</v>
      </c>
      <c r="L5332" t="s">
        <v>544</v>
      </c>
      <c r="M5332" t="s">
        <v>468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181</v>
      </c>
      <c r="C5333">
        <v>2021</v>
      </c>
      <c r="D5333">
        <v>9</v>
      </c>
      <c r="E5333" t="s">
        <v>661</v>
      </c>
      <c r="F5333" s="153">
        <v>10</v>
      </c>
      <c r="G5333" t="s">
        <v>466</v>
      </c>
      <c r="H5333" t="s">
        <v>417</v>
      </c>
      <c r="I5333" t="s">
        <v>418</v>
      </c>
      <c r="J5333" t="s">
        <v>562</v>
      </c>
      <c r="K5333" t="s">
        <v>405</v>
      </c>
      <c r="L5333" t="s">
        <v>544</v>
      </c>
      <c r="M5333" t="s">
        <v>468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181</v>
      </c>
      <c r="C5334">
        <v>2021</v>
      </c>
      <c r="D5334">
        <v>9</v>
      </c>
      <c r="E5334" t="s">
        <v>661</v>
      </c>
      <c r="F5334" s="153">
        <v>60</v>
      </c>
      <c r="G5334" t="s">
        <v>469</v>
      </c>
      <c r="H5334" t="s">
        <v>494</v>
      </c>
      <c r="I5334" t="s">
        <v>495</v>
      </c>
      <c r="J5334" t="s">
        <v>573</v>
      </c>
      <c r="K5334" t="s">
        <v>461</v>
      </c>
      <c r="L5334" t="s">
        <v>549</v>
      </c>
      <c r="M5334" t="s">
        <v>526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181</v>
      </c>
      <c r="C5335">
        <v>2021</v>
      </c>
      <c r="D5335">
        <v>9</v>
      </c>
      <c r="E5335" t="s">
        <v>661</v>
      </c>
      <c r="F5335" s="153">
        <v>60</v>
      </c>
      <c r="G5335" t="s">
        <v>469</v>
      </c>
      <c r="H5335" t="s">
        <v>496</v>
      </c>
      <c r="I5335" t="s">
        <v>497</v>
      </c>
      <c r="J5335" t="s">
        <v>573</v>
      </c>
      <c r="K5335" t="s">
        <v>461</v>
      </c>
      <c r="L5335" t="s">
        <v>549</v>
      </c>
      <c r="M5335" t="s">
        <v>526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181</v>
      </c>
      <c r="C5336">
        <v>2021</v>
      </c>
      <c r="D5336">
        <v>9</v>
      </c>
      <c r="E5336" t="s">
        <v>661</v>
      </c>
      <c r="F5336" s="153">
        <v>60</v>
      </c>
      <c r="G5336" t="s">
        <v>469</v>
      </c>
      <c r="H5336" t="s">
        <v>459</v>
      </c>
      <c r="I5336" t="s">
        <v>460</v>
      </c>
      <c r="J5336" t="s">
        <v>573</v>
      </c>
      <c r="K5336" t="s">
        <v>461</v>
      </c>
      <c r="L5336" t="s">
        <v>545</v>
      </c>
      <c r="M5336" t="s">
        <v>470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181</v>
      </c>
      <c r="C5337">
        <v>2021</v>
      </c>
      <c r="D5337">
        <v>9</v>
      </c>
      <c r="E5337" t="s">
        <v>661</v>
      </c>
      <c r="F5337" s="153">
        <v>60</v>
      </c>
      <c r="G5337" t="s">
        <v>469</v>
      </c>
      <c r="H5337" t="s">
        <v>437</v>
      </c>
      <c r="I5337" t="s">
        <v>438</v>
      </c>
      <c r="J5337" t="s">
        <v>571</v>
      </c>
      <c r="K5337" t="s">
        <v>439</v>
      </c>
      <c r="L5337" t="s">
        <v>545</v>
      </c>
      <c r="M5337" t="s">
        <v>470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181</v>
      </c>
      <c r="C5338">
        <v>2021</v>
      </c>
      <c r="D5338">
        <v>9</v>
      </c>
      <c r="E5338" t="s">
        <v>661</v>
      </c>
      <c r="F5338" s="153">
        <v>60</v>
      </c>
      <c r="G5338" t="s">
        <v>469</v>
      </c>
      <c r="H5338" t="s">
        <v>463</v>
      </c>
      <c r="I5338" t="s">
        <v>464</v>
      </c>
      <c r="J5338" t="s">
        <v>577</v>
      </c>
      <c r="K5338" t="s">
        <v>465</v>
      </c>
      <c r="L5338" t="s">
        <v>545</v>
      </c>
      <c r="M5338" t="s">
        <v>470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181</v>
      </c>
      <c r="C5339">
        <v>2021</v>
      </c>
      <c r="D5339">
        <v>9</v>
      </c>
      <c r="E5339" t="s">
        <v>661</v>
      </c>
      <c r="F5339" s="153">
        <v>71</v>
      </c>
      <c r="G5339" t="s">
        <v>469</v>
      </c>
      <c r="H5339" t="s">
        <v>397</v>
      </c>
      <c r="I5339" t="s">
        <v>398</v>
      </c>
      <c r="J5339" t="s">
        <v>561</v>
      </c>
      <c r="K5339" t="s">
        <v>399</v>
      </c>
      <c r="L5339" t="s">
        <v>550</v>
      </c>
      <c r="M5339" t="s">
        <v>527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181</v>
      </c>
      <c r="C5340">
        <v>2021</v>
      </c>
      <c r="D5340">
        <v>9</v>
      </c>
      <c r="E5340" t="s">
        <v>661</v>
      </c>
      <c r="F5340" s="153">
        <v>72</v>
      </c>
      <c r="G5340" t="s">
        <v>469</v>
      </c>
      <c r="H5340" t="s">
        <v>397</v>
      </c>
      <c r="I5340" t="s">
        <v>398</v>
      </c>
      <c r="J5340" t="s">
        <v>561</v>
      </c>
      <c r="K5340" t="s">
        <v>399</v>
      </c>
      <c r="L5340" t="s">
        <v>551</v>
      </c>
      <c r="M5340" t="s">
        <v>528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181</v>
      </c>
      <c r="C5341">
        <v>2021</v>
      </c>
      <c r="D5341">
        <v>9</v>
      </c>
      <c r="E5341" t="s">
        <v>661</v>
      </c>
      <c r="F5341" s="153">
        <v>72</v>
      </c>
      <c r="G5341" t="s">
        <v>469</v>
      </c>
      <c r="H5341" t="s">
        <v>403</v>
      </c>
      <c r="I5341" t="s">
        <v>404</v>
      </c>
      <c r="J5341" t="s">
        <v>562</v>
      </c>
      <c r="K5341" t="s">
        <v>405</v>
      </c>
      <c r="L5341" t="s">
        <v>551</v>
      </c>
      <c r="M5341" t="s">
        <v>528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181</v>
      </c>
      <c r="C5342">
        <v>2021</v>
      </c>
      <c r="D5342">
        <v>9</v>
      </c>
      <c r="E5342" t="s">
        <v>661</v>
      </c>
      <c r="F5342" s="153">
        <v>75</v>
      </c>
      <c r="G5342" t="s">
        <v>469</v>
      </c>
      <c r="H5342" t="s">
        <v>481</v>
      </c>
      <c r="I5342" t="s">
        <v>482</v>
      </c>
      <c r="J5342" t="s">
        <v>568</v>
      </c>
      <c r="K5342" t="s">
        <v>433</v>
      </c>
      <c r="L5342" t="s">
        <v>552</v>
      </c>
      <c r="M5342" t="s">
        <v>529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181</v>
      </c>
      <c r="C5343">
        <v>2021</v>
      </c>
      <c r="D5343">
        <v>9</v>
      </c>
      <c r="E5343" t="s">
        <v>661</v>
      </c>
      <c r="F5343" s="153">
        <v>75</v>
      </c>
      <c r="G5343" t="s">
        <v>469</v>
      </c>
      <c r="H5343" t="s">
        <v>431</v>
      </c>
      <c r="I5343" t="s">
        <v>432</v>
      </c>
      <c r="J5343" t="s">
        <v>568</v>
      </c>
      <c r="K5343" t="s">
        <v>433</v>
      </c>
      <c r="L5343" t="s">
        <v>552</v>
      </c>
      <c r="M5343" t="s">
        <v>529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181</v>
      </c>
      <c r="C5344">
        <v>2021</v>
      </c>
      <c r="D5344">
        <v>9</v>
      </c>
      <c r="E5344" t="s">
        <v>661</v>
      </c>
      <c r="F5344" s="153">
        <v>75</v>
      </c>
      <c r="G5344" t="s">
        <v>469</v>
      </c>
      <c r="H5344" t="s">
        <v>417</v>
      </c>
      <c r="I5344" t="s">
        <v>418</v>
      </c>
      <c r="J5344" t="s">
        <v>562</v>
      </c>
      <c r="K5344" t="s">
        <v>405</v>
      </c>
      <c r="L5344" t="s">
        <v>553</v>
      </c>
      <c r="M5344" t="s">
        <v>476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181</v>
      </c>
      <c r="C5345">
        <v>2021</v>
      </c>
      <c r="D5345">
        <v>9</v>
      </c>
      <c r="E5345" t="s">
        <v>661</v>
      </c>
      <c r="F5345" s="153">
        <v>75</v>
      </c>
      <c r="G5345" t="s">
        <v>469</v>
      </c>
      <c r="H5345" t="s">
        <v>450</v>
      </c>
      <c r="I5345" t="s">
        <v>451</v>
      </c>
      <c r="J5345" t="s">
        <v>568</v>
      </c>
      <c r="K5345" t="s">
        <v>433</v>
      </c>
      <c r="L5345" t="s">
        <v>553</v>
      </c>
      <c r="M5345" t="s">
        <v>476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181</v>
      </c>
      <c r="C5346">
        <v>2021</v>
      </c>
      <c r="D5346">
        <v>9</v>
      </c>
      <c r="E5346" t="s">
        <v>661</v>
      </c>
      <c r="F5346" s="153">
        <v>77</v>
      </c>
      <c r="G5346" t="s">
        <v>469</v>
      </c>
      <c r="H5346" t="s">
        <v>403</v>
      </c>
      <c r="I5346" t="s">
        <v>404</v>
      </c>
      <c r="J5346" t="s">
        <v>562</v>
      </c>
      <c r="K5346" t="s">
        <v>405</v>
      </c>
      <c r="L5346" t="s">
        <v>554</v>
      </c>
      <c r="M5346" t="s">
        <v>530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181</v>
      </c>
      <c r="C5347">
        <v>2021</v>
      </c>
      <c r="D5347">
        <v>9</v>
      </c>
      <c r="E5347" t="s">
        <v>661</v>
      </c>
      <c r="F5347" s="153">
        <v>77</v>
      </c>
      <c r="G5347" t="s">
        <v>469</v>
      </c>
      <c r="H5347" t="s">
        <v>431</v>
      </c>
      <c r="I5347" t="s">
        <v>432</v>
      </c>
      <c r="J5347" t="s">
        <v>568</v>
      </c>
      <c r="K5347" t="s">
        <v>433</v>
      </c>
      <c r="L5347" t="s">
        <v>554</v>
      </c>
      <c r="M5347" t="s">
        <v>530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181</v>
      </c>
      <c r="C5348">
        <v>2021</v>
      </c>
      <c r="D5348">
        <v>9</v>
      </c>
      <c r="E5348" t="s">
        <v>661</v>
      </c>
      <c r="F5348" s="153">
        <v>77</v>
      </c>
      <c r="G5348" t="s">
        <v>469</v>
      </c>
      <c r="H5348" t="s">
        <v>417</v>
      </c>
      <c r="I5348" t="s">
        <v>418</v>
      </c>
      <c r="J5348" t="s">
        <v>562</v>
      </c>
      <c r="K5348" t="s">
        <v>405</v>
      </c>
      <c r="L5348" t="s">
        <v>555</v>
      </c>
      <c r="M5348" t="s">
        <v>476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181</v>
      </c>
      <c r="C5349">
        <v>2021</v>
      </c>
      <c r="D5349">
        <v>9</v>
      </c>
      <c r="E5349" t="s">
        <v>661</v>
      </c>
      <c r="F5349" s="153">
        <v>79</v>
      </c>
      <c r="G5349" t="s">
        <v>469</v>
      </c>
      <c r="H5349" t="s">
        <v>403</v>
      </c>
      <c r="I5349" t="s">
        <v>404</v>
      </c>
      <c r="J5349" t="s">
        <v>562</v>
      </c>
      <c r="K5349" t="s">
        <v>405</v>
      </c>
      <c r="L5349" t="s">
        <v>556</v>
      </c>
      <c r="M5349" t="s">
        <v>531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181</v>
      </c>
      <c r="C5350">
        <v>2021</v>
      </c>
      <c r="D5350">
        <v>9</v>
      </c>
      <c r="E5350" t="s">
        <v>661</v>
      </c>
      <c r="F5350" s="153">
        <v>79</v>
      </c>
      <c r="G5350" t="s">
        <v>469</v>
      </c>
      <c r="H5350" t="s">
        <v>431</v>
      </c>
      <c r="I5350" t="s">
        <v>432</v>
      </c>
      <c r="J5350" t="s">
        <v>568</v>
      </c>
      <c r="K5350" t="s">
        <v>433</v>
      </c>
      <c r="L5350" t="s">
        <v>556</v>
      </c>
      <c r="M5350" t="s">
        <v>531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181</v>
      </c>
      <c r="C5351">
        <v>2021</v>
      </c>
      <c r="D5351">
        <v>9</v>
      </c>
      <c r="E5351" t="s">
        <v>661</v>
      </c>
      <c r="F5351" s="153">
        <v>79</v>
      </c>
      <c r="G5351" t="s">
        <v>469</v>
      </c>
      <c r="H5351" t="s">
        <v>532</v>
      </c>
      <c r="I5351" t="s">
        <v>533</v>
      </c>
      <c r="J5351" t="s">
        <v>270</v>
      </c>
      <c r="K5351" t="s">
        <v>534</v>
      </c>
      <c r="L5351" t="s">
        <v>556</v>
      </c>
      <c r="M5351" t="s">
        <v>531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181</v>
      </c>
      <c r="C5352">
        <v>2021</v>
      </c>
      <c r="D5352">
        <v>9</v>
      </c>
      <c r="E5352" t="s">
        <v>661</v>
      </c>
      <c r="F5352" s="153">
        <v>79</v>
      </c>
      <c r="G5352" t="s">
        <v>469</v>
      </c>
      <c r="H5352" t="s">
        <v>417</v>
      </c>
      <c r="I5352" t="s">
        <v>418</v>
      </c>
      <c r="J5352" t="s">
        <v>562</v>
      </c>
      <c r="K5352" t="s">
        <v>405</v>
      </c>
      <c r="L5352" t="s">
        <v>557</v>
      </c>
      <c r="M5352" t="s">
        <v>535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181</v>
      </c>
      <c r="C5353">
        <v>2021</v>
      </c>
      <c r="D5353">
        <v>9</v>
      </c>
      <c r="E5353" t="s">
        <v>661</v>
      </c>
      <c r="F5353" s="153">
        <v>79</v>
      </c>
      <c r="G5353" t="s">
        <v>469</v>
      </c>
      <c r="H5353" t="s">
        <v>446</v>
      </c>
      <c r="I5353" t="s">
        <v>447</v>
      </c>
      <c r="J5353" t="s">
        <v>567</v>
      </c>
      <c r="K5353" t="s">
        <v>425</v>
      </c>
      <c r="L5353" t="s">
        <v>557</v>
      </c>
      <c r="M5353" t="s">
        <v>535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181</v>
      </c>
      <c r="C5354">
        <v>2021</v>
      </c>
      <c r="D5354">
        <v>9</v>
      </c>
      <c r="E5354" t="s">
        <v>661</v>
      </c>
      <c r="F5354" s="153">
        <v>79</v>
      </c>
      <c r="G5354" t="s">
        <v>469</v>
      </c>
      <c r="H5354" t="s">
        <v>450</v>
      </c>
      <c r="I5354" t="s">
        <v>451</v>
      </c>
      <c r="J5354" t="s">
        <v>568</v>
      </c>
      <c r="K5354" t="s">
        <v>433</v>
      </c>
      <c r="L5354" t="s">
        <v>557</v>
      </c>
      <c r="M5354" t="s">
        <v>535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187</v>
      </c>
      <c r="C5355">
        <v>2021</v>
      </c>
      <c r="D5355">
        <v>10</v>
      </c>
      <c r="E5355" t="s">
        <v>662</v>
      </c>
      <c r="F5355" s="153">
        <v>1</v>
      </c>
      <c r="G5355" t="s">
        <v>396</v>
      </c>
      <c r="H5355" t="s">
        <v>397</v>
      </c>
      <c r="I5355" t="s">
        <v>398</v>
      </c>
      <c r="J5355" t="s">
        <v>561</v>
      </c>
      <c r="K5355" t="s">
        <v>399</v>
      </c>
      <c r="L5355" t="s">
        <v>536</v>
      </c>
      <c r="M5355" t="s">
        <v>400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187</v>
      </c>
      <c r="C5356">
        <v>2021</v>
      </c>
      <c r="D5356">
        <v>10</v>
      </c>
      <c r="E5356" t="s">
        <v>662</v>
      </c>
      <c r="F5356" s="153">
        <v>1</v>
      </c>
      <c r="G5356" t="s">
        <v>396</v>
      </c>
      <c r="H5356" t="s">
        <v>401</v>
      </c>
      <c r="I5356" t="s">
        <v>402</v>
      </c>
      <c r="J5356" t="s">
        <v>561</v>
      </c>
      <c r="K5356" t="s">
        <v>399</v>
      </c>
      <c r="L5356" t="s">
        <v>536</v>
      </c>
      <c r="M5356" t="s">
        <v>400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187</v>
      </c>
      <c r="C5357">
        <v>2021</v>
      </c>
      <c r="D5357">
        <v>10</v>
      </c>
      <c r="E5357" t="s">
        <v>662</v>
      </c>
      <c r="F5357" s="153">
        <v>1</v>
      </c>
      <c r="G5357" t="s">
        <v>396</v>
      </c>
      <c r="H5357" t="s">
        <v>403</v>
      </c>
      <c r="I5357" t="s">
        <v>404</v>
      </c>
      <c r="J5357" t="s">
        <v>562</v>
      </c>
      <c r="K5357" t="s">
        <v>405</v>
      </c>
      <c r="L5357" t="s">
        <v>536</v>
      </c>
      <c r="M5357" t="s">
        <v>400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187</v>
      </c>
      <c r="C5358">
        <v>2021</v>
      </c>
      <c r="D5358">
        <v>10</v>
      </c>
      <c r="E5358" t="s">
        <v>662</v>
      </c>
      <c r="F5358" s="153">
        <v>1</v>
      </c>
      <c r="G5358" t="s">
        <v>396</v>
      </c>
      <c r="H5358" t="s">
        <v>406</v>
      </c>
      <c r="I5358" t="s">
        <v>407</v>
      </c>
      <c r="J5358" t="s">
        <v>563</v>
      </c>
      <c r="K5358" t="s">
        <v>408</v>
      </c>
      <c r="L5358" t="s">
        <v>536</v>
      </c>
      <c r="M5358" t="s">
        <v>400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187</v>
      </c>
      <c r="C5359">
        <v>2021</v>
      </c>
      <c r="D5359">
        <v>10</v>
      </c>
      <c r="E5359" t="s">
        <v>662</v>
      </c>
      <c r="F5359" s="153">
        <v>1</v>
      </c>
      <c r="G5359" t="s">
        <v>396</v>
      </c>
      <c r="H5359" t="s">
        <v>409</v>
      </c>
      <c r="I5359" t="s">
        <v>410</v>
      </c>
      <c r="J5359" t="s">
        <v>565</v>
      </c>
      <c r="K5359" t="s">
        <v>411</v>
      </c>
      <c r="L5359" t="s">
        <v>536</v>
      </c>
      <c r="M5359" t="s">
        <v>400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187</v>
      </c>
      <c r="C5360">
        <v>2021</v>
      </c>
      <c r="D5360">
        <v>10</v>
      </c>
      <c r="E5360" t="s">
        <v>662</v>
      </c>
      <c r="F5360" s="153">
        <v>1</v>
      </c>
      <c r="G5360" t="s">
        <v>396</v>
      </c>
      <c r="H5360" t="s">
        <v>412</v>
      </c>
      <c r="I5360" t="s">
        <v>413</v>
      </c>
      <c r="J5360" t="s">
        <v>561</v>
      </c>
      <c r="K5360" t="s">
        <v>399</v>
      </c>
      <c r="L5360" t="s">
        <v>537</v>
      </c>
      <c r="M5360" t="s">
        <v>414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187</v>
      </c>
      <c r="C5361">
        <v>2021</v>
      </c>
      <c r="D5361">
        <v>10</v>
      </c>
      <c r="E5361" t="s">
        <v>662</v>
      </c>
      <c r="F5361" s="153">
        <v>1</v>
      </c>
      <c r="G5361" t="s">
        <v>396</v>
      </c>
      <c r="H5361" t="s">
        <v>415</v>
      </c>
      <c r="I5361" t="s">
        <v>416</v>
      </c>
      <c r="J5361" t="s">
        <v>563</v>
      </c>
      <c r="K5361" t="s">
        <v>408</v>
      </c>
      <c r="L5361" t="s">
        <v>537</v>
      </c>
      <c r="M5361" t="s">
        <v>414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187</v>
      </c>
      <c r="C5362">
        <v>2021</v>
      </c>
      <c r="D5362">
        <v>10</v>
      </c>
      <c r="E5362" t="s">
        <v>662</v>
      </c>
      <c r="F5362" s="153">
        <v>1</v>
      </c>
      <c r="G5362" t="s">
        <v>396</v>
      </c>
      <c r="H5362" t="s">
        <v>417</v>
      </c>
      <c r="I5362" t="s">
        <v>418</v>
      </c>
      <c r="J5362" t="s">
        <v>562</v>
      </c>
      <c r="K5362" t="s">
        <v>405</v>
      </c>
      <c r="L5362" t="s">
        <v>537</v>
      </c>
      <c r="M5362" t="s">
        <v>414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187</v>
      </c>
      <c r="C5363">
        <v>2021</v>
      </c>
      <c r="D5363">
        <v>10</v>
      </c>
      <c r="E5363" t="s">
        <v>662</v>
      </c>
      <c r="F5363" s="153">
        <v>1</v>
      </c>
      <c r="G5363" t="s">
        <v>396</v>
      </c>
      <c r="H5363" t="s">
        <v>419</v>
      </c>
      <c r="I5363" t="s">
        <v>420</v>
      </c>
      <c r="J5363" t="s">
        <v>565</v>
      </c>
      <c r="K5363" t="s">
        <v>411</v>
      </c>
      <c r="L5363" t="s">
        <v>537</v>
      </c>
      <c r="M5363" t="s">
        <v>414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187</v>
      </c>
      <c r="C5364">
        <v>2021</v>
      </c>
      <c r="D5364">
        <v>10</v>
      </c>
      <c r="E5364" t="s">
        <v>662</v>
      </c>
      <c r="F5364" s="153">
        <v>3</v>
      </c>
      <c r="G5364" t="s">
        <v>421</v>
      </c>
      <c r="H5364" t="s">
        <v>397</v>
      </c>
      <c r="I5364" t="s">
        <v>398</v>
      </c>
      <c r="J5364" t="s">
        <v>561</v>
      </c>
      <c r="K5364" t="s">
        <v>399</v>
      </c>
      <c r="L5364" t="s">
        <v>538</v>
      </c>
      <c r="M5364" t="s">
        <v>422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187</v>
      </c>
      <c r="C5365">
        <v>2021</v>
      </c>
      <c r="D5365">
        <v>10</v>
      </c>
      <c r="E5365" t="s">
        <v>662</v>
      </c>
      <c r="F5365" s="153">
        <v>3</v>
      </c>
      <c r="G5365" t="s">
        <v>421</v>
      </c>
      <c r="H5365" t="s">
        <v>403</v>
      </c>
      <c r="I5365" t="s">
        <v>404</v>
      </c>
      <c r="J5365" t="s">
        <v>562</v>
      </c>
      <c r="K5365" t="s">
        <v>405</v>
      </c>
      <c r="L5365" t="s">
        <v>538</v>
      </c>
      <c r="M5365" t="s">
        <v>422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187</v>
      </c>
      <c r="C5366">
        <v>2021</v>
      </c>
      <c r="D5366">
        <v>10</v>
      </c>
      <c r="E5366" t="s">
        <v>662</v>
      </c>
      <c r="F5366" s="153">
        <v>3</v>
      </c>
      <c r="G5366" t="s">
        <v>421</v>
      </c>
      <c r="H5366" t="s">
        <v>426</v>
      </c>
      <c r="I5366" t="s">
        <v>427</v>
      </c>
      <c r="J5366" t="s">
        <v>564</v>
      </c>
      <c r="K5366" t="s">
        <v>428</v>
      </c>
      <c r="L5366" t="s">
        <v>538</v>
      </c>
      <c r="M5366" t="s">
        <v>422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187</v>
      </c>
      <c r="C5367">
        <v>2021</v>
      </c>
      <c r="D5367">
        <v>10</v>
      </c>
      <c r="E5367" t="s">
        <v>662</v>
      </c>
      <c r="F5367" s="153">
        <v>3</v>
      </c>
      <c r="G5367" t="s">
        <v>421</v>
      </c>
      <c r="H5367" t="s">
        <v>409</v>
      </c>
      <c r="I5367" t="s">
        <v>410</v>
      </c>
      <c r="J5367" t="s">
        <v>565</v>
      </c>
      <c r="K5367" t="s">
        <v>411</v>
      </c>
      <c r="L5367" t="s">
        <v>538</v>
      </c>
      <c r="M5367" t="s">
        <v>422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187</v>
      </c>
      <c r="C5368">
        <v>2021</v>
      </c>
      <c r="D5368">
        <v>10</v>
      </c>
      <c r="E5368" t="s">
        <v>662</v>
      </c>
      <c r="F5368" s="153">
        <v>3</v>
      </c>
      <c r="G5368" t="s">
        <v>421</v>
      </c>
      <c r="H5368" t="s">
        <v>431</v>
      </c>
      <c r="I5368" t="s">
        <v>432</v>
      </c>
      <c r="J5368" t="s">
        <v>568</v>
      </c>
      <c r="K5368" t="s">
        <v>433</v>
      </c>
      <c r="L5368" t="s">
        <v>538</v>
      </c>
      <c r="M5368" t="s">
        <v>422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187</v>
      </c>
      <c r="C5369">
        <v>2021</v>
      </c>
      <c r="D5369">
        <v>10</v>
      </c>
      <c r="E5369" t="s">
        <v>662</v>
      </c>
      <c r="F5369" s="153">
        <v>3</v>
      </c>
      <c r="G5369" t="s">
        <v>421</v>
      </c>
      <c r="H5369" t="s">
        <v>434</v>
      </c>
      <c r="I5369" t="s">
        <v>435</v>
      </c>
      <c r="J5369" t="s">
        <v>566</v>
      </c>
      <c r="K5369" t="s">
        <v>436</v>
      </c>
      <c r="L5369" t="s">
        <v>537</v>
      </c>
      <c r="M5369" t="s">
        <v>414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187</v>
      </c>
      <c r="C5370">
        <v>2021</v>
      </c>
      <c r="D5370">
        <v>10</v>
      </c>
      <c r="E5370" t="s">
        <v>662</v>
      </c>
      <c r="F5370" s="153">
        <v>3</v>
      </c>
      <c r="G5370" t="s">
        <v>421</v>
      </c>
      <c r="H5370" t="s">
        <v>437</v>
      </c>
      <c r="I5370" t="s">
        <v>438</v>
      </c>
      <c r="J5370" t="s">
        <v>571</v>
      </c>
      <c r="K5370" t="s">
        <v>439</v>
      </c>
      <c r="L5370" t="s">
        <v>539</v>
      </c>
      <c r="M5370" t="s">
        <v>440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187</v>
      </c>
      <c r="C5371">
        <v>2021</v>
      </c>
      <c r="D5371">
        <v>10</v>
      </c>
      <c r="E5371" t="s">
        <v>662</v>
      </c>
      <c r="F5371" s="153">
        <v>3</v>
      </c>
      <c r="G5371" t="s">
        <v>421</v>
      </c>
      <c r="H5371" t="s">
        <v>441</v>
      </c>
      <c r="I5371" t="s">
        <v>442</v>
      </c>
      <c r="J5371" t="s">
        <v>572</v>
      </c>
      <c r="K5371" t="s">
        <v>443</v>
      </c>
      <c r="L5371" t="s">
        <v>538</v>
      </c>
      <c r="M5371" t="s">
        <v>422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187</v>
      </c>
      <c r="C5372">
        <v>2021</v>
      </c>
      <c r="D5372">
        <v>10</v>
      </c>
      <c r="E5372" t="s">
        <v>662</v>
      </c>
      <c r="F5372" s="153">
        <v>3</v>
      </c>
      <c r="G5372" t="s">
        <v>421</v>
      </c>
      <c r="H5372" t="s">
        <v>444</v>
      </c>
      <c r="I5372" t="s">
        <v>445</v>
      </c>
      <c r="J5372" t="s">
        <v>572</v>
      </c>
      <c r="K5372" t="s">
        <v>443</v>
      </c>
      <c r="L5372" t="s">
        <v>539</v>
      </c>
      <c r="M5372" t="s">
        <v>440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187</v>
      </c>
      <c r="C5373">
        <v>2021</v>
      </c>
      <c r="D5373">
        <v>10</v>
      </c>
      <c r="E5373" t="s">
        <v>662</v>
      </c>
      <c r="F5373" s="153">
        <v>3</v>
      </c>
      <c r="G5373" t="s">
        <v>421</v>
      </c>
      <c r="H5373" t="s">
        <v>412</v>
      </c>
      <c r="I5373" t="s">
        <v>413</v>
      </c>
      <c r="J5373" t="s">
        <v>561</v>
      </c>
      <c r="K5373" t="s">
        <v>399</v>
      </c>
      <c r="L5373" t="s">
        <v>539</v>
      </c>
      <c r="M5373" t="s">
        <v>440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187</v>
      </c>
      <c r="C5374">
        <v>2021</v>
      </c>
      <c r="D5374">
        <v>10</v>
      </c>
      <c r="E5374" t="s">
        <v>662</v>
      </c>
      <c r="F5374" s="153">
        <v>3</v>
      </c>
      <c r="G5374" t="s">
        <v>421</v>
      </c>
      <c r="H5374" t="s">
        <v>417</v>
      </c>
      <c r="I5374" t="s">
        <v>418</v>
      </c>
      <c r="J5374" t="s">
        <v>562</v>
      </c>
      <c r="K5374" t="s">
        <v>405</v>
      </c>
      <c r="L5374" t="s">
        <v>539</v>
      </c>
      <c r="M5374" t="s">
        <v>440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187</v>
      </c>
      <c r="C5375">
        <v>2021</v>
      </c>
      <c r="D5375">
        <v>10</v>
      </c>
      <c r="E5375" t="s">
        <v>662</v>
      </c>
      <c r="F5375" s="153">
        <v>3</v>
      </c>
      <c r="G5375" t="s">
        <v>421</v>
      </c>
      <c r="H5375" t="s">
        <v>446</v>
      </c>
      <c r="I5375" t="s">
        <v>447</v>
      </c>
      <c r="J5375" t="s">
        <v>567</v>
      </c>
      <c r="K5375" t="s">
        <v>425</v>
      </c>
      <c r="L5375" t="s">
        <v>539</v>
      </c>
      <c r="M5375" t="s">
        <v>440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187</v>
      </c>
      <c r="C5376">
        <v>2021</v>
      </c>
      <c r="D5376">
        <v>10</v>
      </c>
      <c r="E5376" t="s">
        <v>662</v>
      </c>
      <c r="F5376" s="153">
        <v>3</v>
      </c>
      <c r="G5376" t="s">
        <v>421</v>
      </c>
      <c r="H5376" t="s">
        <v>448</v>
      </c>
      <c r="I5376" t="s">
        <v>449</v>
      </c>
      <c r="J5376" t="s">
        <v>564</v>
      </c>
      <c r="K5376" t="s">
        <v>428</v>
      </c>
      <c r="L5376" t="s">
        <v>539</v>
      </c>
      <c r="M5376" t="s">
        <v>440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187</v>
      </c>
      <c r="C5377">
        <v>2021</v>
      </c>
      <c r="D5377">
        <v>10</v>
      </c>
      <c r="E5377" t="s">
        <v>662</v>
      </c>
      <c r="F5377" s="153">
        <v>3</v>
      </c>
      <c r="G5377" t="s">
        <v>421</v>
      </c>
      <c r="H5377" t="s">
        <v>419</v>
      </c>
      <c r="I5377" t="s">
        <v>420</v>
      </c>
      <c r="J5377" t="s">
        <v>565</v>
      </c>
      <c r="K5377" t="s">
        <v>411</v>
      </c>
      <c r="L5377" t="s">
        <v>539</v>
      </c>
      <c r="M5377" t="s">
        <v>440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187</v>
      </c>
      <c r="C5378">
        <v>2021</v>
      </c>
      <c r="D5378">
        <v>10</v>
      </c>
      <c r="E5378" t="s">
        <v>662</v>
      </c>
      <c r="F5378" s="153">
        <v>3</v>
      </c>
      <c r="G5378" t="s">
        <v>421</v>
      </c>
      <c r="H5378" t="s">
        <v>450</v>
      </c>
      <c r="I5378" t="s">
        <v>451</v>
      </c>
      <c r="J5378" t="s">
        <v>568</v>
      </c>
      <c r="K5378" t="s">
        <v>433</v>
      </c>
      <c r="L5378" t="s">
        <v>539</v>
      </c>
      <c r="M5378" t="s">
        <v>440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187</v>
      </c>
      <c r="C5379">
        <v>2021</v>
      </c>
      <c r="D5379">
        <v>10</v>
      </c>
      <c r="E5379" t="s">
        <v>662</v>
      </c>
      <c r="F5379" s="153">
        <v>3</v>
      </c>
      <c r="G5379" t="s">
        <v>421</v>
      </c>
      <c r="H5379" t="s">
        <v>452</v>
      </c>
      <c r="I5379" t="s">
        <v>453</v>
      </c>
      <c r="J5379" t="s">
        <v>570</v>
      </c>
      <c r="K5379" t="s">
        <v>454</v>
      </c>
      <c r="L5379" t="s">
        <v>539</v>
      </c>
      <c r="M5379" t="s">
        <v>440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187</v>
      </c>
      <c r="C5380">
        <v>2021</v>
      </c>
      <c r="D5380">
        <v>10</v>
      </c>
      <c r="E5380" t="s">
        <v>662</v>
      </c>
      <c r="F5380" s="153">
        <v>5</v>
      </c>
      <c r="G5380" t="s">
        <v>455</v>
      </c>
      <c r="H5380" t="s">
        <v>431</v>
      </c>
      <c r="I5380" t="s">
        <v>432</v>
      </c>
      <c r="J5380" t="s">
        <v>568</v>
      </c>
      <c r="K5380" t="s">
        <v>433</v>
      </c>
      <c r="L5380" t="s">
        <v>540</v>
      </c>
      <c r="M5380" t="s">
        <v>456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187</v>
      </c>
      <c r="C5381">
        <v>2021</v>
      </c>
      <c r="D5381">
        <v>10</v>
      </c>
      <c r="E5381" t="s">
        <v>662</v>
      </c>
      <c r="F5381" s="153">
        <v>5</v>
      </c>
      <c r="G5381" t="s">
        <v>455</v>
      </c>
      <c r="H5381" t="s">
        <v>444</v>
      </c>
      <c r="I5381" t="s">
        <v>445</v>
      </c>
      <c r="J5381" t="s">
        <v>572</v>
      </c>
      <c r="K5381" t="s">
        <v>443</v>
      </c>
      <c r="L5381" t="s">
        <v>541</v>
      </c>
      <c r="M5381" t="s">
        <v>457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187</v>
      </c>
      <c r="C5382">
        <v>2021</v>
      </c>
      <c r="D5382">
        <v>10</v>
      </c>
      <c r="E5382" t="s">
        <v>662</v>
      </c>
      <c r="F5382" s="153">
        <v>5</v>
      </c>
      <c r="G5382" t="s">
        <v>455</v>
      </c>
      <c r="H5382" t="s">
        <v>417</v>
      </c>
      <c r="I5382" t="s">
        <v>418</v>
      </c>
      <c r="J5382" t="s">
        <v>562</v>
      </c>
      <c r="K5382" t="s">
        <v>405</v>
      </c>
      <c r="L5382" t="s">
        <v>541</v>
      </c>
      <c r="M5382" t="s">
        <v>457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187</v>
      </c>
      <c r="C5383">
        <v>2021</v>
      </c>
      <c r="D5383">
        <v>10</v>
      </c>
      <c r="E5383" t="s">
        <v>662</v>
      </c>
      <c r="F5383" s="153">
        <v>6</v>
      </c>
      <c r="G5383" t="s">
        <v>458</v>
      </c>
      <c r="H5383" t="s">
        <v>459</v>
      </c>
      <c r="I5383" t="s">
        <v>460</v>
      </c>
      <c r="J5383" t="s">
        <v>573</v>
      </c>
      <c r="K5383" t="s">
        <v>461</v>
      </c>
      <c r="L5383" t="s">
        <v>542</v>
      </c>
      <c r="M5383" t="s">
        <v>462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187</v>
      </c>
      <c r="C5384">
        <v>2021</v>
      </c>
      <c r="D5384">
        <v>10</v>
      </c>
      <c r="E5384" t="s">
        <v>662</v>
      </c>
      <c r="F5384" s="153">
        <v>6</v>
      </c>
      <c r="G5384" t="s">
        <v>458</v>
      </c>
      <c r="H5384" t="s">
        <v>463</v>
      </c>
      <c r="I5384" t="s">
        <v>464</v>
      </c>
      <c r="J5384" t="s">
        <v>577</v>
      </c>
      <c r="K5384" t="s">
        <v>465</v>
      </c>
      <c r="L5384" t="s">
        <v>542</v>
      </c>
      <c r="M5384" t="s">
        <v>462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187</v>
      </c>
      <c r="C5385">
        <v>2021</v>
      </c>
      <c r="D5385">
        <v>10</v>
      </c>
      <c r="E5385" t="s">
        <v>662</v>
      </c>
      <c r="F5385" s="153">
        <v>10</v>
      </c>
      <c r="G5385" t="s">
        <v>466</v>
      </c>
      <c r="H5385" t="s">
        <v>397</v>
      </c>
      <c r="I5385" t="s">
        <v>398</v>
      </c>
      <c r="J5385" t="s">
        <v>561</v>
      </c>
      <c r="K5385" t="s">
        <v>399</v>
      </c>
      <c r="L5385" t="s">
        <v>543</v>
      </c>
      <c r="M5385" t="s">
        <v>467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187</v>
      </c>
      <c r="C5386">
        <v>2021</v>
      </c>
      <c r="D5386">
        <v>10</v>
      </c>
      <c r="E5386" t="s">
        <v>662</v>
      </c>
      <c r="F5386" s="153">
        <v>10</v>
      </c>
      <c r="G5386" t="s">
        <v>466</v>
      </c>
      <c r="H5386" t="s">
        <v>406</v>
      </c>
      <c r="I5386" t="s">
        <v>407</v>
      </c>
      <c r="J5386" t="s">
        <v>563</v>
      </c>
      <c r="K5386" t="s">
        <v>408</v>
      </c>
      <c r="L5386" t="s">
        <v>543</v>
      </c>
      <c r="M5386" t="s">
        <v>467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187</v>
      </c>
      <c r="C5387">
        <v>2021</v>
      </c>
      <c r="D5387">
        <v>10</v>
      </c>
      <c r="E5387" t="s">
        <v>662</v>
      </c>
      <c r="F5387" s="153">
        <v>10</v>
      </c>
      <c r="G5387" t="s">
        <v>466</v>
      </c>
      <c r="H5387" t="s">
        <v>412</v>
      </c>
      <c r="I5387" t="s">
        <v>413</v>
      </c>
      <c r="J5387" t="s">
        <v>561</v>
      </c>
      <c r="K5387" t="s">
        <v>399</v>
      </c>
      <c r="L5387" t="s">
        <v>544</v>
      </c>
      <c r="M5387" t="s">
        <v>468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187</v>
      </c>
      <c r="C5388">
        <v>2021</v>
      </c>
      <c r="D5388">
        <v>10</v>
      </c>
      <c r="E5388" t="s">
        <v>662</v>
      </c>
      <c r="F5388" s="153">
        <v>10</v>
      </c>
      <c r="G5388" t="s">
        <v>466</v>
      </c>
      <c r="H5388" t="s">
        <v>415</v>
      </c>
      <c r="I5388" t="s">
        <v>416</v>
      </c>
      <c r="J5388" t="s">
        <v>563</v>
      </c>
      <c r="K5388" t="s">
        <v>408</v>
      </c>
      <c r="L5388" t="s">
        <v>544</v>
      </c>
      <c r="M5388" t="s">
        <v>468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187</v>
      </c>
      <c r="C5389">
        <v>2021</v>
      </c>
      <c r="D5389">
        <v>10</v>
      </c>
      <c r="E5389" t="s">
        <v>662</v>
      </c>
      <c r="F5389" s="153">
        <v>60</v>
      </c>
      <c r="G5389" t="s">
        <v>469</v>
      </c>
      <c r="H5389" t="s">
        <v>459</v>
      </c>
      <c r="I5389" t="s">
        <v>460</v>
      </c>
      <c r="J5389" t="s">
        <v>573</v>
      </c>
      <c r="K5389" t="s">
        <v>461</v>
      </c>
      <c r="L5389" t="s">
        <v>545</v>
      </c>
      <c r="M5389" t="s">
        <v>470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187</v>
      </c>
      <c r="C5390">
        <v>2021</v>
      </c>
      <c r="D5390">
        <v>10</v>
      </c>
      <c r="E5390" t="s">
        <v>662</v>
      </c>
      <c r="F5390" s="153">
        <v>60</v>
      </c>
      <c r="G5390" t="s">
        <v>469</v>
      </c>
      <c r="H5390" t="s">
        <v>463</v>
      </c>
      <c r="I5390" t="s">
        <v>464</v>
      </c>
      <c r="J5390" t="s">
        <v>577</v>
      </c>
      <c r="K5390" t="s">
        <v>465</v>
      </c>
      <c r="L5390" t="s">
        <v>545</v>
      </c>
      <c r="M5390" t="s">
        <v>470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181</v>
      </c>
      <c r="C5391">
        <v>2021</v>
      </c>
      <c r="D5391">
        <v>10</v>
      </c>
      <c r="E5391" t="s">
        <v>662</v>
      </c>
      <c r="F5391" s="153">
        <v>1</v>
      </c>
      <c r="G5391" t="s">
        <v>396</v>
      </c>
      <c r="H5391" t="s">
        <v>397</v>
      </c>
      <c r="I5391" t="s">
        <v>398</v>
      </c>
      <c r="J5391" t="s">
        <v>561</v>
      </c>
      <c r="K5391" t="s">
        <v>399</v>
      </c>
      <c r="L5391" t="s">
        <v>536</v>
      </c>
      <c r="M5391" t="s">
        <v>400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181</v>
      </c>
      <c r="C5392">
        <v>2021</v>
      </c>
      <c r="D5392">
        <v>10</v>
      </c>
      <c r="E5392" t="s">
        <v>662</v>
      </c>
      <c r="F5392" s="153">
        <v>1</v>
      </c>
      <c r="G5392" t="s">
        <v>396</v>
      </c>
      <c r="H5392" t="s">
        <v>401</v>
      </c>
      <c r="I5392" t="s">
        <v>402</v>
      </c>
      <c r="J5392" t="s">
        <v>561</v>
      </c>
      <c r="K5392" t="s">
        <v>399</v>
      </c>
      <c r="L5392" t="s">
        <v>536</v>
      </c>
      <c r="M5392" t="s">
        <v>400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181</v>
      </c>
      <c r="C5393">
        <v>2021</v>
      </c>
      <c r="D5393">
        <v>10</v>
      </c>
      <c r="E5393" t="s">
        <v>662</v>
      </c>
      <c r="F5393" s="153">
        <v>1</v>
      </c>
      <c r="G5393" t="s">
        <v>396</v>
      </c>
      <c r="H5393" t="s">
        <v>403</v>
      </c>
      <c r="I5393" t="s">
        <v>404</v>
      </c>
      <c r="J5393" t="s">
        <v>562</v>
      </c>
      <c r="K5393" t="s">
        <v>405</v>
      </c>
      <c r="L5393" t="s">
        <v>536</v>
      </c>
      <c r="M5393" t="s">
        <v>400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181</v>
      </c>
      <c r="C5394">
        <v>2021</v>
      </c>
      <c r="D5394">
        <v>10</v>
      </c>
      <c r="E5394" t="s">
        <v>662</v>
      </c>
      <c r="F5394" s="153">
        <v>1</v>
      </c>
      <c r="G5394" t="s">
        <v>396</v>
      </c>
      <c r="H5394" t="s">
        <v>406</v>
      </c>
      <c r="I5394" t="s">
        <v>407</v>
      </c>
      <c r="J5394" t="s">
        <v>563</v>
      </c>
      <c r="K5394" t="s">
        <v>408</v>
      </c>
      <c r="L5394" t="s">
        <v>536</v>
      </c>
      <c r="M5394" t="s">
        <v>400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181</v>
      </c>
      <c r="C5395">
        <v>2021</v>
      </c>
      <c r="D5395">
        <v>10</v>
      </c>
      <c r="E5395" t="s">
        <v>662</v>
      </c>
      <c r="F5395" s="153">
        <v>1</v>
      </c>
      <c r="G5395" t="s">
        <v>396</v>
      </c>
      <c r="H5395" t="s">
        <v>471</v>
      </c>
      <c r="I5395" t="s">
        <v>472</v>
      </c>
      <c r="J5395" t="s">
        <v>563</v>
      </c>
      <c r="K5395" t="s">
        <v>408</v>
      </c>
      <c r="L5395" t="s">
        <v>536</v>
      </c>
      <c r="M5395" t="s">
        <v>400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181</v>
      </c>
      <c r="C5396">
        <v>2021</v>
      </c>
      <c r="D5396">
        <v>10</v>
      </c>
      <c r="E5396" t="s">
        <v>662</v>
      </c>
      <c r="F5396" s="153">
        <v>1</v>
      </c>
      <c r="G5396" t="s">
        <v>396</v>
      </c>
      <c r="H5396" t="s">
        <v>409</v>
      </c>
      <c r="I5396" t="s">
        <v>410</v>
      </c>
      <c r="J5396" t="s">
        <v>564</v>
      </c>
      <c r="K5396" t="s">
        <v>428</v>
      </c>
      <c r="L5396" t="s">
        <v>536</v>
      </c>
      <c r="M5396" t="s">
        <v>400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181</v>
      </c>
      <c r="C5397">
        <v>2021</v>
      </c>
      <c r="D5397">
        <v>10</v>
      </c>
      <c r="E5397" t="s">
        <v>662</v>
      </c>
      <c r="F5397" s="153">
        <v>1</v>
      </c>
      <c r="G5397" t="s">
        <v>396</v>
      </c>
      <c r="H5397" t="s">
        <v>429</v>
      </c>
      <c r="I5397" t="s">
        <v>430</v>
      </c>
      <c r="J5397" t="s">
        <v>562</v>
      </c>
      <c r="K5397" t="s">
        <v>405</v>
      </c>
      <c r="L5397" t="s">
        <v>536</v>
      </c>
      <c r="M5397" t="s">
        <v>400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181</v>
      </c>
      <c r="C5398">
        <v>2021</v>
      </c>
      <c r="D5398">
        <v>10</v>
      </c>
      <c r="E5398" t="s">
        <v>662</v>
      </c>
      <c r="F5398" s="153">
        <v>1</v>
      </c>
      <c r="G5398" t="s">
        <v>396</v>
      </c>
      <c r="H5398" t="s">
        <v>473</v>
      </c>
      <c r="I5398" t="s">
        <v>474</v>
      </c>
      <c r="J5398" t="s">
        <v>565</v>
      </c>
      <c r="K5398" t="s">
        <v>411</v>
      </c>
      <c r="L5398" t="s">
        <v>536</v>
      </c>
      <c r="M5398" t="s">
        <v>400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181</v>
      </c>
      <c r="C5399">
        <v>2021</v>
      </c>
      <c r="D5399">
        <v>10</v>
      </c>
      <c r="E5399" t="s">
        <v>662</v>
      </c>
      <c r="F5399" s="153">
        <v>1</v>
      </c>
      <c r="G5399" t="s">
        <v>396</v>
      </c>
      <c r="H5399" t="s">
        <v>477</v>
      </c>
      <c r="I5399" t="s">
        <v>478</v>
      </c>
      <c r="J5399" t="s">
        <v>566</v>
      </c>
      <c r="K5399" t="s">
        <v>436</v>
      </c>
      <c r="L5399" t="s">
        <v>536</v>
      </c>
      <c r="M5399" t="s">
        <v>400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181</v>
      </c>
      <c r="C5400">
        <v>2021</v>
      </c>
      <c r="D5400">
        <v>10</v>
      </c>
      <c r="E5400" t="s">
        <v>662</v>
      </c>
      <c r="F5400" s="153">
        <v>1</v>
      </c>
      <c r="G5400" t="s">
        <v>396</v>
      </c>
      <c r="H5400" t="s">
        <v>479</v>
      </c>
      <c r="I5400" t="s">
        <v>480</v>
      </c>
      <c r="J5400" t="s">
        <v>566</v>
      </c>
      <c r="K5400" t="s">
        <v>436</v>
      </c>
      <c r="L5400" t="s">
        <v>536</v>
      </c>
      <c r="M5400" t="s">
        <v>400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181</v>
      </c>
      <c r="C5401">
        <v>2021</v>
      </c>
      <c r="D5401">
        <v>10</v>
      </c>
      <c r="E5401" t="s">
        <v>662</v>
      </c>
      <c r="F5401" s="153">
        <v>1</v>
      </c>
      <c r="G5401" t="s">
        <v>396</v>
      </c>
      <c r="H5401" t="s">
        <v>434</v>
      </c>
      <c r="I5401" t="s">
        <v>435</v>
      </c>
      <c r="J5401" t="s">
        <v>566</v>
      </c>
      <c r="K5401" t="s">
        <v>436</v>
      </c>
      <c r="L5401" t="s">
        <v>537</v>
      </c>
      <c r="M5401" t="s">
        <v>414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181</v>
      </c>
      <c r="C5402">
        <v>2021</v>
      </c>
      <c r="D5402">
        <v>10</v>
      </c>
      <c r="E5402" t="s">
        <v>662</v>
      </c>
      <c r="F5402" s="153">
        <v>1</v>
      </c>
      <c r="G5402" t="s">
        <v>396</v>
      </c>
      <c r="H5402" t="s">
        <v>412</v>
      </c>
      <c r="I5402" t="s">
        <v>413</v>
      </c>
      <c r="J5402" t="s">
        <v>561</v>
      </c>
      <c r="K5402" t="s">
        <v>399</v>
      </c>
      <c r="L5402" t="s">
        <v>537</v>
      </c>
      <c r="M5402" t="s">
        <v>414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181</v>
      </c>
      <c r="C5403">
        <v>2021</v>
      </c>
      <c r="D5403">
        <v>10</v>
      </c>
      <c r="E5403" t="s">
        <v>662</v>
      </c>
      <c r="F5403" s="153">
        <v>1</v>
      </c>
      <c r="G5403" t="s">
        <v>396</v>
      </c>
      <c r="H5403" t="s">
        <v>415</v>
      </c>
      <c r="I5403" t="s">
        <v>416</v>
      </c>
      <c r="J5403" t="s">
        <v>563</v>
      </c>
      <c r="K5403" t="s">
        <v>408</v>
      </c>
      <c r="L5403" t="s">
        <v>537</v>
      </c>
      <c r="M5403" t="s">
        <v>414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181</v>
      </c>
      <c r="C5404">
        <v>2021</v>
      </c>
      <c r="D5404">
        <v>10</v>
      </c>
      <c r="E5404" t="s">
        <v>662</v>
      </c>
      <c r="F5404" s="153">
        <v>1</v>
      </c>
      <c r="G5404" t="s">
        <v>396</v>
      </c>
      <c r="H5404" t="s">
        <v>417</v>
      </c>
      <c r="I5404" t="s">
        <v>418</v>
      </c>
      <c r="J5404" t="s">
        <v>562</v>
      </c>
      <c r="K5404" t="s">
        <v>405</v>
      </c>
      <c r="L5404" t="s">
        <v>537</v>
      </c>
      <c r="M5404" t="s">
        <v>414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181</v>
      </c>
      <c r="C5405">
        <v>2021</v>
      </c>
      <c r="D5405">
        <v>10</v>
      </c>
      <c r="E5405" t="s">
        <v>662</v>
      </c>
      <c r="F5405" s="153">
        <v>1</v>
      </c>
      <c r="G5405" t="s">
        <v>396</v>
      </c>
      <c r="H5405" t="s">
        <v>419</v>
      </c>
      <c r="I5405" t="s">
        <v>420</v>
      </c>
      <c r="J5405" t="s">
        <v>565</v>
      </c>
      <c r="K5405" t="s">
        <v>411</v>
      </c>
      <c r="L5405" t="s">
        <v>537</v>
      </c>
      <c r="M5405" t="s">
        <v>414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181</v>
      </c>
      <c r="C5406">
        <v>2021</v>
      </c>
      <c r="D5406">
        <v>10</v>
      </c>
      <c r="E5406" t="s">
        <v>662</v>
      </c>
      <c r="F5406" s="153">
        <v>3</v>
      </c>
      <c r="G5406" t="s">
        <v>421</v>
      </c>
      <c r="H5406" t="s">
        <v>397</v>
      </c>
      <c r="I5406" t="s">
        <v>398</v>
      </c>
      <c r="J5406" t="s">
        <v>561</v>
      </c>
      <c r="K5406" t="s">
        <v>399</v>
      </c>
      <c r="L5406" t="s">
        <v>538</v>
      </c>
      <c r="M5406" t="s">
        <v>422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181</v>
      </c>
      <c r="C5407">
        <v>2021</v>
      </c>
      <c r="D5407">
        <v>10</v>
      </c>
      <c r="E5407" t="s">
        <v>662</v>
      </c>
      <c r="F5407" s="153">
        <v>3</v>
      </c>
      <c r="G5407" t="s">
        <v>421</v>
      </c>
      <c r="H5407" t="s">
        <v>401</v>
      </c>
      <c r="I5407" t="s">
        <v>402</v>
      </c>
      <c r="J5407" t="s">
        <v>561</v>
      </c>
      <c r="K5407" t="s">
        <v>399</v>
      </c>
      <c r="L5407" t="s">
        <v>538</v>
      </c>
      <c r="M5407" t="s">
        <v>422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181</v>
      </c>
      <c r="C5408">
        <v>2021</v>
      </c>
      <c r="D5408">
        <v>10</v>
      </c>
      <c r="E5408" t="s">
        <v>662</v>
      </c>
      <c r="F5408" s="153">
        <v>3</v>
      </c>
      <c r="G5408" t="s">
        <v>421</v>
      </c>
      <c r="H5408" t="s">
        <v>403</v>
      </c>
      <c r="I5408" t="s">
        <v>404</v>
      </c>
      <c r="J5408" t="s">
        <v>562</v>
      </c>
      <c r="K5408" t="s">
        <v>405</v>
      </c>
      <c r="L5408" t="s">
        <v>538</v>
      </c>
      <c r="M5408" t="s">
        <v>422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181</v>
      </c>
      <c r="C5409">
        <v>2021</v>
      </c>
      <c r="D5409">
        <v>10</v>
      </c>
      <c r="E5409" t="s">
        <v>662</v>
      </c>
      <c r="F5409" s="153">
        <v>3</v>
      </c>
      <c r="G5409" t="s">
        <v>421</v>
      </c>
      <c r="H5409" t="s">
        <v>406</v>
      </c>
      <c r="I5409" t="s">
        <v>407</v>
      </c>
      <c r="J5409" t="s">
        <v>563</v>
      </c>
      <c r="K5409" t="s">
        <v>408</v>
      </c>
      <c r="L5409" t="s">
        <v>538</v>
      </c>
      <c r="M5409" t="s">
        <v>422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181</v>
      </c>
      <c r="C5410">
        <v>2021</v>
      </c>
      <c r="D5410">
        <v>10</v>
      </c>
      <c r="E5410" t="s">
        <v>662</v>
      </c>
      <c r="F5410" s="153">
        <v>3</v>
      </c>
      <c r="G5410" t="s">
        <v>421</v>
      </c>
      <c r="H5410" t="s">
        <v>423</v>
      </c>
      <c r="I5410" t="s">
        <v>424</v>
      </c>
      <c r="J5410" t="s">
        <v>567</v>
      </c>
      <c r="K5410" t="s">
        <v>425</v>
      </c>
      <c r="L5410" t="s">
        <v>538</v>
      </c>
      <c r="M5410" t="s">
        <v>422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181</v>
      </c>
      <c r="C5411">
        <v>2021</v>
      </c>
      <c r="D5411">
        <v>10</v>
      </c>
      <c r="E5411" t="s">
        <v>662</v>
      </c>
      <c r="F5411" s="153">
        <v>3</v>
      </c>
      <c r="G5411" t="s">
        <v>421</v>
      </c>
      <c r="H5411" t="s">
        <v>426</v>
      </c>
      <c r="I5411" t="s">
        <v>427</v>
      </c>
      <c r="J5411" t="s">
        <v>564</v>
      </c>
      <c r="K5411" t="s">
        <v>428</v>
      </c>
      <c r="L5411" t="s">
        <v>538</v>
      </c>
      <c r="M5411" t="s">
        <v>422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181</v>
      </c>
      <c r="C5412">
        <v>2021</v>
      </c>
      <c r="D5412">
        <v>10</v>
      </c>
      <c r="E5412" t="s">
        <v>662</v>
      </c>
      <c r="F5412" s="153">
        <v>3</v>
      </c>
      <c r="G5412" t="s">
        <v>421</v>
      </c>
      <c r="H5412" t="s">
        <v>409</v>
      </c>
      <c r="I5412" t="s">
        <v>410</v>
      </c>
      <c r="J5412" t="s">
        <v>564</v>
      </c>
      <c r="K5412" t="s">
        <v>428</v>
      </c>
      <c r="L5412" t="s">
        <v>538</v>
      </c>
      <c r="M5412" t="s">
        <v>422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181</v>
      </c>
      <c r="C5413">
        <v>2021</v>
      </c>
      <c r="D5413">
        <v>10</v>
      </c>
      <c r="E5413" t="s">
        <v>662</v>
      </c>
      <c r="F5413" s="153">
        <v>3</v>
      </c>
      <c r="G5413" t="s">
        <v>421</v>
      </c>
      <c r="H5413" t="s">
        <v>429</v>
      </c>
      <c r="I5413" t="s">
        <v>430</v>
      </c>
      <c r="J5413" t="s">
        <v>562</v>
      </c>
      <c r="K5413" t="s">
        <v>405</v>
      </c>
      <c r="L5413" t="s">
        <v>538</v>
      </c>
      <c r="M5413" t="s">
        <v>422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181</v>
      </c>
      <c r="C5414">
        <v>2021</v>
      </c>
      <c r="D5414">
        <v>10</v>
      </c>
      <c r="E5414" t="s">
        <v>662</v>
      </c>
      <c r="F5414" s="153">
        <v>3</v>
      </c>
      <c r="G5414" t="s">
        <v>421</v>
      </c>
      <c r="H5414" t="s">
        <v>584</v>
      </c>
      <c r="I5414" t="s">
        <v>585</v>
      </c>
      <c r="J5414" t="s">
        <v>567</v>
      </c>
      <c r="K5414" t="s">
        <v>425</v>
      </c>
      <c r="L5414" t="s">
        <v>538</v>
      </c>
      <c r="M5414" t="s">
        <v>422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181</v>
      </c>
      <c r="C5415">
        <v>2021</v>
      </c>
      <c r="D5415">
        <v>10</v>
      </c>
      <c r="E5415" t="s">
        <v>662</v>
      </c>
      <c r="F5415" s="153">
        <v>3</v>
      </c>
      <c r="G5415" t="s">
        <v>421</v>
      </c>
      <c r="H5415" t="s">
        <v>481</v>
      </c>
      <c r="I5415" t="s">
        <v>482</v>
      </c>
      <c r="J5415" t="s">
        <v>568</v>
      </c>
      <c r="K5415" t="s">
        <v>433</v>
      </c>
      <c r="L5415" t="s">
        <v>538</v>
      </c>
      <c r="M5415" t="s">
        <v>422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181</v>
      </c>
      <c r="C5416">
        <v>2021</v>
      </c>
      <c r="D5416">
        <v>10</v>
      </c>
      <c r="E5416" t="s">
        <v>662</v>
      </c>
      <c r="F5416" s="153">
        <v>3</v>
      </c>
      <c r="G5416" t="s">
        <v>421</v>
      </c>
      <c r="H5416" t="s">
        <v>649</v>
      </c>
      <c r="I5416" t="s">
        <v>650</v>
      </c>
      <c r="J5416" t="s">
        <v>564</v>
      </c>
      <c r="K5416" t="s">
        <v>428</v>
      </c>
      <c r="L5416" t="s">
        <v>538</v>
      </c>
      <c r="M5416" t="s">
        <v>422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181</v>
      </c>
      <c r="C5417">
        <v>2021</v>
      </c>
      <c r="D5417">
        <v>10</v>
      </c>
      <c r="E5417" t="s">
        <v>662</v>
      </c>
      <c r="F5417" s="153">
        <v>3</v>
      </c>
      <c r="G5417" t="s">
        <v>421</v>
      </c>
      <c r="H5417" t="s">
        <v>473</v>
      </c>
      <c r="I5417" t="s">
        <v>474</v>
      </c>
      <c r="J5417" t="s">
        <v>565</v>
      </c>
      <c r="K5417" t="s">
        <v>411</v>
      </c>
      <c r="L5417" t="s">
        <v>538</v>
      </c>
      <c r="M5417" t="s">
        <v>422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181</v>
      </c>
      <c r="C5418">
        <v>2021</v>
      </c>
      <c r="D5418">
        <v>10</v>
      </c>
      <c r="E5418" t="s">
        <v>662</v>
      </c>
      <c r="F5418" s="153">
        <v>3</v>
      </c>
      <c r="G5418" t="s">
        <v>421</v>
      </c>
      <c r="H5418" t="s">
        <v>483</v>
      </c>
      <c r="I5418" t="s">
        <v>484</v>
      </c>
      <c r="J5418" t="s">
        <v>569</v>
      </c>
      <c r="K5418" t="s">
        <v>485</v>
      </c>
      <c r="L5418" t="s">
        <v>538</v>
      </c>
      <c r="M5418" t="s">
        <v>422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181</v>
      </c>
      <c r="C5419">
        <v>2021</v>
      </c>
      <c r="D5419">
        <v>10</v>
      </c>
      <c r="E5419" t="s">
        <v>662</v>
      </c>
      <c r="F5419" s="153">
        <v>3</v>
      </c>
      <c r="G5419" t="s">
        <v>421</v>
      </c>
      <c r="H5419" t="s">
        <v>431</v>
      </c>
      <c r="I5419" t="s">
        <v>432</v>
      </c>
      <c r="J5419" t="s">
        <v>568</v>
      </c>
      <c r="K5419" t="s">
        <v>433</v>
      </c>
      <c r="L5419" t="s">
        <v>538</v>
      </c>
      <c r="M5419" t="s">
        <v>422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181</v>
      </c>
      <c r="C5420">
        <v>2021</v>
      </c>
      <c r="D5420">
        <v>10</v>
      </c>
      <c r="E5420" t="s">
        <v>662</v>
      </c>
      <c r="F5420" s="153">
        <v>3</v>
      </c>
      <c r="G5420" t="s">
        <v>421</v>
      </c>
      <c r="H5420" t="s">
        <v>486</v>
      </c>
      <c r="I5420" t="s">
        <v>487</v>
      </c>
      <c r="J5420" t="s">
        <v>570</v>
      </c>
      <c r="K5420" t="s">
        <v>454</v>
      </c>
      <c r="L5420" t="s">
        <v>538</v>
      </c>
      <c r="M5420" t="s">
        <v>422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181</v>
      </c>
      <c r="C5421">
        <v>2021</v>
      </c>
      <c r="D5421">
        <v>10</v>
      </c>
      <c r="E5421" t="s">
        <v>662</v>
      </c>
      <c r="F5421" s="153">
        <v>3</v>
      </c>
      <c r="G5421" t="s">
        <v>421</v>
      </c>
      <c r="H5421" t="s">
        <v>488</v>
      </c>
      <c r="I5421" t="s">
        <v>489</v>
      </c>
      <c r="J5421" t="s">
        <v>569</v>
      </c>
      <c r="K5421" t="s">
        <v>485</v>
      </c>
      <c r="L5421" t="s">
        <v>538</v>
      </c>
      <c r="M5421" t="s">
        <v>422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181</v>
      </c>
      <c r="C5422">
        <v>2021</v>
      </c>
      <c r="D5422">
        <v>10</v>
      </c>
      <c r="E5422" t="s">
        <v>662</v>
      </c>
      <c r="F5422" s="153">
        <v>3</v>
      </c>
      <c r="G5422" t="s">
        <v>421</v>
      </c>
      <c r="H5422" t="s">
        <v>477</v>
      </c>
      <c r="I5422" t="s">
        <v>478</v>
      </c>
      <c r="J5422" t="s">
        <v>566</v>
      </c>
      <c r="K5422" t="s">
        <v>436</v>
      </c>
      <c r="L5422" t="s">
        <v>538</v>
      </c>
      <c r="M5422" t="s">
        <v>422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181</v>
      </c>
      <c r="C5423">
        <v>2021</v>
      </c>
      <c r="D5423">
        <v>10</v>
      </c>
      <c r="E5423" t="s">
        <v>662</v>
      </c>
      <c r="F5423" s="153">
        <v>3</v>
      </c>
      <c r="G5423" t="s">
        <v>421</v>
      </c>
      <c r="H5423" t="s">
        <v>479</v>
      </c>
      <c r="I5423" t="s">
        <v>480</v>
      </c>
      <c r="J5423" t="s">
        <v>566</v>
      </c>
      <c r="K5423" t="s">
        <v>436</v>
      </c>
      <c r="L5423" t="s">
        <v>538</v>
      </c>
      <c r="M5423" t="s">
        <v>422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181</v>
      </c>
      <c r="C5424">
        <v>2021</v>
      </c>
      <c r="D5424">
        <v>10</v>
      </c>
      <c r="E5424" t="s">
        <v>662</v>
      </c>
      <c r="F5424" s="153">
        <v>3</v>
      </c>
      <c r="G5424" t="s">
        <v>421</v>
      </c>
      <c r="H5424" t="s">
        <v>434</v>
      </c>
      <c r="I5424" t="s">
        <v>435</v>
      </c>
      <c r="J5424" t="s">
        <v>566</v>
      </c>
      <c r="K5424" t="s">
        <v>436</v>
      </c>
      <c r="L5424" t="s">
        <v>539</v>
      </c>
      <c r="M5424" t="s">
        <v>440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181</v>
      </c>
      <c r="C5425">
        <v>2021</v>
      </c>
      <c r="D5425">
        <v>10</v>
      </c>
      <c r="E5425" t="s">
        <v>662</v>
      </c>
      <c r="F5425" s="153">
        <v>3</v>
      </c>
      <c r="G5425" t="s">
        <v>421</v>
      </c>
      <c r="H5425" t="s">
        <v>437</v>
      </c>
      <c r="I5425" t="s">
        <v>438</v>
      </c>
      <c r="J5425" t="s">
        <v>571</v>
      </c>
      <c r="K5425" t="s">
        <v>439</v>
      </c>
      <c r="L5425" t="s">
        <v>539</v>
      </c>
      <c r="M5425" t="s">
        <v>440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181</v>
      </c>
      <c r="C5426">
        <v>2021</v>
      </c>
      <c r="D5426">
        <v>10</v>
      </c>
      <c r="E5426" t="s">
        <v>662</v>
      </c>
      <c r="F5426" s="153">
        <v>3</v>
      </c>
      <c r="G5426" t="s">
        <v>421</v>
      </c>
      <c r="H5426" t="s">
        <v>490</v>
      </c>
      <c r="I5426" t="s">
        <v>491</v>
      </c>
      <c r="J5426" t="s">
        <v>572</v>
      </c>
      <c r="K5426" t="s">
        <v>443</v>
      </c>
      <c r="L5426" t="s">
        <v>538</v>
      </c>
      <c r="M5426" t="s">
        <v>422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181</v>
      </c>
      <c r="C5427">
        <v>2021</v>
      </c>
      <c r="D5427">
        <v>10</v>
      </c>
      <c r="E5427" t="s">
        <v>662</v>
      </c>
      <c r="F5427" s="153">
        <v>3</v>
      </c>
      <c r="G5427" t="s">
        <v>421</v>
      </c>
      <c r="H5427" t="s">
        <v>441</v>
      </c>
      <c r="I5427" t="s">
        <v>442</v>
      </c>
      <c r="J5427" t="s">
        <v>572</v>
      </c>
      <c r="K5427" t="s">
        <v>443</v>
      </c>
      <c r="L5427" t="s">
        <v>538</v>
      </c>
      <c r="M5427" t="s">
        <v>422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181</v>
      </c>
      <c r="C5428">
        <v>2021</v>
      </c>
      <c r="D5428">
        <v>10</v>
      </c>
      <c r="E5428" t="s">
        <v>662</v>
      </c>
      <c r="F5428" s="153">
        <v>3</v>
      </c>
      <c r="G5428" t="s">
        <v>421</v>
      </c>
      <c r="H5428" t="s">
        <v>444</v>
      </c>
      <c r="I5428" t="s">
        <v>445</v>
      </c>
      <c r="J5428" t="s">
        <v>572</v>
      </c>
      <c r="K5428" t="s">
        <v>443</v>
      </c>
      <c r="L5428" t="s">
        <v>539</v>
      </c>
      <c r="M5428" t="s">
        <v>440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181</v>
      </c>
      <c r="C5429">
        <v>2021</v>
      </c>
      <c r="D5429">
        <v>10</v>
      </c>
      <c r="E5429" t="s">
        <v>662</v>
      </c>
      <c r="F5429" s="153">
        <v>3</v>
      </c>
      <c r="G5429" t="s">
        <v>421</v>
      </c>
      <c r="H5429" t="s">
        <v>412</v>
      </c>
      <c r="I5429" t="s">
        <v>413</v>
      </c>
      <c r="J5429" t="s">
        <v>561</v>
      </c>
      <c r="K5429" t="s">
        <v>399</v>
      </c>
      <c r="L5429" t="s">
        <v>539</v>
      </c>
      <c r="M5429" t="s">
        <v>440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181</v>
      </c>
      <c r="C5430">
        <v>2021</v>
      </c>
      <c r="D5430">
        <v>10</v>
      </c>
      <c r="E5430" t="s">
        <v>662</v>
      </c>
      <c r="F5430" s="153">
        <v>3</v>
      </c>
      <c r="G5430" t="s">
        <v>421</v>
      </c>
      <c r="H5430" t="s">
        <v>417</v>
      </c>
      <c r="I5430" t="s">
        <v>418</v>
      </c>
      <c r="J5430" t="s">
        <v>562</v>
      </c>
      <c r="K5430" t="s">
        <v>405</v>
      </c>
      <c r="L5430" t="s">
        <v>539</v>
      </c>
      <c r="M5430" t="s">
        <v>440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181</v>
      </c>
      <c r="C5431">
        <v>2021</v>
      </c>
      <c r="D5431">
        <v>10</v>
      </c>
      <c r="E5431" t="s">
        <v>662</v>
      </c>
      <c r="F5431" s="153">
        <v>3</v>
      </c>
      <c r="G5431" t="s">
        <v>421</v>
      </c>
      <c r="H5431" t="s">
        <v>446</v>
      </c>
      <c r="I5431" t="s">
        <v>447</v>
      </c>
      <c r="J5431" t="s">
        <v>567</v>
      </c>
      <c r="K5431" t="s">
        <v>425</v>
      </c>
      <c r="L5431" t="s">
        <v>539</v>
      </c>
      <c r="M5431" t="s">
        <v>440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181</v>
      </c>
      <c r="C5432">
        <v>2021</v>
      </c>
      <c r="D5432">
        <v>10</v>
      </c>
      <c r="E5432" t="s">
        <v>662</v>
      </c>
      <c r="F5432" s="153">
        <v>3</v>
      </c>
      <c r="G5432" t="s">
        <v>421</v>
      </c>
      <c r="H5432" t="s">
        <v>448</v>
      </c>
      <c r="I5432" t="s">
        <v>449</v>
      </c>
      <c r="J5432" t="s">
        <v>564</v>
      </c>
      <c r="K5432" t="s">
        <v>428</v>
      </c>
      <c r="L5432" t="s">
        <v>539</v>
      </c>
      <c r="M5432" t="s">
        <v>440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181</v>
      </c>
      <c r="C5433">
        <v>2021</v>
      </c>
      <c r="D5433">
        <v>10</v>
      </c>
      <c r="E5433" t="s">
        <v>662</v>
      </c>
      <c r="F5433" s="153">
        <v>3</v>
      </c>
      <c r="G5433" t="s">
        <v>421</v>
      </c>
      <c r="H5433" t="s">
        <v>419</v>
      </c>
      <c r="I5433" t="s">
        <v>420</v>
      </c>
      <c r="J5433" t="s">
        <v>565</v>
      </c>
      <c r="K5433" t="s">
        <v>411</v>
      </c>
      <c r="L5433" t="s">
        <v>539</v>
      </c>
      <c r="M5433" t="s">
        <v>440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181</v>
      </c>
      <c r="C5434">
        <v>2021</v>
      </c>
      <c r="D5434">
        <v>10</v>
      </c>
      <c r="E5434" t="s">
        <v>662</v>
      </c>
      <c r="F5434" s="153">
        <v>3</v>
      </c>
      <c r="G5434" t="s">
        <v>421</v>
      </c>
      <c r="H5434" t="s">
        <v>450</v>
      </c>
      <c r="I5434" t="s">
        <v>451</v>
      </c>
      <c r="J5434" t="s">
        <v>568</v>
      </c>
      <c r="K5434" t="s">
        <v>433</v>
      </c>
      <c r="L5434" t="s">
        <v>539</v>
      </c>
      <c r="M5434" t="s">
        <v>440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181</v>
      </c>
      <c r="C5435">
        <v>2021</v>
      </c>
      <c r="D5435">
        <v>10</v>
      </c>
      <c r="E5435" t="s">
        <v>662</v>
      </c>
      <c r="F5435" s="153">
        <v>3</v>
      </c>
      <c r="G5435" t="s">
        <v>421</v>
      </c>
      <c r="H5435" t="s">
        <v>452</v>
      </c>
      <c r="I5435" t="s">
        <v>453</v>
      </c>
      <c r="J5435" t="s">
        <v>568</v>
      </c>
      <c r="K5435" t="s">
        <v>433</v>
      </c>
      <c r="L5435" t="s">
        <v>539</v>
      </c>
      <c r="M5435" t="s">
        <v>440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181</v>
      </c>
      <c r="C5436">
        <v>2021</v>
      </c>
      <c r="D5436">
        <v>10</v>
      </c>
      <c r="E5436" t="s">
        <v>662</v>
      </c>
      <c r="F5436" s="153">
        <v>3</v>
      </c>
      <c r="G5436" t="s">
        <v>421</v>
      </c>
      <c r="H5436" t="s">
        <v>492</v>
      </c>
      <c r="I5436" t="s">
        <v>493</v>
      </c>
      <c r="J5436" t="s">
        <v>568</v>
      </c>
      <c r="K5436" t="s">
        <v>433</v>
      </c>
      <c r="L5436" t="s">
        <v>539</v>
      </c>
      <c r="M5436" t="s">
        <v>440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181</v>
      </c>
      <c r="C5437">
        <v>2021</v>
      </c>
      <c r="D5437">
        <v>10</v>
      </c>
      <c r="E5437" t="s">
        <v>662</v>
      </c>
      <c r="F5437" s="153">
        <v>5</v>
      </c>
      <c r="G5437" t="s">
        <v>455</v>
      </c>
      <c r="H5437" t="s">
        <v>403</v>
      </c>
      <c r="I5437" t="s">
        <v>404</v>
      </c>
      <c r="J5437" t="s">
        <v>562</v>
      </c>
      <c r="K5437" t="s">
        <v>405</v>
      </c>
      <c r="L5437" t="s">
        <v>540</v>
      </c>
      <c r="M5437" t="s">
        <v>456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181</v>
      </c>
      <c r="C5438">
        <v>2021</v>
      </c>
      <c r="D5438">
        <v>10</v>
      </c>
      <c r="E5438" t="s">
        <v>662</v>
      </c>
      <c r="F5438" s="153">
        <v>5</v>
      </c>
      <c r="G5438" t="s">
        <v>455</v>
      </c>
      <c r="H5438" t="s">
        <v>423</v>
      </c>
      <c r="I5438" t="s">
        <v>424</v>
      </c>
      <c r="J5438" t="s">
        <v>567</v>
      </c>
      <c r="K5438" t="s">
        <v>425</v>
      </c>
      <c r="L5438" t="s">
        <v>540</v>
      </c>
      <c r="M5438" t="s">
        <v>456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181</v>
      </c>
      <c r="C5439">
        <v>2021</v>
      </c>
      <c r="D5439">
        <v>10</v>
      </c>
      <c r="E5439" t="s">
        <v>662</v>
      </c>
      <c r="F5439" s="153">
        <v>5</v>
      </c>
      <c r="G5439" t="s">
        <v>455</v>
      </c>
      <c r="H5439" t="s">
        <v>429</v>
      </c>
      <c r="I5439" t="s">
        <v>430</v>
      </c>
      <c r="J5439" t="s">
        <v>562</v>
      </c>
      <c r="K5439" t="s">
        <v>405</v>
      </c>
      <c r="L5439" t="s">
        <v>540</v>
      </c>
      <c r="M5439" t="s">
        <v>456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181</v>
      </c>
      <c r="C5440">
        <v>2021</v>
      </c>
      <c r="D5440">
        <v>10</v>
      </c>
      <c r="E5440" t="s">
        <v>662</v>
      </c>
      <c r="F5440" s="153">
        <v>5</v>
      </c>
      <c r="G5440" t="s">
        <v>455</v>
      </c>
      <c r="H5440" t="s">
        <v>481</v>
      </c>
      <c r="I5440" t="s">
        <v>482</v>
      </c>
      <c r="J5440" t="s">
        <v>568</v>
      </c>
      <c r="K5440" t="s">
        <v>433</v>
      </c>
      <c r="L5440" t="s">
        <v>540</v>
      </c>
      <c r="M5440" t="s">
        <v>456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181</v>
      </c>
      <c r="C5441">
        <v>2021</v>
      </c>
      <c r="D5441">
        <v>10</v>
      </c>
      <c r="E5441" t="s">
        <v>662</v>
      </c>
      <c r="F5441" s="153">
        <v>5</v>
      </c>
      <c r="G5441" t="s">
        <v>455</v>
      </c>
      <c r="H5441" t="s">
        <v>431</v>
      </c>
      <c r="I5441" t="s">
        <v>432</v>
      </c>
      <c r="J5441" t="s">
        <v>568</v>
      </c>
      <c r="K5441" t="s">
        <v>433</v>
      </c>
      <c r="L5441" t="s">
        <v>540</v>
      </c>
      <c r="M5441" t="s">
        <v>456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181</v>
      </c>
      <c r="C5442">
        <v>2021</v>
      </c>
      <c r="D5442">
        <v>10</v>
      </c>
      <c r="E5442" t="s">
        <v>662</v>
      </c>
      <c r="F5442" s="153">
        <v>5</v>
      </c>
      <c r="G5442" t="s">
        <v>455</v>
      </c>
      <c r="H5442" t="s">
        <v>477</v>
      </c>
      <c r="I5442" t="s">
        <v>478</v>
      </c>
      <c r="J5442" t="s">
        <v>566</v>
      </c>
      <c r="K5442" t="s">
        <v>436</v>
      </c>
      <c r="L5442" t="s">
        <v>540</v>
      </c>
      <c r="M5442" t="s">
        <v>456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181</v>
      </c>
      <c r="C5443">
        <v>2021</v>
      </c>
      <c r="D5443">
        <v>10</v>
      </c>
      <c r="E5443" t="s">
        <v>662</v>
      </c>
      <c r="F5443" s="153">
        <v>5</v>
      </c>
      <c r="G5443" t="s">
        <v>455</v>
      </c>
      <c r="H5443" t="s">
        <v>479</v>
      </c>
      <c r="I5443" t="s">
        <v>480</v>
      </c>
      <c r="J5443" t="s">
        <v>566</v>
      </c>
      <c r="K5443" t="s">
        <v>436</v>
      </c>
      <c r="L5443" t="s">
        <v>540</v>
      </c>
      <c r="M5443" t="s">
        <v>456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181</v>
      </c>
      <c r="C5444">
        <v>2021</v>
      </c>
      <c r="D5444">
        <v>10</v>
      </c>
      <c r="E5444" t="s">
        <v>662</v>
      </c>
      <c r="F5444" s="153">
        <v>5</v>
      </c>
      <c r="G5444" t="s">
        <v>455</v>
      </c>
      <c r="H5444" t="s">
        <v>434</v>
      </c>
      <c r="I5444" t="s">
        <v>435</v>
      </c>
      <c r="J5444" t="s">
        <v>566</v>
      </c>
      <c r="K5444" t="s">
        <v>436</v>
      </c>
      <c r="L5444" t="s">
        <v>541</v>
      </c>
      <c r="M5444" t="s">
        <v>457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181</v>
      </c>
      <c r="C5445">
        <v>2021</v>
      </c>
      <c r="D5445">
        <v>10</v>
      </c>
      <c r="E5445" t="s">
        <v>662</v>
      </c>
      <c r="F5445" s="153">
        <v>5</v>
      </c>
      <c r="G5445" t="s">
        <v>455</v>
      </c>
      <c r="H5445" t="s">
        <v>490</v>
      </c>
      <c r="I5445" t="s">
        <v>491</v>
      </c>
      <c r="J5445" t="s">
        <v>572</v>
      </c>
      <c r="K5445" t="s">
        <v>443</v>
      </c>
      <c r="L5445" t="s">
        <v>540</v>
      </c>
      <c r="M5445" t="s">
        <v>456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181</v>
      </c>
      <c r="C5446">
        <v>2021</v>
      </c>
      <c r="D5446">
        <v>10</v>
      </c>
      <c r="E5446" t="s">
        <v>662</v>
      </c>
      <c r="F5446" s="153">
        <v>5</v>
      </c>
      <c r="G5446" t="s">
        <v>455</v>
      </c>
      <c r="H5446" t="s">
        <v>441</v>
      </c>
      <c r="I5446" t="s">
        <v>442</v>
      </c>
      <c r="J5446" t="s">
        <v>572</v>
      </c>
      <c r="K5446" t="s">
        <v>443</v>
      </c>
      <c r="L5446" t="s">
        <v>540</v>
      </c>
      <c r="M5446" t="s">
        <v>456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181</v>
      </c>
      <c r="C5447">
        <v>2021</v>
      </c>
      <c r="D5447">
        <v>10</v>
      </c>
      <c r="E5447" t="s">
        <v>662</v>
      </c>
      <c r="F5447" s="153">
        <v>5</v>
      </c>
      <c r="G5447" t="s">
        <v>455</v>
      </c>
      <c r="H5447" t="s">
        <v>444</v>
      </c>
      <c r="I5447" t="s">
        <v>445</v>
      </c>
      <c r="J5447" t="s">
        <v>572</v>
      </c>
      <c r="K5447" t="s">
        <v>443</v>
      </c>
      <c r="L5447" t="s">
        <v>541</v>
      </c>
      <c r="M5447" t="s">
        <v>457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181</v>
      </c>
      <c r="C5448">
        <v>2021</v>
      </c>
      <c r="D5448">
        <v>10</v>
      </c>
      <c r="E5448" t="s">
        <v>662</v>
      </c>
      <c r="F5448" s="153">
        <v>5</v>
      </c>
      <c r="G5448" t="s">
        <v>455</v>
      </c>
      <c r="H5448" t="s">
        <v>417</v>
      </c>
      <c r="I5448" t="s">
        <v>418</v>
      </c>
      <c r="J5448" t="s">
        <v>562</v>
      </c>
      <c r="K5448" t="s">
        <v>405</v>
      </c>
      <c r="L5448" t="s">
        <v>541</v>
      </c>
      <c r="M5448" t="s">
        <v>457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181</v>
      </c>
      <c r="C5449">
        <v>2021</v>
      </c>
      <c r="D5449">
        <v>10</v>
      </c>
      <c r="E5449" t="s">
        <v>662</v>
      </c>
      <c r="F5449" s="153">
        <v>5</v>
      </c>
      <c r="G5449" t="s">
        <v>455</v>
      </c>
      <c r="H5449" t="s">
        <v>446</v>
      </c>
      <c r="I5449" t="s">
        <v>447</v>
      </c>
      <c r="J5449" t="s">
        <v>567</v>
      </c>
      <c r="K5449" t="s">
        <v>425</v>
      </c>
      <c r="L5449" t="s">
        <v>541</v>
      </c>
      <c r="M5449" t="s">
        <v>457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181</v>
      </c>
      <c r="C5450">
        <v>2021</v>
      </c>
      <c r="D5450">
        <v>10</v>
      </c>
      <c r="E5450" t="s">
        <v>662</v>
      </c>
      <c r="F5450" s="153">
        <v>5</v>
      </c>
      <c r="G5450" t="s">
        <v>455</v>
      </c>
      <c r="H5450" t="s">
        <v>450</v>
      </c>
      <c r="I5450" t="s">
        <v>451</v>
      </c>
      <c r="J5450" t="s">
        <v>568</v>
      </c>
      <c r="K5450" t="s">
        <v>433</v>
      </c>
      <c r="L5450" t="s">
        <v>541</v>
      </c>
      <c r="M5450" t="s">
        <v>457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181</v>
      </c>
      <c r="C5451">
        <v>2021</v>
      </c>
      <c r="D5451">
        <v>10</v>
      </c>
      <c r="E5451" t="s">
        <v>662</v>
      </c>
      <c r="F5451" s="153">
        <v>6</v>
      </c>
      <c r="G5451" t="s">
        <v>458</v>
      </c>
      <c r="H5451" t="s">
        <v>403</v>
      </c>
      <c r="I5451" t="s">
        <v>404</v>
      </c>
      <c r="J5451" t="s">
        <v>562</v>
      </c>
      <c r="K5451" t="s">
        <v>405</v>
      </c>
      <c r="L5451" t="s">
        <v>548</v>
      </c>
      <c r="M5451" t="s">
        <v>193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181</v>
      </c>
      <c r="C5452">
        <v>2021</v>
      </c>
      <c r="D5452">
        <v>10</v>
      </c>
      <c r="E5452" t="s">
        <v>662</v>
      </c>
      <c r="F5452" s="153">
        <v>6</v>
      </c>
      <c r="G5452" t="s">
        <v>458</v>
      </c>
      <c r="H5452" t="s">
        <v>494</v>
      </c>
      <c r="I5452" t="s">
        <v>495</v>
      </c>
      <c r="J5452" t="s">
        <v>573</v>
      </c>
      <c r="K5452" t="s">
        <v>461</v>
      </c>
      <c r="L5452" t="s">
        <v>548</v>
      </c>
      <c r="M5452" t="s">
        <v>193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181</v>
      </c>
      <c r="C5453">
        <v>2021</v>
      </c>
      <c r="D5453">
        <v>10</v>
      </c>
      <c r="E5453" t="s">
        <v>662</v>
      </c>
      <c r="F5453" s="153">
        <v>6</v>
      </c>
      <c r="G5453" t="s">
        <v>458</v>
      </c>
      <c r="H5453" t="s">
        <v>496</v>
      </c>
      <c r="I5453" t="s">
        <v>497</v>
      </c>
      <c r="J5453" t="s">
        <v>573</v>
      </c>
      <c r="K5453" t="s">
        <v>461</v>
      </c>
      <c r="L5453" t="s">
        <v>548</v>
      </c>
      <c r="M5453" t="s">
        <v>193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181</v>
      </c>
      <c r="C5454">
        <v>2021</v>
      </c>
      <c r="D5454">
        <v>10</v>
      </c>
      <c r="E5454" t="s">
        <v>662</v>
      </c>
      <c r="F5454" s="153">
        <v>6</v>
      </c>
      <c r="G5454" t="s">
        <v>458</v>
      </c>
      <c r="H5454" t="s">
        <v>477</v>
      </c>
      <c r="I5454" t="s">
        <v>478</v>
      </c>
      <c r="J5454" t="s">
        <v>566</v>
      </c>
      <c r="K5454" t="s">
        <v>436</v>
      </c>
      <c r="L5454" t="s">
        <v>548</v>
      </c>
      <c r="M5454" t="s">
        <v>193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181</v>
      </c>
      <c r="C5455">
        <v>2021</v>
      </c>
      <c r="D5455">
        <v>10</v>
      </c>
      <c r="E5455" t="s">
        <v>662</v>
      </c>
      <c r="F5455" s="153">
        <v>6</v>
      </c>
      <c r="G5455" t="s">
        <v>458</v>
      </c>
      <c r="H5455" t="s">
        <v>479</v>
      </c>
      <c r="I5455" t="s">
        <v>480</v>
      </c>
      <c r="J5455" t="s">
        <v>566</v>
      </c>
      <c r="K5455" t="s">
        <v>436</v>
      </c>
      <c r="L5455" t="s">
        <v>548</v>
      </c>
      <c r="M5455" t="s">
        <v>193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181</v>
      </c>
      <c r="C5456">
        <v>2021</v>
      </c>
      <c r="D5456">
        <v>10</v>
      </c>
      <c r="E5456" t="s">
        <v>662</v>
      </c>
      <c r="F5456" s="153">
        <v>6</v>
      </c>
      <c r="G5456" t="s">
        <v>458</v>
      </c>
      <c r="H5456" t="s">
        <v>498</v>
      </c>
      <c r="I5456" t="s">
        <v>499</v>
      </c>
      <c r="J5456" t="s">
        <v>574</v>
      </c>
      <c r="K5456" t="s">
        <v>500</v>
      </c>
      <c r="L5456" t="s">
        <v>548</v>
      </c>
      <c r="M5456" t="s">
        <v>193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181</v>
      </c>
      <c r="C5457">
        <v>2021</v>
      </c>
      <c r="D5457">
        <v>10</v>
      </c>
      <c r="E5457" t="s">
        <v>662</v>
      </c>
      <c r="F5457" s="153">
        <v>6</v>
      </c>
      <c r="G5457" t="s">
        <v>458</v>
      </c>
      <c r="H5457" t="s">
        <v>501</v>
      </c>
      <c r="I5457" t="s">
        <v>502</v>
      </c>
      <c r="J5457" t="s">
        <v>574</v>
      </c>
      <c r="K5457" t="s">
        <v>500</v>
      </c>
      <c r="L5457" t="s">
        <v>548</v>
      </c>
      <c r="M5457" t="s">
        <v>193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181</v>
      </c>
      <c r="C5458">
        <v>2021</v>
      </c>
      <c r="D5458">
        <v>10</v>
      </c>
      <c r="E5458" t="s">
        <v>662</v>
      </c>
      <c r="F5458" s="153">
        <v>6</v>
      </c>
      <c r="G5458" t="s">
        <v>458</v>
      </c>
      <c r="H5458" t="s">
        <v>503</v>
      </c>
      <c r="I5458" t="s">
        <v>504</v>
      </c>
      <c r="J5458" t="s">
        <v>575</v>
      </c>
      <c r="K5458" t="s">
        <v>475</v>
      </c>
      <c r="L5458" t="s">
        <v>548</v>
      </c>
      <c r="M5458" t="s">
        <v>193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181</v>
      </c>
      <c r="C5459">
        <v>2021</v>
      </c>
      <c r="D5459">
        <v>10</v>
      </c>
      <c r="E5459" t="s">
        <v>662</v>
      </c>
      <c r="F5459" s="153">
        <v>6</v>
      </c>
      <c r="G5459" t="s">
        <v>458</v>
      </c>
      <c r="H5459" t="s">
        <v>505</v>
      </c>
      <c r="I5459" t="s">
        <v>506</v>
      </c>
      <c r="J5459" t="s">
        <v>575</v>
      </c>
      <c r="K5459" t="s">
        <v>475</v>
      </c>
      <c r="L5459" t="s">
        <v>548</v>
      </c>
      <c r="M5459" t="s">
        <v>193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181</v>
      </c>
      <c r="C5460">
        <v>2021</v>
      </c>
      <c r="D5460">
        <v>10</v>
      </c>
      <c r="E5460" t="s">
        <v>662</v>
      </c>
      <c r="F5460" s="153">
        <v>6</v>
      </c>
      <c r="G5460" t="s">
        <v>458</v>
      </c>
      <c r="H5460" t="s">
        <v>507</v>
      </c>
      <c r="I5460" t="s">
        <v>508</v>
      </c>
      <c r="J5460" t="s">
        <v>571</v>
      </c>
      <c r="K5460" t="s">
        <v>439</v>
      </c>
      <c r="L5460" t="s">
        <v>548</v>
      </c>
      <c r="M5460" t="s">
        <v>193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181</v>
      </c>
      <c r="C5461">
        <v>2021</v>
      </c>
      <c r="D5461">
        <v>10</v>
      </c>
      <c r="E5461" t="s">
        <v>662</v>
      </c>
      <c r="F5461" s="153">
        <v>6</v>
      </c>
      <c r="G5461" t="s">
        <v>458</v>
      </c>
      <c r="H5461" t="s">
        <v>509</v>
      </c>
      <c r="I5461" t="s">
        <v>510</v>
      </c>
      <c r="J5461" t="s">
        <v>571</v>
      </c>
      <c r="K5461" t="s">
        <v>439</v>
      </c>
      <c r="L5461" t="s">
        <v>548</v>
      </c>
      <c r="M5461" t="s">
        <v>193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181</v>
      </c>
      <c r="C5462">
        <v>2021</v>
      </c>
      <c r="D5462">
        <v>10</v>
      </c>
      <c r="E5462" t="s">
        <v>662</v>
      </c>
      <c r="F5462" s="153">
        <v>6</v>
      </c>
      <c r="G5462" t="s">
        <v>458</v>
      </c>
      <c r="H5462" t="s">
        <v>459</v>
      </c>
      <c r="I5462" t="s">
        <v>460</v>
      </c>
      <c r="J5462" t="s">
        <v>573</v>
      </c>
      <c r="K5462" t="s">
        <v>461</v>
      </c>
      <c r="L5462" t="s">
        <v>542</v>
      </c>
      <c r="M5462" t="s">
        <v>462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181</v>
      </c>
      <c r="C5463">
        <v>2021</v>
      </c>
      <c r="D5463">
        <v>10</v>
      </c>
      <c r="E5463" t="s">
        <v>662</v>
      </c>
      <c r="F5463" s="153">
        <v>6</v>
      </c>
      <c r="G5463" t="s">
        <v>458</v>
      </c>
      <c r="H5463" t="s">
        <v>434</v>
      </c>
      <c r="I5463" t="s">
        <v>435</v>
      </c>
      <c r="J5463" t="s">
        <v>566</v>
      </c>
      <c r="K5463" t="s">
        <v>436</v>
      </c>
      <c r="L5463" t="s">
        <v>542</v>
      </c>
      <c r="M5463" t="s">
        <v>462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181</v>
      </c>
      <c r="C5464">
        <v>2021</v>
      </c>
      <c r="D5464">
        <v>10</v>
      </c>
      <c r="E5464" t="s">
        <v>662</v>
      </c>
      <c r="F5464" s="153">
        <v>6</v>
      </c>
      <c r="G5464" t="s">
        <v>458</v>
      </c>
      <c r="H5464" t="s">
        <v>511</v>
      </c>
      <c r="I5464" t="s">
        <v>512</v>
      </c>
      <c r="J5464" t="s">
        <v>576</v>
      </c>
      <c r="K5464" t="s">
        <v>513</v>
      </c>
      <c r="L5464" t="s">
        <v>542</v>
      </c>
      <c r="M5464" t="s">
        <v>462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181</v>
      </c>
      <c r="C5465">
        <v>2021</v>
      </c>
      <c r="D5465">
        <v>10</v>
      </c>
      <c r="E5465" t="s">
        <v>662</v>
      </c>
      <c r="F5465" s="153">
        <v>6</v>
      </c>
      <c r="G5465" t="s">
        <v>458</v>
      </c>
      <c r="H5465" t="s">
        <v>514</v>
      </c>
      <c r="I5465" t="s">
        <v>515</v>
      </c>
      <c r="J5465" t="s">
        <v>574</v>
      </c>
      <c r="K5465" t="s">
        <v>500</v>
      </c>
      <c r="L5465" t="s">
        <v>542</v>
      </c>
      <c r="M5465" t="s">
        <v>462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181</v>
      </c>
      <c r="C5466">
        <v>2021</v>
      </c>
      <c r="D5466">
        <v>10</v>
      </c>
      <c r="E5466" t="s">
        <v>662</v>
      </c>
      <c r="F5466" s="153">
        <v>6</v>
      </c>
      <c r="G5466" t="s">
        <v>458</v>
      </c>
      <c r="H5466" t="s">
        <v>516</v>
      </c>
      <c r="I5466" t="s">
        <v>517</v>
      </c>
      <c r="J5466" t="s">
        <v>575</v>
      </c>
      <c r="K5466" t="s">
        <v>475</v>
      </c>
      <c r="L5466" t="s">
        <v>542</v>
      </c>
      <c r="M5466" t="s">
        <v>462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181</v>
      </c>
      <c r="C5467">
        <v>2021</v>
      </c>
      <c r="D5467">
        <v>10</v>
      </c>
      <c r="E5467" t="s">
        <v>662</v>
      </c>
      <c r="F5467" s="153">
        <v>6</v>
      </c>
      <c r="G5467" t="s">
        <v>458</v>
      </c>
      <c r="H5467" t="s">
        <v>437</v>
      </c>
      <c r="I5467" t="s">
        <v>438</v>
      </c>
      <c r="J5467" t="s">
        <v>571</v>
      </c>
      <c r="K5467" t="s">
        <v>439</v>
      </c>
      <c r="L5467" t="s">
        <v>542</v>
      </c>
      <c r="M5467" t="s">
        <v>462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181</v>
      </c>
      <c r="C5468">
        <v>2021</v>
      </c>
      <c r="D5468">
        <v>10</v>
      </c>
      <c r="E5468" t="s">
        <v>662</v>
      </c>
      <c r="F5468" s="153">
        <v>6</v>
      </c>
      <c r="G5468" t="s">
        <v>458</v>
      </c>
      <c r="H5468" t="s">
        <v>518</v>
      </c>
      <c r="I5468" t="s">
        <v>519</v>
      </c>
      <c r="J5468" t="s">
        <v>577</v>
      </c>
      <c r="K5468" t="s">
        <v>465</v>
      </c>
      <c r="L5468" t="s">
        <v>548</v>
      </c>
      <c r="M5468" t="s">
        <v>193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181</v>
      </c>
      <c r="C5469">
        <v>2021</v>
      </c>
      <c r="D5469">
        <v>10</v>
      </c>
      <c r="E5469" t="s">
        <v>662</v>
      </c>
      <c r="F5469" s="153">
        <v>6</v>
      </c>
      <c r="G5469" t="s">
        <v>458</v>
      </c>
      <c r="H5469" t="s">
        <v>463</v>
      </c>
      <c r="I5469" t="s">
        <v>464</v>
      </c>
      <c r="J5469" t="s">
        <v>577</v>
      </c>
      <c r="K5469" t="s">
        <v>465</v>
      </c>
      <c r="L5469" t="s">
        <v>542</v>
      </c>
      <c r="M5469" t="s">
        <v>462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181</v>
      </c>
      <c r="C5470">
        <v>2021</v>
      </c>
      <c r="D5470">
        <v>10</v>
      </c>
      <c r="E5470" t="s">
        <v>662</v>
      </c>
      <c r="F5470" s="153">
        <v>6</v>
      </c>
      <c r="G5470" t="s">
        <v>458</v>
      </c>
      <c r="H5470" t="s">
        <v>522</v>
      </c>
      <c r="I5470" t="s">
        <v>523</v>
      </c>
      <c r="J5470" t="s">
        <v>578</v>
      </c>
      <c r="K5470" t="s">
        <v>475</v>
      </c>
      <c r="L5470" t="s">
        <v>548</v>
      </c>
      <c r="M5470" t="s">
        <v>193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181</v>
      </c>
      <c r="C5471">
        <v>2021</v>
      </c>
      <c r="D5471">
        <v>10</v>
      </c>
      <c r="E5471" t="s">
        <v>662</v>
      </c>
      <c r="F5471" s="153">
        <v>6</v>
      </c>
      <c r="G5471" t="s">
        <v>458</v>
      </c>
      <c r="H5471" t="s">
        <v>524</v>
      </c>
      <c r="I5471" t="s">
        <v>525</v>
      </c>
      <c r="J5471" t="s">
        <v>578</v>
      </c>
      <c r="K5471" t="s">
        <v>475</v>
      </c>
      <c r="L5471" t="s">
        <v>542</v>
      </c>
      <c r="M5471" t="s">
        <v>462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181</v>
      </c>
      <c r="C5472">
        <v>2021</v>
      </c>
      <c r="D5472">
        <v>10</v>
      </c>
      <c r="E5472" t="s">
        <v>662</v>
      </c>
      <c r="F5472" s="153">
        <v>6</v>
      </c>
      <c r="G5472" t="s">
        <v>458</v>
      </c>
      <c r="H5472" t="s">
        <v>417</v>
      </c>
      <c r="I5472" t="s">
        <v>418</v>
      </c>
      <c r="J5472" t="s">
        <v>562</v>
      </c>
      <c r="K5472" t="s">
        <v>405</v>
      </c>
      <c r="L5472" t="s">
        <v>542</v>
      </c>
      <c r="M5472" t="s">
        <v>462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181</v>
      </c>
      <c r="C5473">
        <v>2021</v>
      </c>
      <c r="D5473">
        <v>10</v>
      </c>
      <c r="E5473" t="s">
        <v>662</v>
      </c>
      <c r="F5473" s="153">
        <v>10</v>
      </c>
      <c r="G5473" t="s">
        <v>466</v>
      </c>
      <c r="H5473" t="s">
        <v>397</v>
      </c>
      <c r="I5473" t="s">
        <v>398</v>
      </c>
      <c r="J5473" t="s">
        <v>561</v>
      </c>
      <c r="K5473" t="s">
        <v>399</v>
      </c>
      <c r="L5473" t="s">
        <v>543</v>
      </c>
      <c r="M5473" t="s">
        <v>467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181</v>
      </c>
      <c r="C5474">
        <v>2021</v>
      </c>
      <c r="D5474">
        <v>10</v>
      </c>
      <c r="E5474" t="s">
        <v>662</v>
      </c>
      <c r="F5474" s="153">
        <v>10</v>
      </c>
      <c r="G5474" t="s">
        <v>466</v>
      </c>
      <c r="H5474" t="s">
        <v>401</v>
      </c>
      <c r="I5474" t="s">
        <v>402</v>
      </c>
      <c r="J5474" t="s">
        <v>561</v>
      </c>
      <c r="K5474" t="s">
        <v>399</v>
      </c>
      <c r="L5474" t="s">
        <v>543</v>
      </c>
      <c r="M5474" t="s">
        <v>467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181</v>
      </c>
      <c r="C5475">
        <v>2021</v>
      </c>
      <c r="D5475">
        <v>10</v>
      </c>
      <c r="E5475" t="s">
        <v>662</v>
      </c>
      <c r="F5475" s="153">
        <v>10</v>
      </c>
      <c r="G5475" t="s">
        <v>466</v>
      </c>
      <c r="H5475" t="s">
        <v>403</v>
      </c>
      <c r="I5475" t="s">
        <v>404</v>
      </c>
      <c r="J5475" t="s">
        <v>562</v>
      </c>
      <c r="K5475" t="s">
        <v>405</v>
      </c>
      <c r="L5475" t="s">
        <v>543</v>
      </c>
      <c r="M5475" t="s">
        <v>467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181</v>
      </c>
      <c r="C5476">
        <v>2021</v>
      </c>
      <c r="D5476">
        <v>10</v>
      </c>
      <c r="E5476" t="s">
        <v>662</v>
      </c>
      <c r="F5476" s="153">
        <v>10</v>
      </c>
      <c r="G5476" t="s">
        <v>466</v>
      </c>
      <c r="H5476" t="s">
        <v>406</v>
      </c>
      <c r="I5476" t="s">
        <v>407</v>
      </c>
      <c r="J5476" t="s">
        <v>563</v>
      </c>
      <c r="K5476" t="s">
        <v>408</v>
      </c>
      <c r="L5476" t="s">
        <v>543</v>
      </c>
      <c r="M5476" t="s">
        <v>467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181</v>
      </c>
      <c r="C5477">
        <v>2021</v>
      </c>
      <c r="D5477">
        <v>10</v>
      </c>
      <c r="E5477" t="s">
        <v>662</v>
      </c>
      <c r="F5477" s="153">
        <v>10</v>
      </c>
      <c r="G5477" t="s">
        <v>466</v>
      </c>
      <c r="H5477" t="s">
        <v>471</v>
      </c>
      <c r="I5477" t="s">
        <v>472</v>
      </c>
      <c r="J5477" t="s">
        <v>563</v>
      </c>
      <c r="K5477" t="s">
        <v>408</v>
      </c>
      <c r="L5477" t="s">
        <v>543</v>
      </c>
      <c r="M5477" t="s">
        <v>467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181</v>
      </c>
      <c r="C5478">
        <v>2021</v>
      </c>
      <c r="D5478">
        <v>10</v>
      </c>
      <c r="E5478" t="s">
        <v>662</v>
      </c>
      <c r="F5478" s="153">
        <v>10</v>
      </c>
      <c r="G5478" t="s">
        <v>466</v>
      </c>
      <c r="H5478" t="s">
        <v>477</v>
      </c>
      <c r="I5478" t="s">
        <v>478</v>
      </c>
      <c r="J5478" t="s">
        <v>566</v>
      </c>
      <c r="K5478" t="s">
        <v>436</v>
      </c>
      <c r="L5478" t="s">
        <v>543</v>
      </c>
      <c r="M5478" t="s">
        <v>467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181</v>
      </c>
      <c r="C5479">
        <v>2021</v>
      </c>
      <c r="D5479">
        <v>10</v>
      </c>
      <c r="E5479" t="s">
        <v>662</v>
      </c>
      <c r="F5479" s="153">
        <v>10</v>
      </c>
      <c r="G5479" t="s">
        <v>466</v>
      </c>
      <c r="H5479" t="s">
        <v>479</v>
      </c>
      <c r="I5479" t="s">
        <v>480</v>
      </c>
      <c r="J5479" t="s">
        <v>566</v>
      </c>
      <c r="K5479" t="s">
        <v>436</v>
      </c>
      <c r="L5479" t="s">
        <v>543</v>
      </c>
      <c r="M5479" t="s">
        <v>467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181</v>
      </c>
      <c r="C5480">
        <v>2021</v>
      </c>
      <c r="D5480">
        <v>10</v>
      </c>
      <c r="E5480" t="s">
        <v>662</v>
      </c>
      <c r="F5480" s="153">
        <v>10</v>
      </c>
      <c r="G5480" t="s">
        <v>466</v>
      </c>
      <c r="H5480" t="s">
        <v>434</v>
      </c>
      <c r="I5480" t="s">
        <v>435</v>
      </c>
      <c r="J5480" t="s">
        <v>566</v>
      </c>
      <c r="K5480" t="s">
        <v>436</v>
      </c>
      <c r="L5480" t="s">
        <v>544</v>
      </c>
      <c r="M5480" t="s">
        <v>468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181</v>
      </c>
      <c r="C5481">
        <v>2021</v>
      </c>
      <c r="D5481">
        <v>10</v>
      </c>
      <c r="E5481" t="s">
        <v>662</v>
      </c>
      <c r="F5481" s="153">
        <v>10</v>
      </c>
      <c r="G5481" t="s">
        <v>466</v>
      </c>
      <c r="H5481" t="s">
        <v>412</v>
      </c>
      <c r="I5481" t="s">
        <v>413</v>
      </c>
      <c r="J5481" t="s">
        <v>561</v>
      </c>
      <c r="K5481" t="s">
        <v>399</v>
      </c>
      <c r="L5481" t="s">
        <v>544</v>
      </c>
      <c r="M5481" t="s">
        <v>468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181</v>
      </c>
      <c r="C5482">
        <v>2021</v>
      </c>
      <c r="D5482">
        <v>10</v>
      </c>
      <c r="E5482" t="s">
        <v>662</v>
      </c>
      <c r="F5482" s="153">
        <v>10</v>
      </c>
      <c r="G5482" t="s">
        <v>466</v>
      </c>
      <c r="H5482" t="s">
        <v>415</v>
      </c>
      <c r="I5482" t="s">
        <v>416</v>
      </c>
      <c r="J5482" t="s">
        <v>563</v>
      </c>
      <c r="K5482" t="s">
        <v>408</v>
      </c>
      <c r="L5482" t="s">
        <v>544</v>
      </c>
      <c r="M5482" t="s">
        <v>468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181</v>
      </c>
      <c r="C5483">
        <v>2021</v>
      </c>
      <c r="D5483">
        <v>10</v>
      </c>
      <c r="E5483" t="s">
        <v>662</v>
      </c>
      <c r="F5483" s="153">
        <v>10</v>
      </c>
      <c r="G5483" t="s">
        <v>466</v>
      </c>
      <c r="H5483" t="s">
        <v>417</v>
      </c>
      <c r="I5483" t="s">
        <v>418</v>
      </c>
      <c r="J5483" t="s">
        <v>562</v>
      </c>
      <c r="K5483" t="s">
        <v>405</v>
      </c>
      <c r="L5483" t="s">
        <v>544</v>
      </c>
      <c r="M5483" t="s">
        <v>468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181</v>
      </c>
      <c r="C5484">
        <v>2021</v>
      </c>
      <c r="D5484">
        <v>10</v>
      </c>
      <c r="E5484" t="s">
        <v>662</v>
      </c>
      <c r="F5484" s="153">
        <v>60</v>
      </c>
      <c r="G5484" t="s">
        <v>469</v>
      </c>
      <c r="H5484" t="s">
        <v>494</v>
      </c>
      <c r="I5484" t="s">
        <v>495</v>
      </c>
      <c r="J5484" t="s">
        <v>573</v>
      </c>
      <c r="K5484" t="s">
        <v>461</v>
      </c>
      <c r="L5484" t="s">
        <v>549</v>
      </c>
      <c r="M5484" t="s">
        <v>526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181</v>
      </c>
      <c r="C5485">
        <v>2021</v>
      </c>
      <c r="D5485">
        <v>10</v>
      </c>
      <c r="E5485" t="s">
        <v>662</v>
      </c>
      <c r="F5485" s="153">
        <v>60</v>
      </c>
      <c r="G5485" t="s">
        <v>469</v>
      </c>
      <c r="H5485" t="s">
        <v>496</v>
      </c>
      <c r="I5485" t="s">
        <v>497</v>
      </c>
      <c r="J5485" t="s">
        <v>573</v>
      </c>
      <c r="K5485" t="s">
        <v>461</v>
      </c>
      <c r="L5485" t="s">
        <v>549</v>
      </c>
      <c r="M5485" t="s">
        <v>526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181</v>
      </c>
      <c r="C5486">
        <v>2021</v>
      </c>
      <c r="D5486">
        <v>10</v>
      </c>
      <c r="E5486" t="s">
        <v>662</v>
      </c>
      <c r="F5486" s="153">
        <v>60</v>
      </c>
      <c r="G5486" t="s">
        <v>469</v>
      </c>
      <c r="H5486" t="s">
        <v>459</v>
      </c>
      <c r="I5486" t="s">
        <v>460</v>
      </c>
      <c r="J5486" t="s">
        <v>573</v>
      </c>
      <c r="K5486" t="s">
        <v>461</v>
      </c>
      <c r="L5486" t="s">
        <v>545</v>
      </c>
      <c r="M5486" t="s">
        <v>470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181</v>
      </c>
      <c r="C5487">
        <v>2021</v>
      </c>
      <c r="D5487">
        <v>10</v>
      </c>
      <c r="E5487" t="s">
        <v>662</v>
      </c>
      <c r="F5487" s="153">
        <v>60</v>
      </c>
      <c r="G5487" t="s">
        <v>469</v>
      </c>
      <c r="H5487" t="s">
        <v>437</v>
      </c>
      <c r="I5487" t="s">
        <v>438</v>
      </c>
      <c r="J5487" t="s">
        <v>571</v>
      </c>
      <c r="K5487" t="s">
        <v>439</v>
      </c>
      <c r="L5487" t="s">
        <v>545</v>
      </c>
      <c r="M5487" t="s">
        <v>470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181</v>
      </c>
      <c r="C5488">
        <v>2021</v>
      </c>
      <c r="D5488">
        <v>10</v>
      </c>
      <c r="E5488" t="s">
        <v>662</v>
      </c>
      <c r="F5488" s="153">
        <v>60</v>
      </c>
      <c r="G5488" t="s">
        <v>469</v>
      </c>
      <c r="H5488" t="s">
        <v>463</v>
      </c>
      <c r="I5488" t="s">
        <v>464</v>
      </c>
      <c r="J5488" t="s">
        <v>577</v>
      </c>
      <c r="K5488" t="s">
        <v>465</v>
      </c>
      <c r="L5488" t="s">
        <v>545</v>
      </c>
      <c r="M5488" t="s">
        <v>470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181</v>
      </c>
      <c r="C5489">
        <v>2021</v>
      </c>
      <c r="D5489">
        <v>10</v>
      </c>
      <c r="E5489" t="s">
        <v>662</v>
      </c>
      <c r="F5489" s="153">
        <v>71</v>
      </c>
      <c r="G5489" t="s">
        <v>469</v>
      </c>
      <c r="H5489" t="s">
        <v>397</v>
      </c>
      <c r="I5489" t="s">
        <v>398</v>
      </c>
      <c r="J5489" t="s">
        <v>561</v>
      </c>
      <c r="K5489" t="s">
        <v>399</v>
      </c>
      <c r="L5489" t="s">
        <v>550</v>
      </c>
      <c r="M5489" t="s">
        <v>527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181</v>
      </c>
      <c r="C5490">
        <v>2021</v>
      </c>
      <c r="D5490">
        <v>10</v>
      </c>
      <c r="E5490" t="s">
        <v>662</v>
      </c>
      <c r="F5490" s="153">
        <v>72</v>
      </c>
      <c r="G5490" t="s">
        <v>469</v>
      </c>
      <c r="H5490" t="s">
        <v>397</v>
      </c>
      <c r="I5490" t="s">
        <v>398</v>
      </c>
      <c r="J5490" t="s">
        <v>561</v>
      </c>
      <c r="K5490" t="s">
        <v>399</v>
      </c>
      <c r="L5490" t="s">
        <v>551</v>
      </c>
      <c r="M5490" t="s">
        <v>528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181</v>
      </c>
      <c r="C5491">
        <v>2021</v>
      </c>
      <c r="D5491">
        <v>10</v>
      </c>
      <c r="E5491" t="s">
        <v>662</v>
      </c>
      <c r="F5491" s="153">
        <v>72</v>
      </c>
      <c r="G5491" t="s">
        <v>469</v>
      </c>
      <c r="H5491" t="s">
        <v>403</v>
      </c>
      <c r="I5491" t="s">
        <v>404</v>
      </c>
      <c r="J5491" t="s">
        <v>562</v>
      </c>
      <c r="K5491" t="s">
        <v>405</v>
      </c>
      <c r="L5491" t="s">
        <v>551</v>
      </c>
      <c r="M5491" t="s">
        <v>528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181</v>
      </c>
      <c r="C5492">
        <v>2021</v>
      </c>
      <c r="D5492">
        <v>10</v>
      </c>
      <c r="E5492" t="s">
        <v>662</v>
      </c>
      <c r="F5492" s="153">
        <v>75</v>
      </c>
      <c r="G5492" t="s">
        <v>469</v>
      </c>
      <c r="H5492" t="s">
        <v>431</v>
      </c>
      <c r="I5492" t="s">
        <v>432</v>
      </c>
      <c r="J5492" t="s">
        <v>568</v>
      </c>
      <c r="K5492" t="s">
        <v>433</v>
      </c>
      <c r="L5492" t="s">
        <v>552</v>
      </c>
      <c r="M5492" t="s">
        <v>529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181</v>
      </c>
      <c r="C5493">
        <v>2021</v>
      </c>
      <c r="D5493">
        <v>10</v>
      </c>
      <c r="E5493" t="s">
        <v>662</v>
      </c>
      <c r="F5493" s="153">
        <v>75</v>
      </c>
      <c r="G5493" t="s">
        <v>469</v>
      </c>
      <c r="H5493" t="s">
        <v>441</v>
      </c>
      <c r="I5493" t="s">
        <v>442</v>
      </c>
      <c r="J5493" t="s">
        <v>572</v>
      </c>
      <c r="K5493" t="s">
        <v>443</v>
      </c>
      <c r="L5493" t="s">
        <v>552</v>
      </c>
      <c r="M5493" t="s">
        <v>529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181</v>
      </c>
      <c r="C5494">
        <v>2021</v>
      </c>
      <c r="D5494">
        <v>10</v>
      </c>
      <c r="E5494" t="s">
        <v>662</v>
      </c>
      <c r="F5494" s="153">
        <v>75</v>
      </c>
      <c r="G5494" t="s">
        <v>469</v>
      </c>
      <c r="H5494" t="s">
        <v>417</v>
      </c>
      <c r="I5494" t="s">
        <v>418</v>
      </c>
      <c r="J5494" t="s">
        <v>562</v>
      </c>
      <c r="K5494" t="s">
        <v>405</v>
      </c>
      <c r="L5494" t="s">
        <v>553</v>
      </c>
      <c r="M5494" t="s">
        <v>476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181</v>
      </c>
      <c r="C5495">
        <v>2021</v>
      </c>
      <c r="D5495">
        <v>10</v>
      </c>
      <c r="E5495" t="s">
        <v>662</v>
      </c>
      <c r="F5495" s="153">
        <v>75</v>
      </c>
      <c r="G5495" t="s">
        <v>469</v>
      </c>
      <c r="H5495" t="s">
        <v>450</v>
      </c>
      <c r="I5495" t="s">
        <v>451</v>
      </c>
      <c r="J5495" t="s">
        <v>568</v>
      </c>
      <c r="K5495" t="s">
        <v>433</v>
      </c>
      <c r="L5495" t="s">
        <v>553</v>
      </c>
      <c r="M5495" t="s">
        <v>476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181</v>
      </c>
      <c r="C5496">
        <v>2021</v>
      </c>
      <c r="D5496">
        <v>10</v>
      </c>
      <c r="E5496" t="s">
        <v>662</v>
      </c>
      <c r="F5496" s="153">
        <v>77</v>
      </c>
      <c r="G5496" t="s">
        <v>469</v>
      </c>
      <c r="H5496" t="s">
        <v>403</v>
      </c>
      <c r="I5496" t="s">
        <v>404</v>
      </c>
      <c r="J5496" t="s">
        <v>562</v>
      </c>
      <c r="K5496" t="s">
        <v>405</v>
      </c>
      <c r="L5496" t="s">
        <v>554</v>
      </c>
      <c r="M5496" t="s">
        <v>530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181</v>
      </c>
      <c r="C5497">
        <v>2021</v>
      </c>
      <c r="D5497">
        <v>10</v>
      </c>
      <c r="E5497" t="s">
        <v>662</v>
      </c>
      <c r="F5497" s="153">
        <v>77</v>
      </c>
      <c r="G5497" t="s">
        <v>469</v>
      </c>
      <c r="H5497" t="s">
        <v>431</v>
      </c>
      <c r="I5497" t="s">
        <v>432</v>
      </c>
      <c r="J5497" t="s">
        <v>568</v>
      </c>
      <c r="K5497" t="s">
        <v>433</v>
      </c>
      <c r="L5497" t="s">
        <v>554</v>
      </c>
      <c r="M5497" t="s">
        <v>530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181</v>
      </c>
      <c r="C5498">
        <v>2021</v>
      </c>
      <c r="D5498">
        <v>10</v>
      </c>
      <c r="E5498" t="s">
        <v>662</v>
      </c>
      <c r="F5498" s="153">
        <v>77</v>
      </c>
      <c r="G5498" t="s">
        <v>469</v>
      </c>
      <c r="H5498" t="s">
        <v>417</v>
      </c>
      <c r="I5498" t="s">
        <v>418</v>
      </c>
      <c r="J5498" t="s">
        <v>562</v>
      </c>
      <c r="K5498" t="s">
        <v>405</v>
      </c>
      <c r="L5498" t="s">
        <v>555</v>
      </c>
      <c r="M5498" t="s">
        <v>476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181</v>
      </c>
      <c r="C5499">
        <v>2021</v>
      </c>
      <c r="D5499">
        <v>10</v>
      </c>
      <c r="E5499" t="s">
        <v>662</v>
      </c>
      <c r="F5499" s="153">
        <v>79</v>
      </c>
      <c r="G5499" t="s">
        <v>469</v>
      </c>
      <c r="H5499" t="s">
        <v>403</v>
      </c>
      <c r="I5499" t="s">
        <v>404</v>
      </c>
      <c r="J5499" t="s">
        <v>562</v>
      </c>
      <c r="K5499" t="s">
        <v>405</v>
      </c>
      <c r="L5499" t="s">
        <v>556</v>
      </c>
      <c r="M5499" t="s">
        <v>531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181</v>
      </c>
      <c r="C5500">
        <v>2021</v>
      </c>
      <c r="D5500">
        <v>10</v>
      </c>
      <c r="E5500" t="s">
        <v>662</v>
      </c>
      <c r="F5500" s="153">
        <v>79</v>
      </c>
      <c r="G5500" t="s">
        <v>469</v>
      </c>
      <c r="H5500" t="s">
        <v>431</v>
      </c>
      <c r="I5500" t="s">
        <v>432</v>
      </c>
      <c r="J5500" t="s">
        <v>568</v>
      </c>
      <c r="K5500" t="s">
        <v>433</v>
      </c>
      <c r="L5500" t="s">
        <v>556</v>
      </c>
      <c r="M5500" t="s">
        <v>531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181</v>
      </c>
      <c r="C5501">
        <v>2021</v>
      </c>
      <c r="D5501">
        <v>10</v>
      </c>
      <c r="E5501" t="s">
        <v>662</v>
      </c>
      <c r="F5501" s="153">
        <v>79</v>
      </c>
      <c r="G5501" t="s">
        <v>469</v>
      </c>
      <c r="H5501" t="s">
        <v>532</v>
      </c>
      <c r="I5501" t="s">
        <v>533</v>
      </c>
      <c r="J5501" t="s">
        <v>270</v>
      </c>
      <c r="K5501" t="s">
        <v>534</v>
      </c>
      <c r="L5501" t="s">
        <v>556</v>
      </c>
      <c r="M5501" t="s">
        <v>531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181</v>
      </c>
      <c r="C5502">
        <v>2021</v>
      </c>
      <c r="D5502">
        <v>10</v>
      </c>
      <c r="E5502" t="s">
        <v>662</v>
      </c>
      <c r="F5502" s="153">
        <v>79</v>
      </c>
      <c r="G5502" t="s">
        <v>469</v>
      </c>
      <c r="H5502" t="s">
        <v>444</v>
      </c>
      <c r="I5502" t="s">
        <v>445</v>
      </c>
      <c r="J5502" t="s">
        <v>572</v>
      </c>
      <c r="K5502" t="s">
        <v>443</v>
      </c>
      <c r="L5502" t="s">
        <v>557</v>
      </c>
      <c r="M5502" t="s">
        <v>535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181</v>
      </c>
      <c r="C5503">
        <v>2021</v>
      </c>
      <c r="D5503">
        <v>10</v>
      </c>
      <c r="E5503" t="s">
        <v>662</v>
      </c>
      <c r="F5503" s="153">
        <v>79</v>
      </c>
      <c r="G5503" t="s">
        <v>469</v>
      </c>
      <c r="H5503" t="s">
        <v>417</v>
      </c>
      <c r="I5503" t="s">
        <v>418</v>
      </c>
      <c r="J5503" t="s">
        <v>562</v>
      </c>
      <c r="K5503" t="s">
        <v>405</v>
      </c>
      <c r="L5503" t="s">
        <v>557</v>
      </c>
      <c r="M5503" t="s">
        <v>535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181</v>
      </c>
      <c r="C5504">
        <v>2021</v>
      </c>
      <c r="D5504">
        <v>10</v>
      </c>
      <c r="E5504" t="s">
        <v>662</v>
      </c>
      <c r="F5504" s="153">
        <v>79</v>
      </c>
      <c r="G5504" t="s">
        <v>469</v>
      </c>
      <c r="H5504" t="s">
        <v>446</v>
      </c>
      <c r="I5504" t="s">
        <v>447</v>
      </c>
      <c r="J5504" t="s">
        <v>567</v>
      </c>
      <c r="K5504" t="s">
        <v>425</v>
      </c>
      <c r="L5504" t="s">
        <v>557</v>
      </c>
      <c r="M5504" t="s">
        <v>535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181</v>
      </c>
      <c r="C5505">
        <v>2021</v>
      </c>
      <c r="D5505">
        <v>10</v>
      </c>
      <c r="E5505" t="s">
        <v>662</v>
      </c>
      <c r="F5505" s="153">
        <v>79</v>
      </c>
      <c r="G5505" t="s">
        <v>469</v>
      </c>
      <c r="H5505" t="s">
        <v>450</v>
      </c>
      <c r="I5505" t="s">
        <v>451</v>
      </c>
      <c r="J5505" t="s">
        <v>568</v>
      </c>
      <c r="K5505" t="s">
        <v>433</v>
      </c>
      <c r="L5505" t="s">
        <v>557</v>
      </c>
      <c r="M5505" t="s">
        <v>535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187</v>
      </c>
      <c r="C5506">
        <v>2021</v>
      </c>
      <c r="D5506">
        <v>11</v>
      </c>
      <c r="E5506" t="s">
        <v>663</v>
      </c>
      <c r="F5506" s="153">
        <v>1</v>
      </c>
      <c r="G5506" t="s">
        <v>396</v>
      </c>
      <c r="H5506" t="s">
        <v>397</v>
      </c>
      <c r="I5506" t="s">
        <v>398</v>
      </c>
      <c r="J5506" t="s">
        <v>561</v>
      </c>
      <c r="K5506" t="s">
        <v>399</v>
      </c>
      <c r="L5506" t="s">
        <v>536</v>
      </c>
      <c r="M5506" t="s">
        <v>400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187</v>
      </c>
      <c r="C5507">
        <v>2021</v>
      </c>
      <c r="D5507">
        <v>11</v>
      </c>
      <c r="E5507" t="s">
        <v>663</v>
      </c>
      <c r="F5507" s="153">
        <v>1</v>
      </c>
      <c r="G5507" t="s">
        <v>396</v>
      </c>
      <c r="H5507" t="s">
        <v>401</v>
      </c>
      <c r="I5507" t="s">
        <v>402</v>
      </c>
      <c r="J5507" t="s">
        <v>561</v>
      </c>
      <c r="K5507" t="s">
        <v>399</v>
      </c>
      <c r="L5507" t="s">
        <v>536</v>
      </c>
      <c r="M5507" t="s">
        <v>400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187</v>
      </c>
      <c r="C5508">
        <v>2021</v>
      </c>
      <c r="D5508">
        <v>11</v>
      </c>
      <c r="E5508" t="s">
        <v>663</v>
      </c>
      <c r="F5508" s="153">
        <v>1</v>
      </c>
      <c r="G5508" t="s">
        <v>396</v>
      </c>
      <c r="H5508" t="s">
        <v>403</v>
      </c>
      <c r="I5508" t="s">
        <v>404</v>
      </c>
      <c r="J5508" t="s">
        <v>562</v>
      </c>
      <c r="K5508" t="s">
        <v>405</v>
      </c>
      <c r="L5508" t="s">
        <v>536</v>
      </c>
      <c r="M5508" t="s">
        <v>400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187</v>
      </c>
      <c r="C5509">
        <v>2021</v>
      </c>
      <c r="D5509">
        <v>11</v>
      </c>
      <c r="E5509" t="s">
        <v>663</v>
      </c>
      <c r="F5509" s="153">
        <v>1</v>
      </c>
      <c r="G5509" t="s">
        <v>396</v>
      </c>
      <c r="H5509" t="s">
        <v>406</v>
      </c>
      <c r="I5509" t="s">
        <v>407</v>
      </c>
      <c r="J5509" t="s">
        <v>563</v>
      </c>
      <c r="K5509" t="s">
        <v>408</v>
      </c>
      <c r="L5509" t="s">
        <v>536</v>
      </c>
      <c r="M5509" t="s">
        <v>400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187</v>
      </c>
      <c r="C5510">
        <v>2021</v>
      </c>
      <c r="D5510">
        <v>11</v>
      </c>
      <c r="E5510" t="s">
        <v>663</v>
      </c>
      <c r="F5510" s="153">
        <v>1</v>
      </c>
      <c r="G5510" t="s">
        <v>396</v>
      </c>
      <c r="H5510" t="s">
        <v>409</v>
      </c>
      <c r="I5510" t="s">
        <v>410</v>
      </c>
      <c r="J5510" t="s">
        <v>565</v>
      </c>
      <c r="K5510" t="s">
        <v>411</v>
      </c>
      <c r="L5510" t="s">
        <v>536</v>
      </c>
      <c r="M5510" t="s">
        <v>400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187</v>
      </c>
      <c r="C5511">
        <v>2021</v>
      </c>
      <c r="D5511">
        <v>11</v>
      </c>
      <c r="E5511" t="s">
        <v>663</v>
      </c>
      <c r="F5511" s="153">
        <v>1</v>
      </c>
      <c r="G5511" t="s">
        <v>396</v>
      </c>
      <c r="H5511" t="s">
        <v>412</v>
      </c>
      <c r="I5511" t="s">
        <v>413</v>
      </c>
      <c r="J5511" t="s">
        <v>561</v>
      </c>
      <c r="K5511" t="s">
        <v>399</v>
      </c>
      <c r="L5511" t="s">
        <v>537</v>
      </c>
      <c r="M5511" t="s">
        <v>414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187</v>
      </c>
      <c r="C5512">
        <v>2021</v>
      </c>
      <c r="D5512">
        <v>11</v>
      </c>
      <c r="E5512" t="s">
        <v>663</v>
      </c>
      <c r="F5512" s="153">
        <v>1</v>
      </c>
      <c r="G5512" t="s">
        <v>396</v>
      </c>
      <c r="H5512" t="s">
        <v>415</v>
      </c>
      <c r="I5512" t="s">
        <v>416</v>
      </c>
      <c r="J5512" t="s">
        <v>563</v>
      </c>
      <c r="K5512" t="s">
        <v>408</v>
      </c>
      <c r="L5512" t="s">
        <v>537</v>
      </c>
      <c r="M5512" t="s">
        <v>414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187</v>
      </c>
      <c r="C5513">
        <v>2021</v>
      </c>
      <c r="D5513">
        <v>11</v>
      </c>
      <c r="E5513" t="s">
        <v>663</v>
      </c>
      <c r="F5513" s="153">
        <v>1</v>
      </c>
      <c r="G5513" t="s">
        <v>396</v>
      </c>
      <c r="H5513" t="s">
        <v>417</v>
      </c>
      <c r="I5513" t="s">
        <v>418</v>
      </c>
      <c r="J5513" t="s">
        <v>562</v>
      </c>
      <c r="K5513" t="s">
        <v>405</v>
      </c>
      <c r="L5513" t="s">
        <v>537</v>
      </c>
      <c r="M5513" t="s">
        <v>414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187</v>
      </c>
      <c r="C5514">
        <v>2021</v>
      </c>
      <c r="D5514">
        <v>11</v>
      </c>
      <c r="E5514" t="s">
        <v>663</v>
      </c>
      <c r="F5514" s="153">
        <v>1</v>
      </c>
      <c r="G5514" t="s">
        <v>396</v>
      </c>
      <c r="H5514" t="s">
        <v>419</v>
      </c>
      <c r="I5514" t="s">
        <v>420</v>
      </c>
      <c r="J5514" t="s">
        <v>565</v>
      </c>
      <c r="K5514" t="s">
        <v>411</v>
      </c>
      <c r="L5514" t="s">
        <v>537</v>
      </c>
      <c r="M5514" t="s">
        <v>414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187</v>
      </c>
      <c r="C5515">
        <v>2021</v>
      </c>
      <c r="D5515">
        <v>11</v>
      </c>
      <c r="E5515" t="s">
        <v>663</v>
      </c>
      <c r="F5515" s="153">
        <v>3</v>
      </c>
      <c r="G5515" t="s">
        <v>421</v>
      </c>
      <c r="H5515" t="s">
        <v>397</v>
      </c>
      <c r="I5515" t="s">
        <v>398</v>
      </c>
      <c r="J5515" t="s">
        <v>561</v>
      </c>
      <c r="K5515" t="s">
        <v>399</v>
      </c>
      <c r="L5515" t="s">
        <v>538</v>
      </c>
      <c r="M5515" t="s">
        <v>422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187</v>
      </c>
      <c r="C5516">
        <v>2021</v>
      </c>
      <c r="D5516">
        <v>11</v>
      </c>
      <c r="E5516" t="s">
        <v>663</v>
      </c>
      <c r="F5516" s="153">
        <v>3</v>
      </c>
      <c r="G5516" t="s">
        <v>421</v>
      </c>
      <c r="H5516" t="s">
        <v>403</v>
      </c>
      <c r="I5516" t="s">
        <v>404</v>
      </c>
      <c r="J5516" t="s">
        <v>562</v>
      </c>
      <c r="K5516" t="s">
        <v>405</v>
      </c>
      <c r="L5516" t="s">
        <v>538</v>
      </c>
      <c r="M5516" t="s">
        <v>422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187</v>
      </c>
      <c r="C5517">
        <v>2021</v>
      </c>
      <c r="D5517">
        <v>11</v>
      </c>
      <c r="E5517" t="s">
        <v>663</v>
      </c>
      <c r="F5517" s="153">
        <v>3</v>
      </c>
      <c r="G5517" t="s">
        <v>421</v>
      </c>
      <c r="H5517" t="s">
        <v>426</v>
      </c>
      <c r="I5517" t="s">
        <v>427</v>
      </c>
      <c r="J5517" t="s">
        <v>564</v>
      </c>
      <c r="K5517" t="s">
        <v>428</v>
      </c>
      <c r="L5517" t="s">
        <v>538</v>
      </c>
      <c r="M5517" t="s">
        <v>422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187</v>
      </c>
      <c r="C5518">
        <v>2021</v>
      </c>
      <c r="D5518">
        <v>11</v>
      </c>
      <c r="E5518" t="s">
        <v>663</v>
      </c>
      <c r="F5518" s="153">
        <v>3</v>
      </c>
      <c r="G5518" t="s">
        <v>421</v>
      </c>
      <c r="H5518" t="s">
        <v>409</v>
      </c>
      <c r="I5518" t="s">
        <v>410</v>
      </c>
      <c r="J5518" t="s">
        <v>565</v>
      </c>
      <c r="K5518" t="s">
        <v>411</v>
      </c>
      <c r="L5518" t="s">
        <v>538</v>
      </c>
      <c r="M5518" t="s">
        <v>422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187</v>
      </c>
      <c r="C5519">
        <v>2021</v>
      </c>
      <c r="D5519">
        <v>11</v>
      </c>
      <c r="E5519" t="s">
        <v>663</v>
      </c>
      <c r="F5519" s="153">
        <v>3</v>
      </c>
      <c r="G5519" t="s">
        <v>421</v>
      </c>
      <c r="H5519" t="s">
        <v>431</v>
      </c>
      <c r="I5519" t="s">
        <v>432</v>
      </c>
      <c r="J5519" t="s">
        <v>568</v>
      </c>
      <c r="K5519" t="s">
        <v>433</v>
      </c>
      <c r="L5519" t="s">
        <v>538</v>
      </c>
      <c r="M5519" t="s">
        <v>422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187</v>
      </c>
      <c r="C5520">
        <v>2021</v>
      </c>
      <c r="D5520">
        <v>11</v>
      </c>
      <c r="E5520" t="s">
        <v>663</v>
      </c>
      <c r="F5520" s="153">
        <v>3</v>
      </c>
      <c r="G5520" t="s">
        <v>421</v>
      </c>
      <c r="H5520" t="s">
        <v>434</v>
      </c>
      <c r="I5520" t="s">
        <v>435</v>
      </c>
      <c r="J5520" t="s">
        <v>566</v>
      </c>
      <c r="K5520" t="s">
        <v>436</v>
      </c>
      <c r="L5520" t="s">
        <v>537</v>
      </c>
      <c r="M5520" t="s">
        <v>414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187</v>
      </c>
      <c r="C5521">
        <v>2021</v>
      </c>
      <c r="D5521">
        <v>11</v>
      </c>
      <c r="E5521" t="s">
        <v>663</v>
      </c>
      <c r="F5521" s="153">
        <v>3</v>
      </c>
      <c r="G5521" t="s">
        <v>421</v>
      </c>
      <c r="H5521" t="s">
        <v>437</v>
      </c>
      <c r="I5521" t="s">
        <v>438</v>
      </c>
      <c r="J5521" t="s">
        <v>571</v>
      </c>
      <c r="K5521" t="s">
        <v>439</v>
      </c>
      <c r="L5521" t="s">
        <v>539</v>
      </c>
      <c r="M5521" t="s">
        <v>440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187</v>
      </c>
      <c r="C5522">
        <v>2021</v>
      </c>
      <c r="D5522">
        <v>11</v>
      </c>
      <c r="E5522" t="s">
        <v>663</v>
      </c>
      <c r="F5522" s="153">
        <v>3</v>
      </c>
      <c r="G5522" t="s">
        <v>421</v>
      </c>
      <c r="H5522" t="s">
        <v>441</v>
      </c>
      <c r="I5522" t="s">
        <v>442</v>
      </c>
      <c r="J5522" t="s">
        <v>572</v>
      </c>
      <c r="K5522" t="s">
        <v>443</v>
      </c>
      <c r="L5522" t="s">
        <v>538</v>
      </c>
      <c r="M5522" t="s">
        <v>422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187</v>
      </c>
      <c r="C5523">
        <v>2021</v>
      </c>
      <c r="D5523">
        <v>11</v>
      </c>
      <c r="E5523" t="s">
        <v>663</v>
      </c>
      <c r="F5523" s="153">
        <v>3</v>
      </c>
      <c r="G5523" t="s">
        <v>421</v>
      </c>
      <c r="H5523" t="s">
        <v>444</v>
      </c>
      <c r="I5523" t="s">
        <v>445</v>
      </c>
      <c r="J5523" t="s">
        <v>572</v>
      </c>
      <c r="K5523" t="s">
        <v>443</v>
      </c>
      <c r="L5523" t="s">
        <v>539</v>
      </c>
      <c r="M5523" t="s">
        <v>440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187</v>
      </c>
      <c r="C5524">
        <v>2021</v>
      </c>
      <c r="D5524">
        <v>11</v>
      </c>
      <c r="E5524" t="s">
        <v>663</v>
      </c>
      <c r="F5524" s="153">
        <v>3</v>
      </c>
      <c r="G5524" t="s">
        <v>421</v>
      </c>
      <c r="H5524" t="s">
        <v>412</v>
      </c>
      <c r="I5524" t="s">
        <v>413</v>
      </c>
      <c r="J5524" t="s">
        <v>561</v>
      </c>
      <c r="K5524" t="s">
        <v>399</v>
      </c>
      <c r="L5524" t="s">
        <v>539</v>
      </c>
      <c r="M5524" t="s">
        <v>440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187</v>
      </c>
      <c r="C5525">
        <v>2021</v>
      </c>
      <c r="D5525">
        <v>11</v>
      </c>
      <c r="E5525" t="s">
        <v>663</v>
      </c>
      <c r="F5525" s="153">
        <v>3</v>
      </c>
      <c r="G5525" t="s">
        <v>421</v>
      </c>
      <c r="H5525" t="s">
        <v>417</v>
      </c>
      <c r="I5525" t="s">
        <v>418</v>
      </c>
      <c r="J5525" t="s">
        <v>562</v>
      </c>
      <c r="K5525" t="s">
        <v>405</v>
      </c>
      <c r="L5525" t="s">
        <v>539</v>
      </c>
      <c r="M5525" t="s">
        <v>440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187</v>
      </c>
      <c r="C5526">
        <v>2021</v>
      </c>
      <c r="D5526">
        <v>11</v>
      </c>
      <c r="E5526" t="s">
        <v>663</v>
      </c>
      <c r="F5526" s="153">
        <v>3</v>
      </c>
      <c r="G5526" t="s">
        <v>421</v>
      </c>
      <c r="H5526" t="s">
        <v>446</v>
      </c>
      <c r="I5526" t="s">
        <v>447</v>
      </c>
      <c r="J5526" t="s">
        <v>567</v>
      </c>
      <c r="K5526" t="s">
        <v>425</v>
      </c>
      <c r="L5526" t="s">
        <v>539</v>
      </c>
      <c r="M5526" t="s">
        <v>440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187</v>
      </c>
      <c r="C5527">
        <v>2021</v>
      </c>
      <c r="D5527">
        <v>11</v>
      </c>
      <c r="E5527" t="s">
        <v>663</v>
      </c>
      <c r="F5527" s="153">
        <v>3</v>
      </c>
      <c r="G5527" t="s">
        <v>421</v>
      </c>
      <c r="H5527" t="s">
        <v>448</v>
      </c>
      <c r="I5527" t="s">
        <v>449</v>
      </c>
      <c r="J5527" t="s">
        <v>564</v>
      </c>
      <c r="K5527" t="s">
        <v>428</v>
      </c>
      <c r="L5527" t="s">
        <v>539</v>
      </c>
      <c r="M5527" t="s">
        <v>440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187</v>
      </c>
      <c r="C5528">
        <v>2021</v>
      </c>
      <c r="D5528">
        <v>11</v>
      </c>
      <c r="E5528" t="s">
        <v>663</v>
      </c>
      <c r="F5528" s="153">
        <v>3</v>
      </c>
      <c r="G5528" t="s">
        <v>421</v>
      </c>
      <c r="H5528" t="s">
        <v>419</v>
      </c>
      <c r="I5528" t="s">
        <v>420</v>
      </c>
      <c r="J5528" t="s">
        <v>565</v>
      </c>
      <c r="K5528" t="s">
        <v>411</v>
      </c>
      <c r="L5528" t="s">
        <v>539</v>
      </c>
      <c r="M5528" t="s">
        <v>440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187</v>
      </c>
      <c r="C5529">
        <v>2021</v>
      </c>
      <c r="D5529">
        <v>11</v>
      </c>
      <c r="E5529" t="s">
        <v>663</v>
      </c>
      <c r="F5529" s="153">
        <v>3</v>
      </c>
      <c r="G5529" t="s">
        <v>421</v>
      </c>
      <c r="H5529" t="s">
        <v>450</v>
      </c>
      <c r="I5529" t="s">
        <v>451</v>
      </c>
      <c r="J5529" t="s">
        <v>568</v>
      </c>
      <c r="K5529" t="s">
        <v>433</v>
      </c>
      <c r="L5529" t="s">
        <v>539</v>
      </c>
      <c r="M5529" t="s">
        <v>440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187</v>
      </c>
      <c r="C5530">
        <v>2021</v>
      </c>
      <c r="D5530">
        <v>11</v>
      </c>
      <c r="E5530" t="s">
        <v>663</v>
      </c>
      <c r="F5530" s="153">
        <v>3</v>
      </c>
      <c r="G5530" t="s">
        <v>421</v>
      </c>
      <c r="H5530" t="s">
        <v>452</v>
      </c>
      <c r="I5530" t="s">
        <v>453</v>
      </c>
      <c r="J5530" t="s">
        <v>570</v>
      </c>
      <c r="K5530" t="s">
        <v>454</v>
      </c>
      <c r="L5530" t="s">
        <v>539</v>
      </c>
      <c r="M5530" t="s">
        <v>440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187</v>
      </c>
      <c r="C5531">
        <v>2021</v>
      </c>
      <c r="D5531">
        <v>11</v>
      </c>
      <c r="E5531" t="s">
        <v>663</v>
      </c>
      <c r="F5531" s="153">
        <v>5</v>
      </c>
      <c r="G5531" t="s">
        <v>455</v>
      </c>
      <c r="H5531" t="s">
        <v>431</v>
      </c>
      <c r="I5531" t="s">
        <v>432</v>
      </c>
      <c r="J5531" t="s">
        <v>568</v>
      </c>
      <c r="K5531" t="s">
        <v>433</v>
      </c>
      <c r="L5531" t="s">
        <v>540</v>
      </c>
      <c r="M5531" t="s">
        <v>456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187</v>
      </c>
      <c r="C5532">
        <v>2021</v>
      </c>
      <c r="D5532">
        <v>11</v>
      </c>
      <c r="E5532" t="s">
        <v>663</v>
      </c>
      <c r="F5532" s="153">
        <v>5</v>
      </c>
      <c r="G5532" t="s">
        <v>455</v>
      </c>
      <c r="H5532" t="s">
        <v>444</v>
      </c>
      <c r="I5532" t="s">
        <v>445</v>
      </c>
      <c r="J5532" t="s">
        <v>572</v>
      </c>
      <c r="K5532" t="s">
        <v>443</v>
      </c>
      <c r="L5532" t="s">
        <v>541</v>
      </c>
      <c r="M5532" t="s">
        <v>457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187</v>
      </c>
      <c r="C5533">
        <v>2021</v>
      </c>
      <c r="D5533">
        <v>11</v>
      </c>
      <c r="E5533" t="s">
        <v>663</v>
      </c>
      <c r="F5533" s="153">
        <v>5</v>
      </c>
      <c r="G5533" t="s">
        <v>455</v>
      </c>
      <c r="H5533" t="s">
        <v>417</v>
      </c>
      <c r="I5533" t="s">
        <v>418</v>
      </c>
      <c r="J5533" t="s">
        <v>562</v>
      </c>
      <c r="K5533" t="s">
        <v>405</v>
      </c>
      <c r="L5533" t="s">
        <v>541</v>
      </c>
      <c r="M5533" t="s">
        <v>457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187</v>
      </c>
      <c r="C5534">
        <v>2021</v>
      </c>
      <c r="D5534">
        <v>11</v>
      </c>
      <c r="E5534" t="s">
        <v>663</v>
      </c>
      <c r="F5534" s="153">
        <v>6</v>
      </c>
      <c r="G5534" t="s">
        <v>458</v>
      </c>
      <c r="H5534" t="s">
        <v>459</v>
      </c>
      <c r="I5534" t="s">
        <v>460</v>
      </c>
      <c r="J5534" t="s">
        <v>573</v>
      </c>
      <c r="K5534" t="s">
        <v>461</v>
      </c>
      <c r="L5534" t="s">
        <v>542</v>
      </c>
      <c r="M5534" t="s">
        <v>462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187</v>
      </c>
      <c r="C5535">
        <v>2021</v>
      </c>
      <c r="D5535">
        <v>11</v>
      </c>
      <c r="E5535" t="s">
        <v>663</v>
      </c>
      <c r="F5535" s="153">
        <v>6</v>
      </c>
      <c r="G5535" t="s">
        <v>458</v>
      </c>
      <c r="H5535" t="s">
        <v>463</v>
      </c>
      <c r="I5535" t="s">
        <v>464</v>
      </c>
      <c r="J5535" t="s">
        <v>577</v>
      </c>
      <c r="K5535" t="s">
        <v>465</v>
      </c>
      <c r="L5535" t="s">
        <v>542</v>
      </c>
      <c r="M5535" t="s">
        <v>462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187</v>
      </c>
      <c r="C5536">
        <v>2021</v>
      </c>
      <c r="D5536">
        <v>11</v>
      </c>
      <c r="E5536" t="s">
        <v>663</v>
      </c>
      <c r="F5536" s="153">
        <v>10</v>
      </c>
      <c r="G5536" t="s">
        <v>466</v>
      </c>
      <c r="H5536" t="s">
        <v>397</v>
      </c>
      <c r="I5536" t="s">
        <v>398</v>
      </c>
      <c r="J5536" t="s">
        <v>561</v>
      </c>
      <c r="K5536" t="s">
        <v>399</v>
      </c>
      <c r="L5536" t="s">
        <v>543</v>
      </c>
      <c r="M5536" t="s">
        <v>467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187</v>
      </c>
      <c r="C5537">
        <v>2021</v>
      </c>
      <c r="D5537">
        <v>11</v>
      </c>
      <c r="E5537" t="s">
        <v>663</v>
      </c>
      <c r="F5537" s="153">
        <v>10</v>
      </c>
      <c r="G5537" t="s">
        <v>466</v>
      </c>
      <c r="H5537" t="s">
        <v>406</v>
      </c>
      <c r="I5537" t="s">
        <v>407</v>
      </c>
      <c r="J5537" t="s">
        <v>563</v>
      </c>
      <c r="K5537" t="s">
        <v>408</v>
      </c>
      <c r="L5537" t="s">
        <v>543</v>
      </c>
      <c r="M5537" t="s">
        <v>467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187</v>
      </c>
      <c r="C5538">
        <v>2021</v>
      </c>
      <c r="D5538">
        <v>11</v>
      </c>
      <c r="E5538" t="s">
        <v>663</v>
      </c>
      <c r="F5538" s="153">
        <v>10</v>
      </c>
      <c r="G5538" t="s">
        <v>466</v>
      </c>
      <c r="H5538" t="s">
        <v>412</v>
      </c>
      <c r="I5538" t="s">
        <v>413</v>
      </c>
      <c r="J5538" t="s">
        <v>561</v>
      </c>
      <c r="K5538" t="s">
        <v>399</v>
      </c>
      <c r="L5538" t="s">
        <v>544</v>
      </c>
      <c r="M5538" t="s">
        <v>468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187</v>
      </c>
      <c r="C5539">
        <v>2021</v>
      </c>
      <c r="D5539">
        <v>11</v>
      </c>
      <c r="E5539" t="s">
        <v>663</v>
      </c>
      <c r="F5539" s="153">
        <v>10</v>
      </c>
      <c r="G5539" t="s">
        <v>466</v>
      </c>
      <c r="H5539" t="s">
        <v>415</v>
      </c>
      <c r="I5539" t="s">
        <v>416</v>
      </c>
      <c r="J5539" t="s">
        <v>563</v>
      </c>
      <c r="K5539" t="s">
        <v>408</v>
      </c>
      <c r="L5539" t="s">
        <v>544</v>
      </c>
      <c r="M5539" t="s">
        <v>468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187</v>
      </c>
      <c r="C5540">
        <v>2021</v>
      </c>
      <c r="D5540">
        <v>11</v>
      </c>
      <c r="E5540" t="s">
        <v>663</v>
      </c>
      <c r="F5540" s="153">
        <v>60</v>
      </c>
      <c r="G5540" t="s">
        <v>469</v>
      </c>
      <c r="H5540" t="s">
        <v>459</v>
      </c>
      <c r="I5540" t="s">
        <v>460</v>
      </c>
      <c r="J5540" t="s">
        <v>573</v>
      </c>
      <c r="K5540" t="s">
        <v>461</v>
      </c>
      <c r="L5540" t="s">
        <v>545</v>
      </c>
      <c r="M5540" t="s">
        <v>470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187</v>
      </c>
      <c r="C5541">
        <v>2021</v>
      </c>
      <c r="D5541">
        <v>11</v>
      </c>
      <c r="E5541" t="s">
        <v>663</v>
      </c>
      <c r="F5541" s="153">
        <v>60</v>
      </c>
      <c r="G5541" t="s">
        <v>469</v>
      </c>
      <c r="H5541" t="s">
        <v>463</v>
      </c>
      <c r="I5541" t="s">
        <v>464</v>
      </c>
      <c r="J5541" t="s">
        <v>577</v>
      </c>
      <c r="K5541" t="s">
        <v>465</v>
      </c>
      <c r="L5541" t="s">
        <v>545</v>
      </c>
      <c r="M5541" t="s">
        <v>470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181</v>
      </c>
      <c r="C5542">
        <v>2021</v>
      </c>
      <c r="D5542">
        <v>11</v>
      </c>
      <c r="E5542" t="s">
        <v>663</v>
      </c>
      <c r="F5542" s="153">
        <v>1</v>
      </c>
      <c r="G5542" t="s">
        <v>396</v>
      </c>
      <c r="H5542" t="s">
        <v>397</v>
      </c>
      <c r="I5542" t="s">
        <v>398</v>
      </c>
      <c r="J5542" t="s">
        <v>561</v>
      </c>
      <c r="K5542" t="s">
        <v>399</v>
      </c>
      <c r="L5542" t="s">
        <v>536</v>
      </c>
      <c r="M5542" t="s">
        <v>400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181</v>
      </c>
      <c r="C5543">
        <v>2021</v>
      </c>
      <c r="D5543">
        <v>11</v>
      </c>
      <c r="E5543" t="s">
        <v>663</v>
      </c>
      <c r="F5543" s="153">
        <v>1</v>
      </c>
      <c r="G5543" t="s">
        <v>396</v>
      </c>
      <c r="H5543" t="s">
        <v>401</v>
      </c>
      <c r="I5543" t="s">
        <v>402</v>
      </c>
      <c r="J5543" t="s">
        <v>561</v>
      </c>
      <c r="K5543" t="s">
        <v>399</v>
      </c>
      <c r="L5543" t="s">
        <v>536</v>
      </c>
      <c r="M5543" t="s">
        <v>400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181</v>
      </c>
      <c r="C5544">
        <v>2021</v>
      </c>
      <c r="D5544">
        <v>11</v>
      </c>
      <c r="E5544" t="s">
        <v>663</v>
      </c>
      <c r="F5544" s="153">
        <v>1</v>
      </c>
      <c r="G5544" t="s">
        <v>396</v>
      </c>
      <c r="H5544" t="s">
        <v>403</v>
      </c>
      <c r="I5544" t="s">
        <v>404</v>
      </c>
      <c r="J5544" t="s">
        <v>562</v>
      </c>
      <c r="K5544" t="s">
        <v>405</v>
      </c>
      <c r="L5544" t="s">
        <v>536</v>
      </c>
      <c r="M5544" t="s">
        <v>400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181</v>
      </c>
      <c r="C5545">
        <v>2021</v>
      </c>
      <c r="D5545">
        <v>11</v>
      </c>
      <c r="E5545" t="s">
        <v>663</v>
      </c>
      <c r="F5545" s="153">
        <v>1</v>
      </c>
      <c r="G5545" t="s">
        <v>396</v>
      </c>
      <c r="H5545" t="s">
        <v>406</v>
      </c>
      <c r="I5545" t="s">
        <v>407</v>
      </c>
      <c r="J5545" t="s">
        <v>563</v>
      </c>
      <c r="K5545" t="s">
        <v>408</v>
      </c>
      <c r="L5545" t="s">
        <v>536</v>
      </c>
      <c r="M5545" t="s">
        <v>400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181</v>
      </c>
      <c r="C5546">
        <v>2021</v>
      </c>
      <c r="D5546">
        <v>11</v>
      </c>
      <c r="E5546" t="s">
        <v>663</v>
      </c>
      <c r="F5546" s="153">
        <v>1</v>
      </c>
      <c r="G5546" t="s">
        <v>396</v>
      </c>
      <c r="H5546" t="s">
        <v>471</v>
      </c>
      <c r="I5546" t="s">
        <v>472</v>
      </c>
      <c r="J5546" t="s">
        <v>563</v>
      </c>
      <c r="K5546" t="s">
        <v>408</v>
      </c>
      <c r="L5546" t="s">
        <v>536</v>
      </c>
      <c r="M5546" t="s">
        <v>400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181</v>
      </c>
      <c r="C5547">
        <v>2021</v>
      </c>
      <c r="D5547">
        <v>11</v>
      </c>
      <c r="E5547" t="s">
        <v>663</v>
      </c>
      <c r="F5547" s="153">
        <v>1</v>
      </c>
      <c r="G5547" t="s">
        <v>396</v>
      </c>
      <c r="H5547" t="s">
        <v>409</v>
      </c>
      <c r="I5547" t="s">
        <v>410</v>
      </c>
      <c r="J5547" t="s">
        <v>564</v>
      </c>
      <c r="K5547" t="s">
        <v>428</v>
      </c>
      <c r="L5547" t="s">
        <v>536</v>
      </c>
      <c r="M5547" t="s">
        <v>400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181</v>
      </c>
      <c r="C5548">
        <v>2021</v>
      </c>
      <c r="D5548">
        <v>11</v>
      </c>
      <c r="E5548" t="s">
        <v>663</v>
      </c>
      <c r="F5548" s="153">
        <v>1</v>
      </c>
      <c r="G5548" t="s">
        <v>396</v>
      </c>
      <c r="H5548" t="s">
        <v>429</v>
      </c>
      <c r="I5548" t="s">
        <v>430</v>
      </c>
      <c r="J5548" t="s">
        <v>562</v>
      </c>
      <c r="K5548" t="s">
        <v>405</v>
      </c>
      <c r="L5548" t="s">
        <v>536</v>
      </c>
      <c r="M5548" t="s">
        <v>400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181</v>
      </c>
      <c r="C5549">
        <v>2021</v>
      </c>
      <c r="D5549">
        <v>11</v>
      </c>
      <c r="E5549" t="s">
        <v>663</v>
      </c>
      <c r="F5549" s="153">
        <v>1</v>
      </c>
      <c r="G5549" t="s">
        <v>396</v>
      </c>
      <c r="H5549" t="s">
        <v>473</v>
      </c>
      <c r="I5549" t="s">
        <v>474</v>
      </c>
      <c r="J5549" t="s">
        <v>565</v>
      </c>
      <c r="K5549" t="s">
        <v>411</v>
      </c>
      <c r="L5549" t="s">
        <v>536</v>
      </c>
      <c r="M5549" t="s">
        <v>400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181</v>
      </c>
      <c r="C5550">
        <v>2021</v>
      </c>
      <c r="D5550">
        <v>11</v>
      </c>
      <c r="E5550" t="s">
        <v>663</v>
      </c>
      <c r="F5550" s="153">
        <v>1</v>
      </c>
      <c r="G5550" t="s">
        <v>396</v>
      </c>
      <c r="H5550" t="s">
        <v>431</v>
      </c>
      <c r="I5550" t="s">
        <v>432</v>
      </c>
      <c r="J5550" t="s">
        <v>568</v>
      </c>
      <c r="K5550" t="s">
        <v>433</v>
      </c>
      <c r="L5550" t="s">
        <v>538</v>
      </c>
      <c r="M5550" t="s">
        <v>422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181</v>
      </c>
      <c r="C5551">
        <v>2021</v>
      </c>
      <c r="D5551">
        <v>11</v>
      </c>
      <c r="E5551" t="s">
        <v>663</v>
      </c>
      <c r="F5551" s="153">
        <v>1</v>
      </c>
      <c r="G5551" t="s">
        <v>396</v>
      </c>
      <c r="H5551" t="s">
        <v>477</v>
      </c>
      <c r="I5551" t="s">
        <v>478</v>
      </c>
      <c r="J5551" t="s">
        <v>566</v>
      </c>
      <c r="K5551" t="s">
        <v>436</v>
      </c>
      <c r="L5551" t="s">
        <v>536</v>
      </c>
      <c r="M5551" t="s">
        <v>400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181</v>
      </c>
      <c r="C5552">
        <v>2021</v>
      </c>
      <c r="D5552">
        <v>11</v>
      </c>
      <c r="E5552" t="s">
        <v>663</v>
      </c>
      <c r="F5552" s="153">
        <v>1</v>
      </c>
      <c r="G5552" t="s">
        <v>396</v>
      </c>
      <c r="H5552" t="s">
        <v>479</v>
      </c>
      <c r="I5552" t="s">
        <v>480</v>
      </c>
      <c r="J5552" t="s">
        <v>566</v>
      </c>
      <c r="K5552" t="s">
        <v>436</v>
      </c>
      <c r="L5552" t="s">
        <v>536</v>
      </c>
      <c r="M5552" t="s">
        <v>400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181</v>
      </c>
      <c r="C5553">
        <v>2021</v>
      </c>
      <c r="D5553">
        <v>11</v>
      </c>
      <c r="E5553" t="s">
        <v>663</v>
      </c>
      <c r="F5553" s="153">
        <v>1</v>
      </c>
      <c r="G5553" t="s">
        <v>396</v>
      </c>
      <c r="H5553" t="s">
        <v>434</v>
      </c>
      <c r="I5553" t="s">
        <v>435</v>
      </c>
      <c r="J5553" t="s">
        <v>566</v>
      </c>
      <c r="K5553" t="s">
        <v>436</v>
      </c>
      <c r="L5553" t="s">
        <v>537</v>
      </c>
      <c r="M5553" t="s">
        <v>414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181</v>
      </c>
      <c r="C5554">
        <v>2021</v>
      </c>
      <c r="D5554">
        <v>11</v>
      </c>
      <c r="E5554" t="s">
        <v>663</v>
      </c>
      <c r="F5554" s="153">
        <v>1</v>
      </c>
      <c r="G5554" t="s">
        <v>396</v>
      </c>
      <c r="H5554" t="s">
        <v>412</v>
      </c>
      <c r="I5554" t="s">
        <v>413</v>
      </c>
      <c r="J5554" t="s">
        <v>561</v>
      </c>
      <c r="K5554" t="s">
        <v>399</v>
      </c>
      <c r="L5554" t="s">
        <v>537</v>
      </c>
      <c r="M5554" t="s">
        <v>414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181</v>
      </c>
      <c r="C5555">
        <v>2021</v>
      </c>
      <c r="D5555">
        <v>11</v>
      </c>
      <c r="E5555" t="s">
        <v>663</v>
      </c>
      <c r="F5555" s="153">
        <v>1</v>
      </c>
      <c r="G5555" t="s">
        <v>396</v>
      </c>
      <c r="H5555" t="s">
        <v>415</v>
      </c>
      <c r="I5555" t="s">
        <v>416</v>
      </c>
      <c r="J5555" t="s">
        <v>563</v>
      </c>
      <c r="K5555" t="s">
        <v>408</v>
      </c>
      <c r="L5555" t="s">
        <v>537</v>
      </c>
      <c r="M5555" t="s">
        <v>414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181</v>
      </c>
      <c r="C5556">
        <v>2021</v>
      </c>
      <c r="D5556">
        <v>11</v>
      </c>
      <c r="E5556" t="s">
        <v>663</v>
      </c>
      <c r="F5556" s="153">
        <v>1</v>
      </c>
      <c r="G5556" t="s">
        <v>396</v>
      </c>
      <c r="H5556" t="s">
        <v>417</v>
      </c>
      <c r="I5556" t="s">
        <v>418</v>
      </c>
      <c r="J5556" t="s">
        <v>562</v>
      </c>
      <c r="K5556" t="s">
        <v>405</v>
      </c>
      <c r="L5556" t="s">
        <v>537</v>
      </c>
      <c r="M5556" t="s">
        <v>414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181</v>
      </c>
      <c r="C5557">
        <v>2021</v>
      </c>
      <c r="D5557">
        <v>11</v>
      </c>
      <c r="E5557" t="s">
        <v>663</v>
      </c>
      <c r="F5557" s="153">
        <v>1</v>
      </c>
      <c r="G5557" t="s">
        <v>396</v>
      </c>
      <c r="H5557" t="s">
        <v>419</v>
      </c>
      <c r="I5557" t="s">
        <v>420</v>
      </c>
      <c r="J5557" t="s">
        <v>565</v>
      </c>
      <c r="K5557" t="s">
        <v>411</v>
      </c>
      <c r="L5557" t="s">
        <v>537</v>
      </c>
      <c r="M5557" t="s">
        <v>414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181</v>
      </c>
      <c r="C5558">
        <v>2021</v>
      </c>
      <c r="D5558">
        <v>11</v>
      </c>
      <c r="E5558" t="s">
        <v>663</v>
      </c>
      <c r="F5558" s="153">
        <v>1</v>
      </c>
      <c r="G5558" t="s">
        <v>396</v>
      </c>
      <c r="H5558" t="s">
        <v>450</v>
      </c>
      <c r="I5558" t="s">
        <v>451</v>
      </c>
      <c r="J5558" t="s">
        <v>547</v>
      </c>
      <c r="K5558" t="s">
        <v>475</v>
      </c>
      <c r="L5558" t="s">
        <v>547</v>
      </c>
      <c r="M5558" t="s">
        <v>476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181</v>
      </c>
      <c r="C5559">
        <v>2021</v>
      </c>
      <c r="D5559">
        <v>11</v>
      </c>
      <c r="E5559" t="s">
        <v>663</v>
      </c>
      <c r="F5559" s="153">
        <v>3</v>
      </c>
      <c r="G5559" t="s">
        <v>421</v>
      </c>
      <c r="H5559" t="s">
        <v>397</v>
      </c>
      <c r="I5559" t="s">
        <v>398</v>
      </c>
      <c r="J5559" t="s">
        <v>561</v>
      </c>
      <c r="K5559" t="s">
        <v>399</v>
      </c>
      <c r="L5559" t="s">
        <v>538</v>
      </c>
      <c r="M5559" t="s">
        <v>422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181</v>
      </c>
      <c r="C5560">
        <v>2021</v>
      </c>
      <c r="D5560">
        <v>11</v>
      </c>
      <c r="E5560" t="s">
        <v>663</v>
      </c>
      <c r="F5560" s="153">
        <v>3</v>
      </c>
      <c r="G5560" t="s">
        <v>421</v>
      </c>
      <c r="H5560" t="s">
        <v>401</v>
      </c>
      <c r="I5560" t="s">
        <v>402</v>
      </c>
      <c r="J5560" t="s">
        <v>561</v>
      </c>
      <c r="K5560" t="s">
        <v>399</v>
      </c>
      <c r="L5560" t="s">
        <v>538</v>
      </c>
      <c r="M5560" t="s">
        <v>422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181</v>
      </c>
      <c r="C5561">
        <v>2021</v>
      </c>
      <c r="D5561">
        <v>11</v>
      </c>
      <c r="E5561" t="s">
        <v>663</v>
      </c>
      <c r="F5561" s="153">
        <v>3</v>
      </c>
      <c r="G5561" t="s">
        <v>421</v>
      </c>
      <c r="H5561" t="s">
        <v>403</v>
      </c>
      <c r="I5561" t="s">
        <v>404</v>
      </c>
      <c r="J5561" t="s">
        <v>562</v>
      </c>
      <c r="K5561" t="s">
        <v>405</v>
      </c>
      <c r="L5561" t="s">
        <v>538</v>
      </c>
      <c r="M5561" t="s">
        <v>422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181</v>
      </c>
      <c r="C5562">
        <v>2021</v>
      </c>
      <c r="D5562">
        <v>11</v>
      </c>
      <c r="E5562" t="s">
        <v>663</v>
      </c>
      <c r="F5562" s="153">
        <v>3</v>
      </c>
      <c r="G5562" t="s">
        <v>421</v>
      </c>
      <c r="H5562" t="s">
        <v>406</v>
      </c>
      <c r="I5562" t="s">
        <v>407</v>
      </c>
      <c r="J5562" t="s">
        <v>563</v>
      </c>
      <c r="K5562" t="s">
        <v>408</v>
      </c>
      <c r="L5562" t="s">
        <v>538</v>
      </c>
      <c r="M5562" t="s">
        <v>422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181</v>
      </c>
      <c r="C5563">
        <v>2021</v>
      </c>
      <c r="D5563">
        <v>11</v>
      </c>
      <c r="E5563" t="s">
        <v>663</v>
      </c>
      <c r="F5563" s="153">
        <v>3</v>
      </c>
      <c r="G5563" t="s">
        <v>421</v>
      </c>
      <c r="H5563" t="s">
        <v>423</v>
      </c>
      <c r="I5563" t="s">
        <v>424</v>
      </c>
      <c r="J5563" t="s">
        <v>567</v>
      </c>
      <c r="K5563" t="s">
        <v>425</v>
      </c>
      <c r="L5563" t="s">
        <v>538</v>
      </c>
      <c r="M5563" t="s">
        <v>422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181</v>
      </c>
      <c r="C5564">
        <v>2021</v>
      </c>
      <c r="D5564">
        <v>11</v>
      </c>
      <c r="E5564" t="s">
        <v>663</v>
      </c>
      <c r="F5564" s="153">
        <v>3</v>
      </c>
      <c r="G5564" t="s">
        <v>421</v>
      </c>
      <c r="H5564" t="s">
        <v>426</v>
      </c>
      <c r="I5564" t="s">
        <v>427</v>
      </c>
      <c r="J5564" t="s">
        <v>564</v>
      </c>
      <c r="K5564" t="s">
        <v>428</v>
      </c>
      <c r="L5564" t="s">
        <v>538</v>
      </c>
      <c r="M5564" t="s">
        <v>422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181</v>
      </c>
      <c r="C5565">
        <v>2021</v>
      </c>
      <c r="D5565">
        <v>11</v>
      </c>
      <c r="E5565" t="s">
        <v>663</v>
      </c>
      <c r="F5565" s="153">
        <v>3</v>
      </c>
      <c r="G5565" t="s">
        <v>421</v>
      </c>
      <c r="H5565" t="s">
        <v>409</v>
      </c>
      <c r="I5565" t="s">
        <v>410</v>
      </c>
      <c r="J5565" t="s">
        <v>564</v>
      </c>
      <c r="K5565" t="s">
        <v>428</v>
      </c>
      <c r="L5565" t="s">
        <v>538</v>
      </c>
      <c r="M5565" t="s">
        <v>422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181</v>
      </c>
      <c r="C5566">
        <v>2021</v>
      </c>
      <c r="D5566">
        <v>11</v>
      </c>
      <c r="E5566" t="s">
        <v>663</v>
      </c>
      <c r="F5566" s="153">
        <v>3</v>
      </c>
      <c r="G5566" t="s">
        <v>421</v>
      </c>
      <c r="H5566" t="s">
        <v>429</v>
      </c>
      <c r="I5566" t="s">
        <v>430</v>
      </c>
      <c r="J5566" t="s">
        <v>562</v>
      </c>
      <c r="K5566" t="s">
        <v>405</v>
      </c>
      <c r="L5566" t="s">
        <v>538</v>
      </c>
      <c r="M5566" t="s">
        <v>422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181</v>
      </c>
      <c r="C5567">
        <v>2021</v>
      </c>
      <c r="D5567">
        <v>11</v>
      </c>
      <c r="E5567" t="s">
        <v>663</v>
      </c>
      <c r="F5567" s="153">
        <v>3</v>
      </c>
      <c r="G5567" t="s">
        <v>421</v>
      </c>
      <c r="H5567" t="s">
        <v>584</v>
      </c>
      <c r="I5567" t="s">
        <v>585</v>
      </c>
      <c r="J5567" t="s">
        <v>567</v>
      </c>
      <c r="K5567" t="s">
        <v>425</v>
      </c>
      <c r="L5567" t="s">
        <v>538</v>
      </c>
      <c r="M5567" t="s">
        <v>422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181</v>
      </c>
      <c r="C5568">
        <v>2021</v>
      </c>
      <c r="D5568">
        <v>11</v>
      </c>
      <c r="E5568" t="s">
        <v>663</v>
      </c>
      <c r="F5568" s="153">
        <v>3</v>
      </c>
      <c r="G5568" t="s">
        <v>421</v>
      </c>
      <c r="H5568" t="s">
        <v>481</v>
      </c>
      <c r="I5568" t="s">
        <v>482</v>
      </c>
      <c r="J5568" t="s">
        <v>568</v>
      </c>
      <c r="K5568" t="s">
        <v>433</v>
      </c>
      <c r="L5568" t="s">
        <v>538</v>
      </c>
      <c r="M5568" t="s">
        <v>422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181</v>
      </c>
      <c r="C5569">
        <v>2021</v>
      </c>
      <c r="D5569">
        <v>11</v>
      </c>
      <c r="E5569" t="s">
        <v>663</v>
      </c>
      <c r="F5569" s="153">
        <v>3</v>
      </c>
      <c r="G5569" t="s">
        <v>421</v>
      </c>
      <c r="H5569" t="s">
        <v>649</v>
      </c>
      <c r="I5569" t="s">
        <v>650</v>
      </c>
      <c r="J5569" t="s">
        <v>564</v>
      </c>
      <c r="K5569" t="s">
        <v>428</v>
      </c>
      <c r="L5569" t="s">
        <v>538</v>
      </c>
      <c r="M5569" t="s">
        <v>422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181</v>
      </c>
      <c r="C5570">
        <v>2021</v>
      </c>
      <c r="D5570">
        <v>11</v>
      </c>
      <c r="E5570" t="s">
        <v>663</v>
      </c>
      <c r="F5570" s="153">
        <v>3</v>
      </c>
      <c r="G5570" t="s">
        <v>421</v>
      </c>
      <c r="H5570" t="s">
        <v>473</v>
      </c>
      <c r="I5570" t="s">
        <v>474</v>
      </c>
      <c r="J5570" t="s">
        <v>565</v>
      </c>
      <c r="K5570" t="s">
        <v>411</v>
      </c>
      <c r="L5570" t="s">
        <v>538</v>
      </c>
      <c r="M5570" t="s">
        <v>422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181</v>
      </c>
      <c r="C5571">
        <v>2021</v>
      </c>
      <c r="D5571">
        <v>11</v>
      </c>
      <c r="E5571" t="s">
        <v>663</v>
      </c>
      <c r="F5571" s="153">
        <v>3</v>
      </c>
      <c r="G5571" t="s">
        <v>421</v>
      </c>
      <c r="H5571" t="s">
        <v>483</v>
      </c>
      <c r="I5571" t="s">
        <v>484</v>
      </c>
      <c r="J5571" t="s">
        <v>569</v>
      </c>
      <c r="K5571" t="s">
        <v>485</v>
      </c>
      <c r="L5571" t="s">
        <v>538</v>
      </c>
      <c r="M5571" t="s">
        <v>422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181</v>
      </c>
      <c r="C5572">
        <v>2021</v>
      </c>
      <c r="D5572">
        <v>11</v>
      </c>
      <c r="E5572" t="s">
        <v>663</v>
      </c>
      <c r="F5572" s="153">
        <v>3</v>
      </c>
      <c r="G5572" t="s">
        <v>421</v>
      </c>
      <c r="H5572" t="s">
        <v>431</v>
      </c>
      <c r="I5572" t="s">
        <v>432</v>
      </c>
      <c r="J5572" t="s">
        <v>568</v>
      </c>
      <c r="K5572" t="s">
        <v>433</v>
      </c>
      <c r="L5572" t="s">
        <v>538</v>
      </c>
      <c r="M5572" t="s">
        <v>422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181</v>
      </c>
      <c r="C5573">
        <v>2021</v>
      </c>
      <c r="D5573">
        <v>11</v>
      </c>
      <c r="E5573" t="s">
        <v>663</v>
      </c>
      <c r="F5573" s="153">
        <v>3</v>
      </c>
      <c r="G5573" t="s">
        <v>421</v>
      </c>
      <c r="H5573" t="s">
        <v>486</v>
      </c>
      <c r="I5573" t="s">
        <v>487</v>
      </c>
      <c r="J5573" t="s">
        <v>570</v>
      </c>
      <c r="K5573" t="s">
        <v>454</v>
      </c>
      <c r="L5573" t="s">
        <v>538</v>
      </c>
      <c r="M5573" t="s">
        <v>422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181</v>
      </c>
      <c r="C5574">
        <v>2021</v>
      </c>
      <c r="D5574">
        <v>11</v>
      </c>
      <c r="E5574" t="s">
        <v>663</v>
      </c>
      <c r="F5574" s="153">
        <v>3</v>
      </c>
      <c r="G5574" t="s">
        <v>421</v>
      </c>
      <c r="H5574" t="s">
        <v>488</v>
      </c>
      <c r="I5574" t="s">
        <v>489</v>
      </c>
      <c r="J5574" t="s">
        <v>569</v>
      </c>
      <c r="K5574" t="s">
        <v>485</v>
      </c>
      <c r="L5574" t="s">
        <v>538</v>
      </c>
      <c r="M5574" t="s">
        <v>422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181</v>
      </c>
      <c r="C5575">
        <v>2021</v>
      </c>
      <c r="D5575">
        <v>11</v>
      </c>
      <c r="E5575" t="s">
        <v>663</v>
      </c>
      <c r="F5575" s="153">
        <v>3</v>
      </c>
      <c r="G5575" t="s">
        <v>421</v>
      </c>
      <c r="H5575" t="s">
        <v>477</v>
      </c>
      <c r="I5575" t="s">
        <v>478</v>
      </c>
      <c r="J5575" t="s">
        <v>566</v>
      </c>
      <c r="K5575" t="s">
        <v>436</v>
      </c>
      <c r="L5575" t="s">
        <v>538</v>
      </c>
      <c r="M5575" t="s">
        <v>422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181</v>
      </c>
      <c r="C5576">
        <v>2021</v>
      </c>
      <c r="D5576">
        <v>11</v>
      </c>
      <c r="E5576" t="s">
        <v>663</v>
      </c>
      <c r="F5576" s="153">
        <v>3</v>
      </c>
      <c r="G5576" t="s">
        <v>421</v>
      </c>
      <c r="H5576" t="s">
        <v>479</v>
      </c>
      <c r="I5576" t="s">
        <v>480</v>
      </c>
      <c r="J5576" t="s">
        <v>566</v>
      </c>
      <c r="K5576" t="s">
        <v>436</v>
      </c>
      <c r="L5576" t="s">
        <v>538</v>
      </c>
      <c r="M5576" t="s">
        <v>422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181</v>
      </c>
      <c r="C5577">
        <v>2021</v>
      </c>
      <c r="D5577">
        <v>11</v>
      </c>
      <c r="E5577" t="s">
        <v>663</v>
      </c>
      <c r="F5577" s="153">
        <v>3</v>
      </c>
      <c r="G5577" t="s">
        <v>421</v>
      </c>
      <c r="H5577" t="s">
        <v>434</v>
      </c>
      <c r="I5577" t="s">
        <v>435</v>
      </c>
      <c r="J5577" t="s">
        <v>566</v>
      </c>
      <c r="K5577" t="s">
        <v>436</v>
      </c>
      <c r="L5577" t="s">
        <v>539</v>
      </c>
      <c r="M5577" t="s">
        <v>440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181</v>
      </c>
      <c r="C5578">
        <v>2021</v>
      </c>
      <c r="D5578">
        <v>11</v>
      </c>
      <c r="E5578" t="s">
        <v>663</v>
      </c>
      <c r="F5578" s="153">
        <v>3</v>
      </c>
      <c r="G5578" t="s">
        <v>421</v>
      </c>
      <c r="H5578" t="s">
        <v>437</v>
      </c>
      <c r="I5578" t="s">
        <v>438</v>
      </c>
      <c r="J5578" t="s">
        <v>571</v>
      </c>
      <c r="K5578" t="s">
        <v>439</v>
      </c>
      <c r="L5578" t="s">
        <v>539</v>
      </c>
      <c r="M5578" t="s">
        <v>440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181</v>
      </c>
      <c r="C5579">
        <v>2021</v>
      </c>
      <c r="D5579">
        <v>11</v>
      </c>
      <c r="E5579" t="s">
        <v>663</v>
      </c>
      <c r="F5579" s="153">
        <v>3</v>
      </c>
      <c r="G5579" t="s">
        <v>421</v>
      </c>
      <c r="H5579" t="s">
        <v>490</v>
      </c>
      <c r="I5579" t="s">
        <v>491</v>
      </c>
      <c r="J5579" t="s">
        <v>572</v>
      </c>
      <c r="K5579" t="s">
        <v>443</v>
      </c>
      <c r="L5579" t="s">
        <v>538</v>
      </c>
      <c r="M5579" t="s">
        <v>422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181</v>
      </c>
      <c r="C5580">
        <v>2021</v>
      </c>
      <c r="D5580">
        <v>11</v>
      </c>
      <c r="E5580" t="s">
        <v>663</v>
      </c>
      <c r="F5580" s="153">
        <v>3</v>
      </c>
      <c r="G5580" t="s">
        <v>421</v>
      </c>
      <c r="H5580" t="s">
        <v>441</v>
      </c>
      <c r="I5580" t="s">
        <v>442</v>
      </c>
      <c r="J5580" t="s">
        <v>572</v>
      </c>
      <c r="K5580" t="s">
        <v>443</v>
      </c>
      <c r="L5580" t="s">
        <v>538</v>
      </c>
      <c r="M5580" t="s">
        <v>422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181</v>
      </c>
      <c r="C5581">
        <v>2021</v>
      </c>
      <c r="D5581">
        <v>11</v>
      </c>
      <c r="E5581" t="s">
        <v>663</v>
      </c>
      <c r="F5581" s="153">
        <v>3</v>
      </c>
      <c r="G5581" t="s">
        <v>421</v>
      </c>
      <c r="H5581" t="s">
        <v>444</v>
      </c>
      <c r="I5581" t="s">
        <v>445</v>
      </c>
      <c r="J5581" t="s">
        <v>572</v>
      </c>
      <c r="K5581" t="s">
        <v>443</v>
      </c>
      <c r="L5581" t="s">
        <v>539</v>
      </c>
      <c r="M5581" t="s">
        <v>440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181</v>
      </c>
      <c r="C5582">
        <v>2021</v>
      </c>
      <c r="D5582">
        <v>11</v>
      </c>
      <c r="E5582" t="s">
        <v>663</v>
      </c>
      <c r="F5582" s="153">
        <v>3</v>
      </c>
      <c r="G5582" t="s">
        <v>421</v>
      </c>
      <c r="H5582" t="s">
        <v>412</v>
      </c>
      <c r="I5582" t="s">
        <v>413</v>
      </c>
      <c r="J5582" t="s">
        <v>561</v>
      </c>
      <c r="K5582" t="s">
        <v>399</v>
      </c>
      <c r="L5582" t="s">
        <v>539</v>
      </c>
      <c r="M5582" t="s">
        <v>440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181</v>
      </c>
      <c r="C5583">
        <v>2021</v>
      </c>
      <c r="D5583">
        <v>11</v>
      </c>
      <c r="E5583" t="s">
        <v>663</v>
      </c>
      <c r="F5583" s="153">
        <v>3</v>
      </c>
      <c r="G5583" t="s">
        <v>421</v>
      </c>
      <c r="H5583" t="s">
        <v>417</v>
      </c>
      <c r="I5583" t="s">
        <v>418</v>
      </c>
      <c r="J5583" t="s">
        <v>562</v>
      </c>
      <c r="K5583" t="s">
        <v>405</v>
      </c>
      <c r="L5583" t="s">
        <v>539</v>
      </c>
      <c r="M5583" t="s">
        <v>440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181</v>
      </c>
      <c r="C5584">
        <v>2021</v>
      </c>
      <c r="D5584">
        <v>11</v>
      </c>
      <c r="E5584" t="s">
        <v>663</v>
      </c>
      <c r="F5584" s="153">
        <v>3</v>
      </c>
      <c r="G5584" t="s">
        <v>421</v>
      </c>
      <c r="H5584" t="s">
        <v>446</v>
      </c>
      <c r="I5584" t="s">
        <v>447</v>
      </c>
      <c r="J5584" t="s">
        <v>567</v>
      </c>
      <c r="K5584" t="s">
        <v>425</v>
      </c>
      <c r="L5584" t="s">
        <v>539</v>
      </c>
      <c r="M5584" t="s">
        <v>440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181</v>
      </c>
      <c r="C5585">
        <v>2021</v>
      </c>
      <c r="D5585">
        <v>11</v>
      </c>
      <c r="E5585" t="s">
        <v>663</v>
      </c>
      <c r="F5585" s="153">
        <v>3</v>
      </c>
      <c r="G5585" t="s">
        <v>421</v>
      </c>
      <c r="H5585" t="s">
        <v>448</v>
      </c>
      <c r="I5585" t="s">
        <v>449</v>
      </c>
      <c r="J5585" t="s">
        <v>564</v>
      </c>
      <c r="K5585" t="s">
        <v>428</v>
      </c>
      <c r="L5585" t="s">
        <v>539</v>
      </c>
      <c r="M5585" t="s">
        <v>440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181</v>
      </c>
      <c r="C5586">
        <v>2021</v>
      </c>
      <c r="D5586">
        <v>11</v>
      </c>
      <c r="E5586" t="s">
        <v>663</v>
      </c>
      <c r="F5586" s="153">
        <v>3</v>
      </c>
      <c r="G5586" t="s">
        <v>421</v>
      </c>
      <c r="H5586" t="s">
        <v>419</v>
      </c>
      <c r="I5586" t="s">
        <v>420</v>
      </c>
      <c r="J5586" t="s">
        <v>565</v>
      </c>
      <c r="K5586" t="s">
        <v>411</v>
      </c>
      <c r="L5586" t="s">
        <v>539</v>
      </c>
      <c r="M5586" t="s">
        <v>440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181</v>
      </c>
      <c r="C5587">
        <v>2021</v>
      </c>
      <c r="D5587">
        <v>11</v>
      </c>
      <c r="E5587" t="s">
        <v>663</v>
      </c>
      <c r="F5587" s="153">
        <v>3</v>
      </c>
      <c r="G5587" t="s">
        <v>421</v>
      </c>
      <c r="H5587" t="s">
        <v>450</v>
      </c>
      <c r="I5587" t="s">
        <v>451</v>
      </c>
      <c r="J5587" t="s">
        <v>568</v>
      </c>
      <c r="K5587" t="s">
        <v>433</v>
      </c>
      <c r="L5587" t="s">
        <v>539</v>
      </c>
      <c r="M5587" t="s">
        <v>440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181</v>
      </c>
      <c r="C5588">
        <v>2021</v>
      </c>
      <c r="D5588">
        <v>11</v>
      </c>
      <c r="E5588" t="s">
        <v>663</v>
      </c>
      <c r="F5588" s="153">
        <v>3</v>
      </c>
      <c r="G5588" t="s">
        <v>421</v>
      </c>
      <c r="H5588" t="s">
        <v>452</v>
      </c>
      <c r="I5588" t="s">
        <v>453</v>
      </c>
      <c r="J5588" t="s">
        <v>568</v>
      </c>
      <c r="K5588" t="s">
        <v>433</v>
      </c>
      <c r="L5588" t="s">
        <v>539</v>
      </c>
      <c r="M5588" t="s">
        <v>440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181</v>
      </c>
      <c r="C5589">
        <v>2021</v>
      </c>
      <c r="D5589">
        <v>11</v>
      </c>
      <c r="E5589" t="s">
        <v>663</v>
      </c>
      <c r="F5589" s="153">
        <v>3</v>
      </c>
      <c r="G5589" t="s">
        <v>421</v>
      </c>
      <c r="H5589" t="s">
        <v>492</v>
      </c>
      <c r="I5589" t="s">
        <v>493</v>
      </c>
      <c r="J5589" t="s">
        <v>568</v>
      </c>
      <c r="K5589" t="s">
        <v>433</v>
      </c>
      <c r="L5589" t="s">
        <v>539</v>
      </c>
      <c r="M5589" t="s">
        <v>440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181</v>
      </c>
      <c r="C5590">
        <v>2021</v>
      </c>
      <c r="D5590">
        <v>11</v>
      </c>
      <c r="E5590" t="s">
        <v>663</v>
      </c>
      <c r="F5590" s="153">
        <v>5</v>
      </c>
      <c r="G5590" t="s">
        <v>455</v>
      </c>
      <c r="H5590" t="s">
        <v>403</v>
      </c>
      <c r="I5590" t="s">
        <v>404</v>
      </c>
      <c r="J5590" t="s">
        <v>562</v>
      </c>
      <c r="K5590" t="s">
        <v>405</v>
      </c>
      <c r="L5590" t="s">
        <v>540</v>
      </c>
      <c r="M5590" t="s">
        <v>456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181</v>
      </c>
      <c r="C5591">
        <v>2021</v>
      </c>
      <c r="D5591">
        <v>11</v>
      </c>
      <c r="E5591" t="s">
        <v>663</v>
      </c>
      <c r="F5591" s="153">
        <v>5</v>
      </c>
      <c r="G5591" t="s">
        <v>455</v>
      </c>
      <c r="H5591" t="s">
        <v>423</v>
      </c>
      <c r="I5591" t="s">
        <v>424</v>
      </c>
      <c r="J5591" t="s">
        <v>567</v>
      </c>
      <c r="K5591" t="s">
        <v>425</v>
      </c>
      <c r="L5591" t="s">
        <v>540</v>
      </c>
      <c r="M5591" t="s">
        <v>456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181</v>
      </c>
      <c r="C5592">
        <v>2021</v>
      </c>
      <c r="D5592">
        <v>11</v>
      </c>
      <c r="E5592" t="s">
        <v>663</v>
      </c>
      <c r="F5592" s="153">
        <v>5</v>
      </c>
      <c r="G5592" t="s">
        <v>455</v>
      </c>
      <c r="H5592" t="s">
        <v>429</v>
      </c>
      <c r="I5592" t="s">
        <v>430</v>
      </c>
      <c r="J5592" t="s">
        <v>562</v>
      </c>
      <c r="K5592" t="s">
        <v>405</v>
      </c>
      <c r="L5592" t="s">
        <v>540</v>
      </c>
      <c r="M5592" t="s">
        <v>456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181</v>
      </c>
      <c r="C5593">
        <v>2021</v>
      </c>
      <c r="D5593">
        <v>11</v>
      </c>
      <c r="E5593" t="s">
        <v>663</v>
      </c>
      <c r="F5593" s="153">
        <v>5</v>
      </c>
      <c r="G5593" t="s">
        <v>455</v>
      </c>
      <c r="H5593" t="s">
        <v>481</v>
      </c>
      <c r="I5593" t="s">
        <v>482</v>
      </c>
      <c r="J5593" t="s">
        <v>568</v>
      </c>
      <c r="K5593" t="s">
        <v>433</v>
      </c>
      <c r="L5593" t="s">
        <v>540</v>
      </c>
      <c r="M5593" t="s">
        <v>456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181</v>
      </c>
      <c r="C5594">
        <v>2021</v>
      </c>
      <c r="D5594">
        <v>11</v>
      </c>
      <c r="E5594" t="s">
        <v>663</v>
      </c>
      <c r="F5594" s="153">
        <v>5</v>
      </c>
      <c r="G5594" t="s">
        <v>455</v>
      </c>
      <c r="H5594" t="s">
        <v>431</v>
      </c>
      <c r="I5594" t="s">
        <v>432</v>
      </c>
      <c r="J5594" t="s">
        <v>568</v>
      </c>
      <c r="K5594" t="s">
        <v>433</v>
      </c>
      <c r="L5594" t="s">
        <v>540</v>
      </c>
      <c r="M5594" t="s">
        <v>456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181</v>
      </c>
      <c r="C5595">
        <v>2021</v>
      </c>
      <c r="D5595">
        <v>11</v>
      </c>
      <c r="E5595" t="s">
        <v>663</v>
      </c>
      <c r="F5595" s="153">
        <v>5</v>
      </c>
      <c r="G5595" t="s">
        <v>455</v>
      </c>
      <c r="H5595" t="s">
        <v>477</v>
      </c>
      <c r="I5595" t="s">
        <v>478</v>
      </c>
      <c r="J5595" t="s">
        <v>566</v>
      </c>
      <c r="K5595" t="s">
        <v>436</v>
      </c>
      <c r="L5595" t="s">
        <v>540</v>
      </c>
      <c r="M5595" t="s">
        <v>456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181</v>
      </c>
      <c r="C5596">
        <v>2021</v>
      </c>
      <c r="D5596">
        <v>11</v>
      </c>
      <c r="E5596" t="s">
        <v>663</v>
      </c>
      <c r="F5596" s="153">
        <v>5</v>
      </c>
      <c r="G5596" t="s">
        <v>455</v>
      </c>
      <c r="H5596" t="s">
        <v>479</v>
      </c>
      <c r="I5596" t="s">
        <v>480</v>
      </c>
      <c r="J5596" t="s">
        <v>566</v>
      </c>
      <c r="K5596" t="s">
        <v>436</v>
      </c>
      <c r="L5596" t="s">
        <v>540</v>
      </c>
      <c r="M5596" t="s">
        <v>456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181</v>
      </c>
      <c r="C5597">
        <v>2021</v>
      </c>
      <c r="D5597">
        <v>11</v>
      </c>
      <c r="E5597" t="s">
        <v>663</v>
      </c>
      <c r="F5597" s="153">
        <v>5</v>
      </c>
      <c r="G5597" t="s">
        <v>455</v>
      </c>
      <c r="H5597" t="s">
        <v>434</v>
      </c>
      <c r="I5597" t="s">
        <v>435</v>
      </c>
      <c r="J5597" t="s">
        <v>566</v>
      </c>
      <c r="K5597" t="s">
        <v>436</v>
      </c>
      <c r="L5597" t="s">
        <v>541</v>
      </c>
      <c r="M5597" t="s">
        <v>457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181</v>
      </c>
      <c r="C5598">
        <v>2021</v>
      </c>
      <c r="D5598">
        <v>11</v>
      </c>
      <c r="E5598" t="s">
        <v>663</v>
      </c>
      <c r="F5598" s="153">
        <v>5</v>
      </c>
      <c r="G5598" t="s">
        <v>455</v>
      </c>
      <c r="H5598" t="s">
        <v>490</v>
      </c>
      <c r="I5598" t="s">
        <v>491</v>
      </c>
      <c r="J5598" t="s">
        <v>572</v>
      </c>
      <c r="K5598" t="s">
        <v>443</v>
      </c>
      <c r="L5598" t="s">
        <v>540</v>
      </c>
      <c r="M5598" t="s">
        <v>456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181</v>
      </c>
      <c r="C5599">
        <v>2021</v>
      </c>
      <c r="D5599">
        <v>11</v>
      </c>
      <c r="E5599" t="s">
        <v>663</v>
      </c>
      <c r="F5599" s="153">
        <v>5</v>
      </c>
      <c r="G5599" t="s">
        <v>455</v>
      </c>
      <c r="H5599" t="s">
        <v>441</v>
      </c>
      <c r="I5599" t="s">
        <v>442</v>
      </c>
      <c r="J5599" t="s">
        <v>572</v>
      </c>
      <c r="K5599" t="s">
        <v>443</v>
      </c>
      <c r="L5599" t="s">
        <v>540</v>
      </c>
      <c r="M5599" t="s">
        <v>456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181</v>
      </c>
      <c r="C5600">
        <v>2021</v>
      </c>
      <c r="D5600">
        <v>11</v>
      </c>
      <c r="E5600" t="s">
        <v>663</v>
      </c>
      <c r="F5600" s="153">
        <v>5</v>
      </c>
      <c r="G5600" t="s">
        <v>455</v>
      </c>
      <c r="H5600" t="s">
        <v>444</v>
      </c>
      <c r="I5600" t="s">
        <v>445</v>
      </c>
      <c r="J5600" t="s">
        <v>572</v>
      </c>
      <c r="K5600" t="s">
        <v>443</v>
      </c>
      <c r="L5600" t="s">
        <v>541</v>
      </c>
      <c r="M5600" t="s">
        <v>457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181</v>
      </c>
      <c r="C5601">
        <v>2021</v>
      </c>
      <c r="D5601">
        <v>11</v>
      </c>
      <c r="E5601" t="s">
        <v>663</v>
      </c>
      <c r="F5601" s="153">
        <v>5</v>
      </c>
      <c r="G5601" t="s">
        <v>455</v>
      </c>
      <c r="H5601" t="s">
        <v>417</v>
      </c>
      <c r="I5601" t="s">
        <v>418</v>
      </c>
      <c r="J5601" t="s">
        <v>562</v>
      </c>
      <c r="K5601" t="s">
        <v>405</v>
      </c>
      <c r="L5601" t="s">
        <v>541</v>
      </c>
      <c r="M5601" t="s">
        <v>457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181</v>
      </c>
      <c r="C5602">
        <v>2021</v>
      </c>
      <c r="D5602">
        <v>11</v>
      </c>
      <c r="E5602" t="s">
        <v>663</v>
      </c>
      <c r="F5602" s="153">
        <v>5</v>
      </c>
      <c r="G5602" t="s">
        <v>455</v>
      </c>
      <c r="H5602" t="s">
        <v>446</v>
      </c>
      <c r="I5602" t="s">
        <v>447</v>
      </c>
      <c r="J5602" t="s">
        <v>567</v>
      </c>
      <c r="K5602" t="s">
        <v>425</v>
      </c>
      <c r="L5602" t="s">
        <v>541</v>
      </c>
      <c r="M5602" t="s">
        <v>457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181</v>
      </c>
      <c r="C5603">
        <v>2021</v>
      </c>
      <c r="D5603">
        <v>11</v>
      </c>
      <c r="E5603" t="s">
        <v>663</v>
      </c>
      <c r="F5603" s="153">
        <v>5</v>
      </c>
      <c r="G5603" t="s">
        <v>455</v>
      </c>
      <c r="H5603" t="s">
        <v>450</v>
      </c>
      <c r="I5603" t="s">
        <v>451</v>
      </c>
      <c r="J5603" t="s">
        <v>568</v>
      </c>
      <c r="K5603" t="s">
        <v>433</v>
      </c>
      <c r="L5603" t="s">
        <v>541</v>
      </c>
      <c r="M5603" t="s">
        <v>457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181</v>
      </c>
      <c r="C5604">
        <v>2021</v>
      </c>
      <c r="D5604">
        <v>11</v>
      </c>
      <c r="E5604" t="s">
        <v>663</v>
      </c>
      <c r="F5604" s="153">
        <v>6</v>
      </c>
      <c r="G5604" t="s">
        <v>458</v>
      </c>
      <c r="H5604" t="s">
        <v>403</v>
      </c>
      <c r="I5604" t="s">
        <v>404</v>
      </c>
      <c r="J5604" t="s">
        <v>562</v>
      </c>
      <c r="K5604" t="s">
        <v>405</v>
      </c>
      <c r="L5604" t="s">
        <v>548</v>
      </c>
      <c r="M5604" t="s">
        <v>193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181</v>
      </c>
      <c r="C5605">
        <v>2021</v>
      </c>
      <c r="D5605">
        <v>11</v>
      </c>
      <c r="E5605" t="s">
        <v>663</v>
      </c>
      <c r="F5605" s="153">
        <v>6</v>
      </c>
      <c r="G5605" t="s">
        <v>458</v>
      </c>
      <c r="H5605" t="s">
        <v>494</v>
      </c>
      <c r="I5605" t="s">
        <v>495</v>
      </c>
      <c r="J5605" t="s">
        <v>573</v>
      </c>
      <c r="K5605" t="s">
        <v>461</v>
      </c>
      <c r="L5605" t="s">
        <v>548</v>
      </c>
      <c r="M5605" t="s">
        <v>193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181</v>
      </c>
      <c r="C5606">
        <v>2021</v>
      </c>
      <c r="D5606">
        <v>11</v>
      </c>
      <c r="E5606" t="s">
        <v>663</v>
      </c>
      <c r="F5606" s="153">
        <v>6</v>
      </c>
      <c r="G5606" t="s">
        <v>458</v>
      </c>
      <c r="H5606" t="s">
        <v>496</v>
      </c>
      <c r="I5606" t="s">
        <v>497</v>
      </c>
      <c r="J5606" t="s">
        <v>573</v>
      </c>
      <c r="K5606" t="s">
        <v>461</v>
      </c>
      <c r="L5606" t="s">
        <v>548</v>
      </c>
      <c r="M5606" t="s">
        <v>193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181</v>
      </c>
      <c r="C5607">
        <v>2021</v>
      </c>
      <c r="D5607">
        <v>11</v>
      </c>
      <c r="E5607" t="s">
        <v>663</v>
      </c>
      <c r="F5607" s="153">
        <v>6</v>
      </c>
      <c r="G5607" t="s">
        <v>458</v>
      </c>
      <c r="H5607" t="s">
        <v>477</v>
      </c>
      <c r="I5607" t="s">
        <v>478</v>
      </c>
      <c r="J5607" t="s">
        <v>566</v>
      </c>
      <c r="K5607" t="s">
        <v>436</v>
      </c>
      <c r="L5607" t="s">
        <v>548</v>
      </c>
      <c r="M5607" t="s">
        <v>193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181</v>
      </c>
      <c r="C5608">
        <v>2021</v>
      </c>
      <c r="D5608">
        <v>11</v>
      </c>
      <c r="E5608" t="s">
        <v>663</v>
      </c>
      <c r="F5608" s="153">
        <v>6</v>
      </c>
      <c r="G5608" t="s">
        <v>458</v>
      </c>
      <c r="H5608" t="s">
        <v>479</v>
      </c>
      <c r="I5608" t="s">
        <v>480</v>
      </c>
      <c r="J5608" t="s">
        <v>566</v>
      </c>
      <c r="K5608" t="s">
        <v>436</v>
      </c>
      <c r="L5608" t="s">
        <v>548</v>
      </c>
      <c r="M5608" t="s">
        <v>193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181</v>
      </c>
      <c r="C5609">
        <v>2021</v>
      </c>
      <c r="D5609">
        <v>11</v>
      </c>
      <c r="E5609" t="s">
        <v>663</v>
      </c>
      <c r="F5609" s="153">
        <v>6</v>
      </c>
      <c r="G5609" t="s">
        <v>458</v>
      </c>
      <c r="H5609" t="s">
        <v>498</v>
      </c>
      <c r="I5609" t="s">
        <v>499</v>
      </c>
      <c r="J5609" t="s">
        <v>574</v>
      </c>
      <c r="K5609" t="s">
        <v>500</v>
      </c>
      <c r="L5609" t="s">
        <v>548</v>
      </c>
      <c r="M5609" t="s">
        <v>193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181</v>
      </c>
      <c r="C5610">
        <v>2021</v>
      </c>
      <c r="D5610">
        <v>11</v>
      </c>
      <c r="E5610" t="s">
        <v>663</v>
      </c>
      <c r="F5610" s="153">
        <v>6</v>
      </c>
      <c r="G5610" t="s">
        <v>458</v>
      </c>
      <c r="H5610" t="s">
        <v>501</v>
      </c>
      <c r="I5610" t="s">
        <v>502</v>
      </c>
      <c r="J5610" t="s">
        <v>574</v>
      </c>
      <c r="K5610" t="s">
        <v>500</v>
      </c>
      <c r="L5610" t="s">
        <v>548</v>
      </c>
      <c r="M5610" t="s">
        <v>193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181</v>
      </c>
      <c r="C5611">
        <v>2021</v>
      </c>
      <c r="D5611">
        <v>11</v>
      </c>
      <c r="E5611" t="s">
        <v>663</v>
      </c>
      <c r="F5611" s="153">
        <v>6</v>
      </c>
      <c r="G5611" t="s">
        <v>458</v>
      </c>
      <c r="H5611" t="s">
        <v>503</v>
      </c>
      <c r="I5611" t="s">
        <v>504</v>
      </c>
      <c r="J5611" t="s">
        <v>575</v>
      </c>
      <c r="K5611" t="s">
        <v>475</v>
      </c>
      <c r="L5611" t="s">
        <v>548</v>
      </c>
      <c r="M5611" t="s">
        <v>193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181</v>
      </c>
      <c r="C5612">
        <v>2021</v>
      </c>
      <c r="D5612">
        <v>11</v>
      </c>
      <c r="E5612" t="s">
        <v>663</v>
      </c>
      <c r="F5612" s="153">
        <v>6</v>
      </c>
      <c r="G5612" t="s">
        <v>458</v>
      </c>
      <c r="H5612" t="s">
        <v>505</v>
      </c>
      <c r="I5612" t="s">
        <v>506</v>
      </c>
      <c r="J5612" t="s">
        <v>575</v>
      </c>
      <c r="K5612" t="s">
        <v>475</v>
      </c>
      <c r="L5612" t="s">
        <v>548</v>
      </c>
      <c r="M5612" t="s">
        <v>193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181</v>
      </c>
      <c r="C5613">
        <v>2021</v>
      </c>
      <c r="D5613">
        <v>11</v>
      </c>
      <c r="E5613" t="s">
        <v>663</v>
      </c>
      <c r="F5613" s="153">
        <v>6</v>
      </c>
      <c r="G5613" t="s">
        <v>458</v>
      </c>
      <c r="H5613" t="s">
        <v>507</v>
      </c>
      <c r="I5613" t="s">
        <v>508</v>
      </c>
      <c r="J5613" t="s">
        <v>571</v>
      </c>
      <c r="K5613" t="s">
        <v>439</v>
      </c>
      <c r="L5613" t="s">
        <v>548</v>
      </c>
      <c r="M5613" t="s">
        <v>193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181</v>
      </c>
      <c r="C5614">
        <v>2021</v>
      </c>
      <c r="D5614">
        <v>11</v>
      </c>
      <c r="E5614" t="s">
        <v>663</v>
      </c>
      <c r="F5614" s="153">
        <v>6</v>
      </c>
      <c r="G5614" t="s">
        <v>458</v>
      </c>
      <c r="H5614" t="s">
        <v>509</v>
      </c>
      <c r="I5614" t="s">
        <v>510</v>
      </c>
      <c r="J5614" t="s">
        <v>571</v>
      </c>
      <c r="K5614" t="s">
        <v>439</v>
      </c>
      <c r="L5614" t="s">
        <v>548</v>
      </c>
      <c r="M5614" t="s">
        <v>193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181</v>
      </c>
      <c r="C5615">
        <v>2021</v>
      </c>
      <c r="D5615">
        <v>11</v>
      </c>
      <c r="E5615" t="s">
        <v>663</v>
      </c>
      <c r="F5615" s="153">
        <v>6</v>
      </c>
      <c r="G5615" t="s">
        <v>458</v>
      </c>
      <c r="H5615" t="s">
        <v>459</v>
      </c>
      <c r="I5615" t="s">
        <v>460</v>
      </c>
      <c r="J5615" t="s">
        <v>573</v>
      </c>
      <c r="K5615" t="s">
        <v>461</v>
      </c>
      <c r="L5615" t="s">
        <v>542</v>
      </c>
      <c r="M5615" t="s">
        <v>462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181</v>
      </c>
      <c r="C5616">
        <v>2021</v>
      </c>
      <c r="D5616">
        <v>11</v>
      </c>
      <c r="E5616" t="s">
        <v>663</v>
      </c>
      <c r="F5616" s="153">
        <v>6</v>
      </c>
      <c r="G5616" t="s">
        <v>458</v>
      </c>
      <c r="H5616" t="s">
        <v>434</v>
      </c>
      <c r="I5616" t="s">
        <v>435</v>
      </c>
      <c r="J5616" t="s">
        <v>566</v>
      </c>
      <c r="K5616" t="s">
        <v>436</v>
      </c>
      <c r="L5616" t="s">
        <v>542</v>
      </c>
      <c r="M5616" t="s">
        <v>462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181</v>
      </c>
      <c r="C5617">
        <v>2021</v>
      </c>
      <c r="D5617">
        <v>11</v>
      </c>
      <c r="E5617" t="s">
        <v>663</v>
      </c>
      <c r="F5617" s="153">
        <v>6</v>
      </c>
      <c r="G5617" t="s">
        <v>458</v>
      </c>
      <c r="H5617" t="s">
        <v>511</v>
      </c>
      <c r="I5617" t="s">
        <v>512</v>
      </c>
      <c r="J5617" t="s">
        <v>576</v>
      </c>
      <c r="K5617" t="s">
        <v>513</v>
      </c>
      <c r="L5617" t="s">
        <v>542</v>
      </c>
      <c r="M5617" t="s">
        <v>462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181</v>
      </c>
      <c r="C5618">
        <v>2021</v>
      </c>
      <c r="D5618">
        <v>11</v>
      </c>
      <c r="E5618" t="s">
        <v>663</v>
      </c>
      <c r="F5618" s="153">
        <v>6</v>
      </c>
      <c r="G5618" t="s">
        <v>458</v>
      </c>
      <c r="H5618" t="s">
        <v>514</v>
      </c>
      <c r="I5618" t="s">
        <v>515</v>
      </c>
      <c r="J5618" t="s">
        <v>574</v>
      </c>
      <c r="K5618" t="s">
        <v>500</v>
      </c>
      <c r="L5618" t="s">
        <v>542</v>
      </c>
      <c r="M5618" t="s">
        <v>462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181</v>
      </c>
      <c r="C5619">
        <v>2021</v>
      </c>
      <c r="D5619">
        <v>11</v>
      </c>
      <c r="E5619" t="s">
        <v>663</v>
      </c>
      <c r="F5619" s="153">
        <v>6</v>
      </c>
      <c r="G5619" t="s">
        <v>458</v>
      </c>
      <c r="H5619" t="s">
        <v>516</v>
      </c>
      <c r="I5619" t="s">
        <v>517</v>
      </c>
      <c r="J5619" t="s">
        <v>575</v>
      </c>
      <c r="K5619" t="s">
        <v>475</v>
      </c>
      <c r="L5619" t="s">
        <v>542</v>
      </c>
      <c r="M5619" t="s">
        <v>462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181</v>
      </c>
      <c r="C5620">
        <v>2021</v>
      </c>
      <c r="D5620">
        <v>11</v>
      </c>
      <c r="E5620" t="s">
        <v>663</v>
      </c>
      <c r="F5620" s="153">
        <v>6</v>
      </c>
      <c r="G5620" t="s">
        <v>458</v>
      </c>
      <c r="H5620" t="s">
        <v>437</v>
      </c>
      <c r="I5620" t="s">
        <v>438</v>
      </c>
      <c r="J5620" t="s">
        <v>571</v>
      </c>
      <c r="K5620" t="s">
        <v>439</v>
      </c>
      <c r="L5620" t="s">
        <v>542</v>
      </c>
      <c r="M5620" t="s">
        <v>462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181</v>
      </c>
      <c r="C5621">
        <v>2021</v>
      </c>
      <c r="D5621">
        <v>11</v>
      </c>
      <c r="E5621" t="s">
        <v>663</v>
      </c>
      <c r="F5621" s="153">
        <v>6</v>
      </c>
      <c r="G5621" t="s">
        <v>458</v>
      </c>
      <c r="H5621" t="s">
        <v>518</v>
      </c>
      <c r="I5621" t="s">
        <v>519</v>
      </c>
      <c r="J5621" t="s">
        <v>577</v>
      </c>
      <c r="K5621" t="s">
        <v>465</v>
      </c>
      <c r="L5621" t="s">
        <v>548</v>
      </c>
      <c r="M5621" t="s">
        <v>193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181</v>
      </c>
      <c r="C5622">
        <v>2021</v>
      </c>
      <c r="D5622">
        <v>11</v>
      </c>
      <c r="E5622" t="s">
        <v>663</v>
      </c>
      <c r="F5622" s="153">
        <v>6</v>
      </c>
      <c r="G5622" t="s">
        <v>458</v>
      </c>
      <c r="H5622" t="s">
        <v>463</v>
      </c>
      <c r="I5622" t="s">
        <v>464</v>
      </c>
      <c r="J5622" t="s">
        <v>577</v>
      </c>
      <c r="K5622" t="s">
        <v>465</v>
      </c>
      <c r="L5622" t="s">
        <v>542</v>
      </c>
      <c r="M5622" t="s">
        <v>462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181</v>
      </c>
      <c r="C5623">
        <v>2021</v>
      </c>
      <c r="D5623">
        <v>11</v>
      </c>
      <c r="E5623" t="s">
        <v>663</v>
      </c>
      <c r="F5623" s="153">
        <v>6</v>
      </c>
      <c r="G5623" t="s">
        <v>458</v>
      </c>
      <c r="H5623" t="s">
        <v>522</v>
      </c>
      <c r="I5623" t="s">
        <v>523</v>
      </c>
      <c r="J5623" t="s">
        <v>578</v>
      </c>
      <c r="K5623" t="s">
        <v>475</v>
      </c>
      <c r="L5623" t="s">
        <v>548</v>
      </c>
      <c r="M5623" t="s">
        <v>193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181</v>
      </c>
      <c r="C5624">
        <v>2021</v>
      </c>
      <c r="D5624">
        <v>11</v>
      </c>
      <c r="E5624" t="s">
        <v>663</v>
      </c>
      <c r="F5624" s="153">
        <v>6</v>
      </c>
      <c r="G5624" t="s">
        <v>458</v>
      </c>
      <c r="H5624" t="s">
        <v>524</v>
      </c>
      <c r="I5624" t="s">
        <v>525</v>
      </c>
      <c r="J5624" t="s">
        <v>578</v>
      </c>
      <c r="K5624" t="s">
        <v>475</v>
      </c>
      <c r="L5624" t="s">
        <v>542</v>
      </c>
      <c r="M5624" t="s">
        <v>462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181</v>
      </c>
      <c r="C5625">
        <v>2021</v>
      </c>
      <c r="D5625">
        <v>11</v>
      </c>
      <c r="E5625" t="s">
        <v>663</v>
      </c>
      <c r="F5625" s="153">
        <v>6</v>
      </c>
      <c r="G5625" t="s">
        <v>458</v>
      </c>
      <c r="H5625" t="s">
        <v>417</v>
      </c>
      <c r="I5625" t="s">
        <v>418</v>
      </c>
      <c r="J5625" t="s">
        <v>562</v>
      </c>
      <c r="K5625" t="s">
        <v>405</v>
      </c>
      <c r="L5625" t="s">
        <v>542</v>
      </c>
      <c r="M5625" t="s">
        <v>462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181</v>
      </c>
      <c r="C5626">
        <v>2021</v>
      </c>
      <c r="D5626">
        <v>11</v>
      </c>
      <c r="E5626" t="s">
        <v>663</v>
      </c>
      <c r="F5626" s="153">
        <v>10</v>
      </c>
      <c r="G5626" t="s">
        <v>466</v>
      </c>
      <c r="H5626" t="s">
        <v>397</v>
      </c>
      <c r="I5626" t="s">
        <v>398</v>
      </c>
      <c r="J5626" t="s">
        <v>561</v>
      </c>
      <c r="K5626" t="s">
        <v>399</v>
      </c>
      <c r="L5626" t="s">
        <v>543</v>
      </c>
      <c r="M5626" t="s">
        <v>467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181</v>
      </c>
      <c r="C5627">
        <v>2021</v>
      </c>
      <c r="D5627">
        <v>11</v>
      </c>
      <c r="E5627" t="s">
        <v>663</v>
      </c>
      <c r="F5627" s="153">
        <v>10</v>
      </c>
      <c r="G5627" t="s">
        <v>466</v>
      </c>
      <c r="H5627" t="s">
        <v>401</v>
      </c>
      <c r="I5627" t="s">
        <v>402</v>
      </c>
      <c r="J5627" t="s">
        <v>561</v>
      </c>
      <c r="K5627" t="s">
        <v>399</v>
      </c>
      <c r="L5627" t="s">
        <v>543</v>
      </c>
      <c r="M5627" t="s">
        <v>467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181</v>
      </c>
      <c r="C5628">
        <v>2021</v>
      </c>
      <c r="D5628">
        <v>11</v>
      </c>
      <c r="E5628" t="s">
        <v>663</v>
      </c>
      <c r="F5628" s="153">
        <v>10</v>
      </c>
      <c r="G5628" t="s">
        <v>466</v>
      </c>
      <c r="H5628" t="s">
        <v>403</v>
      </c>
      <c r="I5628" t="s">
        <v>404</v>
      </c>
      <c r="J5628" t="s">
        <v>562</v>
      </c>
      <c r="K5628" t="s">
        <v>405</v>
      </c>
      <c r="L5628" t="s">
        <v>543</v>
      </c>
      <c r="M5628" t="s">
        <v>467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181</v>
      </c>
      <c r="C5629">
        <v>2021</v>
      </c>
      <c r="D5629">
        <v>11</v>
      </c>
      <c r="E5629" t="s">
        <v>663</v>
      </c>
      <c r="F5629" s="153">
        <v>10</v>
      </c>
      <c r="G5629" t="s">
        <v>466</v>
      </c>
      <c r="H5629" t="s">
        <v>406</v>
      </c>
      <c r="I5629" t="s">
        <v>407</v>
      </c>
      <c r="J5629" t="s">
        <v>563</v>
      </c>
      <c r="K5629" t="s">
        <v>408</v>
      </c>
      <c r="L5629" t="s">
        <v>543</v>
      </c>
      <c r="M5629" t="s">
        <v>467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181</v>
      </c>
      <c r="C5630">
        <v>2021</v>
      </c>
      <c r="D5630">
        <v>11</v>
      </c>
      <c r="E5630" t="s">
        <v>663</v>
      </c>
      <c r="F5630" s="153">
        <v>10</v>
      </c>
      <c r="G5630" t="s">
        <v>466</v>
      </c>
      <c r="H5630" t="s">
        <v>471</v>
      </c>
      <c r="I5630" t="s">
        <v>472</v>
      </c>
      <c r="J5630" t="s">
        <v>563</v>
      </c>
      <c r="K5630" t="s">
        <v>408</v>
      </c>
      <c r="L5630" t="s">
        <v>543</v>
      </c>
      <c r="M5630" t="s">
        <v>467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181</v>
      </c>
      <c r="C5631">
        <v>2021</v>
      </c>
      <c r="D5631">
        <v>11</v>
      </c>
      <c r="E5631" t="s">
        <v>663</v>
      </c>
      <c r="F5631" s="153">
        <v>10</v>
      </c>
      <c r="G5631" t="s">
        <v>466</v>
      </c>
      <c r="H5631" t="s">
        <v>477</v>
      </c>
      <c r="I5631" t="s">
        <v>478</v>
      </c>
      <c r="J5631" t="s">
        <v>566</v>
      </c>
      <c r="K5631" t="s">
        <v>436</v>
      </c>
      <c r="L5631" t="s">
        <v>543</v>
      </c>
      <c r="M5631" t="s">
        <v>467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181</v>
      </c>
      <c r="C5632">
        <v>2021</v>
      </c>
      <c r="D5632">
        <v>11</v>
      </c>
      <c r="E5632" t="s">
        <v>663</v>
      </c>
      <c r="F5632" s="153">
        <v>10</v>
      </c>
      <c r="G5632" t="s">
        <v>466</v>
      </c>
      <c r="H5632" t="s">
        <v>479</v>
      </c>
      <c r="I5632" t="s">
        <v>480</v>
      </c>
      <c r="J5632" t="s">
        <v>566</v>
      </c>
      <c r="K5632" t="s">
        <v>436</v>
      </c>
      <c r="L5632" t="s">
        <v>543</v>
      </c>
      <c r="M5632" t="s">
        <v>467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181</v>
      </c>
      <c r="C5633">
        <v>2021</v>
      </c>
      <c r="D5633">
        <v>11</v>
      </c>
      <c r="E5633" t="s">
        <v>663</v>
      </c>
      <c r="F5633" s="153">
        <v>10</v>
      </c>
      <c r="G5633" t="s">
        <v>466</v>
      </c>
      <c r="H5633" t="s">
        <v>434</v>
      </c>
      <c r="I5633" t="s">
        <v>435</v>
      </c>
      <c r="J5633" t="s">
        <v>566</v>
      </c>
      <c r="K5633" t="s">
        <v>436</v>
      </c>
      <c r="L5633" t="s">
        <v>544</v>
      </c>
      <c r="M5633" t="s">
        <v>468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181</v>
      </c>
      <c r="C5634">
        <v>2021</v>
      </c>
      <c r="D5634">
        <v>11</v>
      </c>
      <c r="E5634" t="s">
        <v>663</v>
      </c>
      <c r="F5634" s="153">
        <v>10</v>
      </c>
      <c r="G5634" t="s">
        <v>466</v>
      </c>
      <c r="H5634" t="s">
        <v>412</v>
      </c>
      <c r="I5634" t="s">
        <v>413</v>
      </c>
      <c r="J5634" t="s">
        <v>561</v>
      </c>
      <c r="K5634" t="s">
        <v>399</v>
      </c>
      <c r="L5634" t="s">
        <v>544</v>
      </c>
      <c r="M5634" t="s">
        <v>468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181</v>
      </c>
      <c r="C5635">
        <v>2021</v>
      </c>
      <c r="D5635">
        <v>11</v>
      </c>
      <c r="E5635" t="s">
        <v>663</v>
      </c>
      <c r="F5635" s="153">
        <v>10</v>
      </c>
      <c r="G5635" t="s">
        <v>466</v>
      </c>
      <c r="H5635" t="s">
        <v>415</v>
      </c>
      <c r="I5635" t="s">
        <v>416</v>
      </c>
      <c r="J5635" t="s">
        <v>563</v>
      </c>
      <c r="K5635" t="s">
        <v>408</v>
      </c>
      <c r="L5635" t="s">
        <v>544</v>
      </c>
      <c r="M5635" t="s">
        <v>468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181</v>
      </c>
      <c r="C5636">
        <v>2021</v>
      </c>
      <c r="D5636">
        <v>11</v>
      </c>
      <c r="E5636" t="s">
        <v>663</v>
      </c>
      <c r="F5636" s="153">
        <v>10</v>
      </c>
      <c r="G5636" t="s">
        <v>466</v>
      </c>
      <c r="H5636" t="s">
        <v>417</v>
      </c>
      <c r="I5636" t="s">
        <v>418</v>
      </c>
      <c r="J5636" t="s">
        <v>562</v>
      </c>
      <c r="K5636" t="s">
        <v>405</v>
      </c>
      <c r="L5636" t="s">
        <v>544</v>
      </c>
      <c r="M5636" t="s">
        <v>468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181</v>
      </c>
      <c r="C5637">
        <v>2021</v>
      </c>
      <c r="D5637">
        <v>11</v>
      </c>
      <c r="E5637" t="s">
        <v>663</v>
      </c>
      <c r="F5637" s="153">
        <v>60</v>
      </c>
      <c r="G5637" t="s">
        <v>469</v>
      </c>
      <c r="H5637" t="s">
        <v>494</v>
      </c>
      <c r="I5637" t="s">
        <v>495</v>
      </c>
      <c r="J5637" t="s">
        <v>573</v>
      </c>
      <c r="K5637" t="s">
        <v>461</v>
      </c>
      <c r="L5637" t="s">
        <v>549</v>
      </c>
      <c r="M5637" t="s">
        <v>526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181</v>
      </c>
      <c r="C5638">
        <v>2021</v>
      </c>
      <c r="D5638">
        <v>11</v>
      </c>
      <c r="E5638" t="s">
        <v>663</v>
      </c>
      <c r="F5638" s="153">
        <v>60</v>
      </c>
      <c r="G5638" t="s">
        <v>469</v>
      </c>
      <c r="H5638" t="s">
        <v>496</v>
      </c>
      <c r="I5638" t="s">
        <v>497</v>
      </c>
      <c r="J5638" t="s">
        <v>573</v>
      </c>
      <c r="K5638" t="s">
        <v>461</v>
      </c>
      <c r="L5638" t="s">
        <v>549</v>
      </c>
      <c r="M5638" t="s">
        <v>526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181</v>
      </c>
      <c r="C5639">
        <v>2021</v>
      </c>
      <c r="D5639">
        <v>11</v>
      </c>
      <c r="E5639" t="s">
        <v>663</v>
      </c>
      <c r="F5639" s="153">
        <v>60</v>
      </c>
      <c r="G5639" t="s">
        <v>469</v>
      </c>
      <c r="H5639" t="s">
        <v>459</v>
      </c>
      <c r="I5639" t="s">
        <v>460</v>
      </c>
      <c r="J5639" t="s">
        <v>573</v>
      </c>
      <c r="K5639" t="s">
        <v>461</v>
      </c>
      <c r="L5639" t="s">
        <v>545</v>
      </c>
      <c r="M5639" t="s">
        <v>470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181</v>
      </c>
      <c r="C5640">
        <v>2021</v>
      </c>
      <c r="D5640">
        <v>11</v>
      </c>
      <c r="E5640" t="s">
        <v>663</v>
      </c>
      <c r="F5640" s="153">
        <v>60</v>
      </c>
      <c r="G5640" t="s">
        <v>469</v>
      </c>
      <c r="H5640" t="s">
        <v>437</v>
      </c>
      <c r="I5640" t="s">
        <v>438</v>
      </c>
      <c r="J5640" t="s">
        <v>571</v>
      </c>
      <c r="K5640" t="s">
        <v>439</v>
      </c>
      <c r="L5640" t="s">
        <v>545</v>
      </c>
      <c r="M5640" t="s">
        <v>470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181</v>
      </c>
      <c r="C5641">
        <v>2021</v>
      </c>
      <c r="D5641">
        <v>11</v>
      </c>
      <c r="E5641" t="s">
        <v>663</v>
      </c>
      <c r="F5641" s="153">
        <v>60</v>
      </c>
      <c r="G5641" t="s">
        <v>469</v>
      </c>
      <c r="H5641" t="s">
        <v>463</v>
      </c>
      <c r="I5641" t="s">
        <v>464</v>
      </c>
      <c r="J5641" t="s">
        <v>577</v>
      </c>
      <c r="K5641" t="s">
        <v>465</v>
      </c>
      <c r="L5641" t="s">
        <v>545</v>
      </c>
      <c r="M5641" t="s">
        <v>470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181</v>
      </c>
      <c r="C5642">
        <v>2021</v>
      </c>
      <c r="D5642">
        <v>11</v>
      </c>
      <c r="E5642" t="s">
        <v>663</v>
      </c>
      <c r="F5642" s="153">
        <v>71</v>
      </c>
      <c r="G5642" t="s">
        <v>469</v>
      </c>
      <c r="H5642" t="s">
        <v>397</v>
      </c>
      <c r="I5642" t="s">
        <v>398</v>
      </c>
      <c r="J5642" t="s">
        <v>561</v>
      </c>
      <c r="K5642" t="s">
        <v>399</v>
      </c>
      <c r="L5642" t="s">
        <v>550</v>
      </c>
      <c r="M5642" t="s">
        <v>527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181</v>
      </c>
      <c r="C5643">
        <v>2021</v>
      </c>
      <c r="D5643">
        <v>11</v>
      </c>
      <c r="E5643" t="s">
        <v>663</v>
      </c>
      <c r="F5643" s="153">
        <v>72</v>
      </c>
      <c r="G5643" t="s">
        <v>469</v>
      </c>
      <c r="H5643" t="s">
        <v>397</v>
      </c>
      <c r="I5643" t="s">
        <v>398</v>
      </c>
      <c r="J5643" t="s">
        <v>561</v>
      </c>
      <c r="K5643" t="s">
        <v>399</v>
      </c>
      <c r="L5643" t="s">
        <v>551</v>
      </c>
      <c r="M5643" t="s">
        <v>528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181</v>
      </c>
      <c r="C5644">
        <v>2021</v>
      </c>
      <c r="D5644">
        <v>11</v>
      </c>
      <c r="E5644" t="s">
        <v>663</v>
      </c>
      <c r="F5644" s="153">
        <v>72</v>
      </c>
      <c r="G5644" t="s">
        <v>469</v>
      </c>
      <c r="H5644" t="s">
        <v>403</v>
      </c>
      <c r="I5644" t="s">
        <v>404</v>
      </c>
      <c r="J5644" t="s">
        <v>562</v>
      </c>
      <c r="K5644" t="s">
        <v>405</v>
      </c>
      <c r="L5644" t="s">
        <v>551</v>
      </c>
      <c r="M5644" t="s">
        <v>528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181</v>
      </c>
      <c r="C5645">
        <v>2021</v>
      </c>
      <c r="D5645">
        <v>11</v>
      </c>
      <c r="E5645" t="s">
        <v>663</v>
      </c>
      <c r="F5645" s="153">
        <v>75</v>
      </c>
      <c r="G5645" t="s">
        <v>469</v>
      </c>
      <c r="H5645" t="s">
        <v>481</v>
      </c>
      <c r="I5645" t="s">
        <v>482</v>
      </c>
      <c r="J5645" t="s">
        <v>568</v>
      </c>
      <c r="K5645" t="s">
        <v>433</v>
      </c>
      <c r="L5645" t="s">
        <v>552</v>
      </c>
      <c r="M5645" t="s">
        <v>529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181</v>
      </c>
      <c r="C5646">
        <v>2021</v>
      </c>
      <c r="D5646">
        <v>11</v>
      </c>
      <c r="E5646" t="s">
        <v>663</v>
      </c>
      <c r="F5646" s="153">
        <v>75</v>
      </c>
      <c r="G5646" t="s">
        <v>469</v>
      </c>
      <c r="H5646" t="s">
        <v>441</v>
      </c>
      <c r="I5646" t="s">
        <v>442</v>
      </c>
      <c r="J5646" t="s">
        <v>572</v>
      </c>
      <c r="K5646" t="s">
        <v>443</v>
      </c>
      <c r="L5646" t="s">
        <v>552</v>
      </c>
      <c r="M5646" t="s">
        <v>529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181</v>
      </c>
      <c r="C5647">
        <v>2021</v>
      </c>
      <c r="D5647">
        <v>11</v>
      </c>
      <c r="E5647" t="s">
        <v>663</v>
      </c>
      <c r="F5647" s="153">
        <v>75</v>
      </c>
      <c r="G5647" t="s">
        <v>469</v>
      </c>
      <c r="H5647" t="s">
        <v>417</v>
      </c>
      <c r="I5647" t="s">
        <v>418</v>
      </c>
      <c r="J5647" t="s">
        <v>562</v>
      </c>
      <c r="K5647" t="s">
        <v>405</v>
      </c>
      <c r="L5647" t="s">
        <v>553</v>
      </c>
      <c r="M5647" t="s">
        <v>476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181</v>
      </c>
      <c r="C5648">
        <v>2021</v>
      </c>
      <c r="D5648">
        <v>11</v>
      </c>
      <c r="E5648" t="s">
        <v>663</v>
      </c>
      <c r="F5648" s="153">
        <v>75</v>
      </c>
      <c r="G5648" t="s">
        <v>469</v>
      </c>
      <c r="H5648" t="s">
        <v>450</v>
      </c>
      <c r="I5648" t="s">
        <v>451</v>
      </c>
      <c r="J5648" t="s">
        <v>568</v>
      </c>
      <c r="K5648" t="s">
        <v>433</v>
      </c>
      <c r="L5648" t="s">
        <v>553</v>
      </c>
      <c r="M5648" t="s">
        <v>476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181</v>
      </c>
      <c r="C5649">
        <v>2021</v>
      </c>
      <c r="D5649">
        <v>11</v>
      </c>
      <c r="E5649" t="s">
        <v>663</v>
      </c>
      <c r="F5649" s="153">
        <v>77</v>
      </c>
      <c r="G5649" t="s">
        <v>469</v>
      </c>
      <c r="H5649" t="s">
        <v>403</v>
      </c>
      <c r="I5649" t="s">
        <v>404</v>
      </c>
      <c r="J5649" t="s">
        <v>562</v>
      </c>
      <c r="K5649" t="s">
        <v>405</v>
      </c>
      <c r="L5649" t="s">
        <v>554</v>
      </c>
      <c r="M5649" t="s">
        <v>530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181</v>
      </c>
      <c r="C5650">
        <v>2021</v>
      </c>
      <c r="D5650">
        <v>11</v>
      </c>
      <c r="E5650" t="s">
        <v>663</v>
      </c>
      <c r="F5650" s="153">
        <v>77</v>
      </c>
      <c r="G5650" t="s">
        <v>469</v>
      </c>
      <c r="H5650" t="s">
        <v>431</v>
      </c>
      <c r="I5650" t="s">
        <v>432</v>
      </c>
      <c r="J5650" t="s">
        <v>568</v>
      </c>
      <c r="K5650" t="s">
        <v>433</v>
      </c>
      <c r="L5650" t="s">
        <v>554</v>
      </c>
      <c r="M5650" t="s">
        <v>530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181</v>
      </c>
      <c r="C5651">
        <v>2021</v>
      </c>
      <c r="D5651">
        <v>11</v>
      </c>
      <c r="E5651" t="s">
        <v>663</v>
      </c>
      <c r="F5651" s="153">
        <v>77</v>
      </c>
      <c r="G5651" t="s">
        <v>469</v>
      </c>
      <c r="H5651" t="s">
        <v>417</v>
      </c>
      <c r="I5651" t="s">
        <v>418</v>
      </c>
      <c r="J5651" t="s">
        <v>562</v>
      </c>
      <c r="K5651" t="s">
        <v>405</v>
      </c>
      <c r="L5651" t="s">
        <v>555</v>
      </c>
      <c r="M5651" t="s">
        <v>476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181</v>
      </c>
      <c r="C5652">
        <v>2021</v>
      </c>
      <c r="D5652">
        <v>11</v>
      </c>
      <c r="E5652" t="s">
        <v>663</v>
      </c>
      <c r="F5652" s="153">
        <v>79</v>
      </c>
      <c r="G5652" t="s">
        <v>469</v>
      </c>
      <c r="H5652" t="s">
        <v>403</v>
      </c>
      <c r="I5652" t="s">
        <v>404</v>
      </c>
      <c r="J5652" t="s">
        <v>562</v>
      </c>
      <c r="K5652" t="s">
        <v>405</v>
      </c>
      <c r="L5652" t="s">
        <v>556</v>
      </c>
      <c r="M5652" t="s">
        <v>531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181</v>
      </c>
      <c r="C5653">
        <v>2021</v>
      </c>
      <c r="D5653">
        <v>11</v>
      </c>
      <c r="E5653" t="s">
        <v>663</v>
      </c>
      <c r="F5653" s="153">
        <v>79</v>
      </c>
      <c r="G5653" t="s">
        <v>469</v>
      </c>
      <c r="H5653" t="s">
        <v>431</v>
      </c>
      <c r="I5653" t="s">
        <v>432</v>
      </c>
      <c r="J5653" t="s">
        <v>568</v>
      </c>
      <c r="K5653" t="s">
        <v>433</v>
      </c>
      <c r="L5653" t="s">
        <v>556</v>
      </c>
      <c r="M5653" t="s">
        <v>531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181</v>
      </c>
      <c r="C5654">
        <v>2021</v>
      </c>
      <c r="D5654">
        <v>11</v>
      </c>
      <c r="E5654" t="s">
        <v>663</v>
      </c>
      <c r="F5654" s="153">
        <v>79</v>
      </c>
      <c r="G5654" t="s">
        <v>469</v>
      </c>
      <c r="H5654" t="s">
        <v>532</v>
      </c>
      <c r="I5654" t="s">
        <v>533</v>
      </c>
      <c r="J5654" t="s">
        <v>270</v>
      </c>
      <c r="K5654" t="s">
        <v>534</v>
      </c>
      <c r="L5654" t="s">
        <v>556</v>
      </c>
      <c r="M5654" t="s">
        <v>531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181</v>
      </c>
      <c r="C5655">
        <v>2021</v>
      </c>
      <c r="D5655">
        <v>11</v>
      </c>
      <c r="E5655" t="s">
        <v>663</v>
      </c>
      <c r="F5655" s="153">
        <v>79</v>
      </c>
      <c r="G5655" t="s">
        <v>469</v>
      </c>
      <c r="H5655" t="s">
        <v>444</v>
      </c>
      <c r="I5655" t="s">
        <v>445</v>
      </c>
      <c r="J5655" t="s">
        <v>572</v>
      </c>
      <c r="K5655" t="s">
        <v>443</v>
      </c>
      <c r="L5655" t="s">
        <v>557</v>
      </c>
      <c r="M5655" t="s">
        <v>535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181</v>
      </c>
      <c r="C5656">
        <v>2021</v>
      </c>
      <c r="D5656">
        <v>11</v>
      </c>
      <c r="E5656" t="s">
        <v>663</v>
      </c>
      <c r="F5656" s="153">
        <v>79</v>
      </c>
      <c r="G5656" t="s">
        <v>469</v>
      </c>
      <c r="H5656" t="s">
        <v>417</v>
      </c>
      <c r="I5656" t="s">
        <v>418</v>
      </c>
      <c r="J5656" t="s">
        <v>562</v>
      </c>
      <c r="K5656" t="s">
        <v>405</v>
      </c>
      <c r="L5656" t="s">
        <v>557</v>
      </c>
      <c r="M5656" t="s">
        <v>535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181</v>
      </c>
      <c r="C5657">
        <v>2021</v>
      </c>
      <c r="D5657">
        <v>11</v>
      </c>
      <c r="E5657" t="s">
        <v>663</v>
      </c>
      <c r="F5657" s="153">
        <v>79</v>
      </c>
      <c r="G5657" t="s">
        <v>469</v>
      </c>
      <c r="H5657" t="s">
        <v>446</v>
      </c>
      <c r="I5657" t="s">
        <v>447</v>
      </c>
      <c r="J5657" t="s">
        <v>567</v>
      </c>
      <c r="K5657" t="s">
        <v>425</v>
      </c>
      <c r="L5657" t="s">
        <v>557</v>
      </c>
      <c r="M5657" t="s">
        <v>535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181</v>
      </c>
      <c r="C5658">
        <v>2021</v>
      </c>
      <c r="D5658">
        <v>11</v>
      </c>
      <c r="E5658" t="s">
        <v>663</v>
      </c>
      <c r="F5658" s="153">
        <v>79</v>
      </c>
      <c r="G5658" t="s">
        <v>469</v>
      </c>
      <c r="H5658" t="s">
        <v>450</v>
      </c>
      <c r="I5658" t="s">
        <v>451</v>
      </c>
      <c r="J5658" t="s">
        <v>568</v>
      </c>
      <c r="K5658" t="s">
        <v>433</v>
      </c>
      <c r="L5658" t="s">
        <v>557</v>
      </c>
      <c r="M5658" t="s">
        <v>535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187</v>
      </c>
      <c r="C5659">
        <v>2021</v>
      </c>
      <c r="D5659">
        <v>12</v>
      </c>
      <c r="E5659" t="s">
        <v>664</v>
      </c>
      <c r="F5659" s="153">
        <v>1</v>
      </c>
      <c r="G5659" t="s">
        <v>396</v>
      </c>
      <c r="H5659" t="s">
        <v>397</v>
      </c>
      <c r="I5659" t="s">
        <v>398</v>
      </c>
      <c r="J5659" t="s">
        <v>561</v>
      </c>
      <c r="K5659" t="s">
        <v>399</v>
      </c>
      <c r="L5659" t="s">
        <v>536</v>
      </c>
      <c r="M5659" t="s">
        <v>400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187</v>
      </c>
      <c r="C5660">
        <v>2021</v>
      </c>
      <c r="D5660">
        <v>12</v>
      </c>
      <c r="E5660" t="s">
        <v>664</v>
      </c>
      <c r="F5660" s="153">
        <v>1</v>
      </c>
      <c r="G5660" t="s">
        <v>396</v>
      </c>
      <c r="H5660" t="s">
        <v>401</v>
      </c>
      <c r="I5660" t="s">
        <v>402</v>
      </c>
      <c r="J5660" t="s">
        <v>561</v>
      </c>
      <c r="K5660" t="s">
        <v>399</v>
      </c>
      <c r="L5660" t="s">
        <v>536</v>
      </c>
      <c r="M5660" t="s">
        <v>400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187</v>
      </c>
      <c r="C5661">
        <v>2021</v>
      </c>
      <c r="D5661">
        <v>12</v>
      </c>
      <c r="E5661" t="s">
        <v>664</v>
      </c>
      <c r="F5661" s="153">
        <v>1</v>
      </c>
      <c r="G5661" t="s">
        <v>396</v>
      </c>
      <c r="H5661" t="s">
        <v>403</v>
      </c>
      <c r="I5661" t="s">
        <v>404</v>
      </c>
      <c r="J5661" t="s">
        <v>562</v>
      </c>
      <c r="K5661" t="s">
        <v>405</v>
      </c>
      <c r="L5661" t="s">
        <v>536</v>
      </c>
      <c r="M5661" t="s">
        <v>400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187</v>
      </c>
      <c r="C5662">
        <v>2021</v>
      </c>
      <c r="D5662">
        <v>12</v>
      </c>
      <c r="E5662" t="s">
        <v>664</v>
      </c>
      <c r="F5662" s="153">
        <v>1</v>
      </c>
      <c r="G5662" t="s">
        <v>396</v>
      </c>
      <c r="H5662" t="s">
        <v>406</v>
      </c>
      <c r="I5662" t="s">
        <v>407</v>
      </c>
      <c r="J5662" t="s">
        <v>563</v>
      </c>
      <c r="K5662" t="s">
        <v>408</v>
      </c>
      <c r="L5662" t="s">
        <v>536</v>
      </c>
      <c r="M5662" t="s">
        <v>400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187</v>
      </c>
      <c r="C5663">
        <v>2021</v>
      </c>
      <c r="D5663">
        <v>12</v>
      </c>
      <c r="E5663" t="s">
        <v>664</v>
      </c>
      <c r="F5663" s="153">
        <v>1</v>
      </c>
      <c r="G5663" t="s">
        <v>396</v>
      </c>
      <c r="H5663" t="s">
        <v>409</v>
      </c>
      <c r="I5663" t="s">
        <v>410</v>
      </c>
      <c r="J5663" t="s">
        <v>565</v>
      </c>
      <c r="K5663" t="s">
        <v>411</v>
      </c>
      <c r="L5663" t="s">
        <v>536</v>
      </c>
      <c r="M5663" t="s">
        <v>400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187</v>
      </c>
      <c r="C5664">
        <v>2021</v>
      </c>
      <c r="D5664">
        <v>12</v>
      </c>
      <c r="E5664" t="s">
        <v>664</v>
      </c>
      <c r="F5664" s="153">
        <v>1</v>
      </c>
      <c r="G5664" t="s">
        <v>396</v>
      </c>
      <c r="H5664" t="s">
        <v>412</v>
      </c>
      <c r="I5664" t="s">
        <v>413</v>
      </c>
      <c r="J5664" t="s">
        <v>561</v>
      </c>
      <c r="K5664" t="s">
        <v>399</v>
      </c>
      <c r="L5664" t="s">
        <v>537</v>
      </c>
      <c r="M5664" t="s">
        <v>414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187</v>
      </c>
      <c r="C5665">
        <v>2021</v>
      </c>
      <c r="D5665">
        <v>12</v>
      </c>
      <c r="E5665" t="s">
        <v>664</v>
      </c>
      <c r="F5665" s="153">
        <v>1</v>
      </c>
      <c r="G5665" t="s">
        <v>396</v>
      </c>
      <c r="H5665" t="s">
        <v>415</v>
      </c>
      <c r="I5665" t="s">
        <v>416</v>
      </c>
      <c r="J5665" t="s">
        <v>563</v>
      </c>
      <c r="K5665" t="s">
        <v>408</v>
      </c>
      <c r="L5665" t="s">
        <v>537</v>
      </c>
      <c r="M5665" t="s">
        <v>414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187</v>
      </c>
      <c r="C5666">
        <v>2021</v>
      </c>
      <c r="D5666">
        <v>12</v>
      </c>
      <c r="E5666" t="s">
        <v>664</v>
      </c>
      <c r="F5666" s="153">
        <v>1</v>
      </c>
      <c r="G5666" t="s">
        <v>396</v>
      </c>
      <c r="H5666" t="s">
        <v>417</v>
      </c>
      <c r="I5666" t="s">
        <v>418</v>
      </c>
      <c r="J5666" t="s">
        <v>562</v>
      </c>
      <c r="K5666" t="s">
        <v>405</v>
      </c>
      <c r="L5666" t="s">
        <v>537</v>
      </c>
      <c r="M5666" t="s">
        <v>414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187</v>
      </c>
      <c r="C5667">
        <v>2021</v>
      </c>
      <c r="D5667">
        <v>12</v>
      </c>
      <c r="E5667" t="s">
        <v>664</v>
      </c>
      <c r="F5667" s="153">
        <v>1</v>
      </c>
      <c r="G5667" t="s">
        <v>396</v>
      </c>
      <c r="H5667" t="s">
        <v>419</v>
      </c>
      <c r="I5667" t="s">
        <v>420</v>
      </c>
      <c r="J5667" t="s">
        <v>565</v>
      </c>
      <c r="K5667" t="s">
        <v>411</v>
      </c>
      <c r="L5667" t="s">
        <v>537</v>
      </c>
      <c r="M5667" t="s">
        <v>414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187</v>
      </c>
      <c r="C5668">
        <v>2021</v>
      </c>
      <c r="D5668">
        <v>12</v>
      </c>
      <c r="E5668" t="s">
        <v>664</v>
      </c>
      <c r="F5668" s="153">
        <v>3</v>
      </c>
      <c r="G5668" t="s">
        <v>421</v>
      </c>
      <c r="H5668" t="s">
        <v>397</v>
      </c>
      <c r="I5668" t="s">
        <v>398</v>
      </c>
      <c r="J5668" t="s">
        <v>561</v>
      </c>
      <c r="K5668" t="s">
        <v>399</v>
      </c>
      <c r="L5668" t="s">
        <v>538</v>
      </c>
      <c r="M5668" t="s">
        <v>422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187</v>
      </c>
      <c r="C5669">
        <v>2021</v>
      </c>
      <c r="D5669">
        <v>12</v>
      </c>
      <c r="E5669" t="s">
        <v>664</v>
      </c>
      <c r="F5669" s="153">
        <v>3</v>
      </c>
      <c r="G5669" t="s">
        <v>421</v>
      </c>
      <c r="H5669" t="s">
        <v>403</v>
      </c>
      <c r="I5669" t="s">
        <v>404</v>
      </c>
      <c r="J5669" t="s">
        <v>562</v>
      </c>
      <c r="K5669" t="s">
        <v>405</v>
      </c>
      <c r="L5669" t="s">
        <v>538</v>
      </c>
      <c r="M5669" t="s">
        <v>422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187</v>
      </c>
      <c r="C5670">
        <v>2021</v>
      </c>
      <c r="D5670">
        <v>12</v>
      </c>
      <c r="E5670" t="s">
        <v>664</v>
      </c>
      <c r="F5670" s="153">
        <v>3</v>
      </c>
      <c r="G5670" t="s">
        <v>421</v>
      </c>
      <c r="H5670" t="s">
        <v>426</v>
      </c>
      <c r="I5670" t="s">
        <v>427</v>
      </c>
      <c r="J5670" t="s">
        <v>564</v>
      </c>
      <c r="K5670" t="s">
        <v>428</v>
      </c>
      <c r="L5670" t="s">
        <v>538</v>
      </c>
      <c r="M5670" t="s">
        <v>422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187</v>
      </c>
      <c r="C5671">
        <v>2021</v>
      </c>
      <c r="D5671">
        <v>12</v>
      </c>
      <c r="E5671" t="s">
        <v>664</v>
      </c>
      <c r="F5671" s="153">
        <v>3</v>
      </c>
      <c r="G5671" t="s">
        <v>421</v>
      </c>
      <c r="H5671" t="s">
        <v>409</v>
      </c>
      <c r="I5671" t="s">
        <v>410</v>
      </c>
      <c r="J5671" t="s">
        <v>565</v>
      </c>
      <c r="K5671" t="s">
        <v>411</v>
      </c>
      <c r="L5671" t="s">
        <v>538</v>
      </c>
      <c r="M5671" t="s">
        <v>422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187</v>
      </c>
      <c r="C5672">
        <v>2021</v>
      </c>
      <c r="D5672">
        <v>12</v>
      </c>
      <c r="E5672" t="s">
        <v>664</v>
      </c>
      <c r="F5672" s="153">
        <v>3</v>
      </c>
      <c r="G5672" t="s">
        <v>421</v>
      </c>
      <c r="H5672" t="s">
        <v>431</v>
      </c>
      <c r="I5672" t="s">
        <v>432</v>
      </c>
      <c r="J5672" t="s">
        <v>568</v>
      </c>
      <c r="K5672" t="s">
        <v>433</v>
      </c>
      <c r="L5672" t="s">
        <v>538</v>
      </c>
      <c r="M5672" t="s">
        <v>422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187</v>
      </c>
      <c r="C5673">
        <v>2021</v>
      </c>
      <c r="D5673">
        <v>12</v>
      </c>
      <c r="E5673" t="s">
        <v>664</v>
      </c>
      <c r="F5673" s="153">
        <v>3</v>
      </c>
      <c r="G5673" t="s">
        <v>421</v>
      </c>
      <c r="H5673" t="s">
        <v>434</v>
      </c>
      <c r="I5673" t="s">
        <v>435</v>
      </c>
      <c r="J5673" t="s">
        <v>566</v>
      </c>
      <c r="K5673" t="s">
        <v>436</v>
      </c>
      <c r="L5673" t="s">
        <v>537</v>
      </c>
      <c r="M5673" t="s">
        <v>414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187</v>
      </c>
      <c r="C5674">
        <v>2021</v>
      </c>
      <c r="D5674">
        <v>12</v>
      </c>
      <c r="E5674" t="s">
        <v>664</v>
      </c>
      <c r="F5674" s="153">
        <v>3</v>
      </c>
      <c r="G5674" t="s">
        <v>421</v>
      </c>
      <c r="H5674" t="s">
        <v>437</v>
      </c>
      <c r="I5674" t="s">
        <v>438</v>
      </c>
      <c r="J5674" t="s">
        <v>571</v>
      </c>
      <c r="K5674" t="s">
        <v>439</v>
      </c>
      <c r="L5674" t="s">
        <v>539</v>
      </c>
      <c r="M5674" t="s">
        <v>440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187</v>
      </c>
      <c r="C5675">
        <v>2021</v>
      </c>
      <c r="D5675">
        <v>12</v>
      </c>
      <c r="E5675" t="s">
        <v>664</v>
      </c>
      <c r="F5675" s="153">
        <v>3</v>
      </c>
      <c r="G5675" t="s">
        <v>421</v>
      </c>
      <c r="H5675" t="s">
        <v>441</v>
      </c>
      <c r="I5675" t="s">
        <v>442</v>
      </c>
      <c r="J5675" t="s">
        <v>572</v>
      </c>
      <c r="K5675" t="s">
        <v>443</v>
      </c>
      <c r="L5675" t="s">
        <v>538</v>
      </c>
      <c r="M5675" t="s">
        <v>422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187</v>
      </c>
      <c r="C5676">
        <v>2021</v>
      </c>
      <c r="D5676">
        <v>12</v>
      </c>
      <c r="E5676" t="s">
        <v>664</v>
      </c>
      <c r="F5676" s="153">
        <v>3</v>
      </c>
      <c r="G5676" t="s">
        <v>421</v>
      </c>
      <c r="H5676" t="s">
        <v>444</v>
      </c>
      <c r="I5676" t="s">
        <v>445</v>
      </c>
      <c r="J5676" t="s">
        <v>572</v>
      </c>
      <c r="K5676" t="s">
        <v>443</v>
      </c>
      <c r="L5676" t="s">
        <v>539</v>
      </c>
      <c r="M5676" t="s">
        <v>440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187</v>
      </c>
      <c r="C5677">
        <v>2021</v>
      </c>
      <c r="D5677">
        <v>12</v>
      </c>
      <c r="E5677" t="s">
        <v>664</v>
      </c>
      <c r="F5677" s="153">
        <v>3</v>
      </c>
      <c r="G5677" t="s">
        <v>421</v>
      </c>
      <c r="H5677" t="s">
        <v>412</v>
      </c>
      <c r="I5677" t="s">
        <v>413</v>
      </c>
      <c r="J5677" t="s">
        <v>561</v>
      </c>
      <c r="K5677" t="s">
        <v>399</v>
      </c>
      <c r="L5677" t="s">
        <v>539</v>
      </c>
      <c r="M5677" t="s">
        <v>440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187</v>
      </c>
      <c r="C5678">
        <v>2021</v>
      </c>
      <c r="D5678">
        <v>12</v>
      </c>
      <c r="E5678" t="s">
        <v>664</v>
      </c>
      <c r="F5678" s="153">
        <v>3</v>
      </c>
      <c r="G5678" t="s">
        <v>421</v>
      </c>
      <c r="H5678" t="s">
        <v>417</v>
      </c>
      <c r="I5678" t="s">
        <v>418</v>
      </c>
      <c r="J5678" t="s">
        <v>562</v>
      </c>
      <c r="K5678" t="s">
        <v>405</v>
      </c>
      <c r="L5678" t="s">
        <v>539</v>
      </c>
      <c r="M5678" t="s">
        <v>440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187</v>
      </c>
      <c r="C5679">
        <v>2021</v>
      </c>
      <c r="D5679">
        <v>12</v>
      </c>
      <c r="E5679" t="s">
        <v>664</v>
      </c>
      <c r="F5679" s="153">
        <v>3</v>
      </c>
      <c r="G5679" t="s">
        <v>421</v>
      </c>
      <c r="H5679" t="s">
        <v>446</v>
      </c>
      <c r="I5679" t="s">
        <v>447</v>
      </c>
      <c r="J5679" t="s">
        <v>567</v>
      </c>
      <c r="K5679" t="s">
        <v>425</v>
      </c>
      <c r="L5679" t="s">
        <v>539</v>
      </c>
      <c r="M5679" t="s">
        <v>440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187</v>
      </c>
      <c r="C5680">
        <v>2021</v>
      </c>
      <c r="D5680">
        <v>12</v>
      </c>
      <c r="E5680" t="s">
        <v>664</v>
      </c>
      <c r="F5680" s="153">
        <v>3</v>
      </c>
      <c r="G5680" t="s">
        <v>421</v>
      </c>
      <c r="H5680" t="s">
        <v>448</v>
      </c>
      <c r="I5680" t="s">
        <v>449</v>
      </c>
      <c r="J5680" t="s">
        <v>564</v>
      </c>
      <c r="K5680" t="s">
        <v>428</v>
      </c>
      <c r="L5680" t="s">
        <v>539</v>
      </c>
      <c r="M5680" t="s">
        <v>440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187</v>
      </c>
      <c r="C5681">
        <v>2021</v>
      </c>
      <c r="D5681">
        <v>12</v>
      </c>
      <c r="E5681" t="s">
        <v>664</v>
      </c>
      <c r="F5681" s="153">
        <v>3</v>
      </c>
      <c r="G5681" t="s">
        <v>421</v>
      </c>
      <c r="H5681" t="s">
        <v>419</v>
      </c>
      <c r="I5681" t="s">
        <v>420</v>
      </c>
      <c r="J5681" t="s">
        <v>565</v>
      </c>
      <c r="K5681" t="s">
        <v>411</v>
      </c>
      <c r="L5681" t="s">
        <v>539</v>
      </c>
      <c r="M5681" t="s">
        <v>440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187</v>
      </c>
      <c r="C5682">
        <v>2021</v>
      </c>
      <c r="D5682">
        <v>12</v>
      </c>
      <c r="E5682" t="s">
        <v>664</v>
      </c>
      <c r="F5682" s="153">
        <v>3</v>
      </c>
      <c r="G5682" t="s">
        <v>421</v>
      </c>
      <c r="H5682" t="s">
        <v>450</v>
      </c>
      <c r="I5682" t="s">
        <v>451</v>
      </c>
      <c r="J5682" t="s">
        <v>568</v>
      </c>
      <c r="K5682" t="s">
        <v>433</v>
      </c>
      <c r="L5682" t="s">
        <v>539</v>
      </c>
      <c r="M5682" t="s">
        <v>440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187</v>
      </c>
      <c r="C5683">
        <v>2021</v>
      </c>
      <c r="D5683">
        <v>12</v>
      </c>
      <c r="E5683" t="s">
        <v>664</v>
      </c>
      <c r="F5683" s="153">
        <v>3</v>
      </c>
      <c r="G5683" t="s">
        <v>421</v>
      </c>
      <c r="H5683" t="s">
        <v>452</v>
      </c>
      <c r="I5683" t="s">
        <v>453</v>
      </c>
      <c r="J5683" t="s">
        <v>570</v>
      </c>
      <c r="K5683" t="s">
        <v>454</v>
      </c>
      <c r="L5683" t="s">
        <v>539</v>
      </c>
      <c r="M5683" t="s">
        <v>440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187</v>
      </c>
      <c r="C5684">
        <v>2021</v>
      </c>
      <c r="D5684">
        <v>12</v>
      </c>
      <c r="E5684" t="s">
        <v>664</v>
      </c>
      <c r="F5684" s="153">
        <v>5</v>
      </c>
      <c r="G5684" t="s">
        <v>455</v>
      </c>
      <c r="H5684" t="s">
        <v>431</v>
      </c>
      <c r="I5684" t="s">
        <v>432</v>
      </c>
      <c r="J5684" t="s">
        <v>568</v>
      </c>
      <c r="K5684" t="s">
        <v>433</v>
      </c>
      <c r="L5684" t="s">
        <v>540</v>
      </c>
      <c r="M5684" t="s">
        <v>456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187</v>
      </c>
      <c r="C5685">
        <v>2021</v>
      </c>
      <c r="D5685">
        <v>12</v>
      </c>
      <c r="E5685" t="s">
        <v>664</v>
      </c>
      <c r="F5685" s="153">
        <v>5</v>
      </c>
      <c r="G5685" t="s">
        <v>455</v>
      </c>
      <c r="H5685" t="s">
        <v>441</v>
      </c>
      <c r="I5685" t="s">
        <v>442</v>
      </c>
      <c r="J5685" t="s">
        <v>547</v>
      </c>
      <c r="K5685" t="s">
        <v>475</v>
      </c>
      <c r="L5685" t="s">
        <v>547</v>
      </c>
      <c r="M5685" t="s">
        <v>476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187</v>
      </c>
      <c r="C5686">
        <v>2021</v>
      </c>
      <c r="D5686">
        <v>12</v>
      </c>
      <c r="E5686" t="s">
        <v>664</v>
      </c>
      <c r="F5686" s="153">
        <v>5</v>
      </c>
      <c r="G5686" t="s">
        <v>455</v>
      </c>
      <c r="H5686" t="s">
        <v>417</v>
      </c>
      <c r="I5686" t="s">
        <v>418</v>
      </c>
      <c r="J5686" t="s">
        <v>562</v>
      </c>
      <c r="K5686" t="s">
        <v>405</v>
      </c>
      <c r="L5686" t="s">
        <v>541</v>
      </c>
      <c r="M5686" t="s">
        <v>457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187</v>
      </c>
      <c r="C5687">
        <v>2021</v>
      </c>
      <c r="D5687">
        <v>12</v>
      </c>
      <c r="E5687" t="s">
        <v>664</v>
      </c>
      <c r="F5687" s="153">
        <v>6</v>
      </c>
      <c r="G5687" t="s">
        <v>458</v>
      </c>
      <c r="H5687" t="s">
        <v>459</v>
      </c>
      <c r="I5687" t="s">
        <v>460</v>
      </c>
      <c r="J5687" t="s">
        <v>573</v>
      </c>
      <c r="K5687" t="s">
        <v>461</v>
      </c>
      <c r="L5687" t="s">
        <v>542</v>
      </c>
      <c r="M5687" t="s">
        <v>462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187</v>
      </c>
      <c r="C5688">
        <v>2021</v>
      </c>
      <c r="D5688">
        <v>12</v>
      </c>
      <c r="E5688" t="s">
        <v>664</v>
      </c>
      <c r="F5688" s="153">
        <v>6</v>
      </c>
      <c r="G5688" t="s">
        <v>458</v>
      </c>
      <c r="H5688" t="s">
        <v>463</v>
      </c>
      <c r="I5688" t="s">
        <v>464</v>
      </c>
      <c r="J5688" t="s">
        <v>577</v>
      </c>
      <c r="K5688" t="s">
        <v>465</v>
      </c>
      <c r="L5688" t="s">
        <v>542</v>
      </c>
      <c r="M5688" t="s">
        <v>462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187</v>
      </c>
      <c r="C5689">
        <v>2021</v>
      </c>
      <c r="D5689">
        <v>12</v>
      </c>
      <c r="E5689" t="s">
        <v>664</v>
      </c>
      <c r="F5689" s="153">
        <v>10</v>
      </c>
      <c r="G5689" t="s">
        <v>466</v>
      </c>
      <c r="H5689" t="s">
        <v>397</v>
      </c>
      <c r="I5689" t="s">
        <v>398</v>
      </c>
      <c r="J5689" t="s">
        <v>561</v>
      </c>
      <c r="K5689" t="s">
        <v>399</v>
      </c>
      <c r="L5689" t="s">
        <v>543</v>
      </c>
      <c r="M5689" t="s">
        <v>467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187</v>
      </c>
      <c r="C5690">
        <v>2021</v>
      </c>
      <c r="D5690">
        <v>12</v>
      </c>
      <c r="E5690" t="s">
        <v>664</v>
      </c>
      <c r="F5690" s="153">
        <v>10</v>
      </c>
      <c r="G5690" t="s">
        <v>466</v>
      </c>
      <c r="H5690" t="s">
        <v>406</v>
      </c>
      <c r="I5690" t="s">
        <v>407</v>
      </c>
      <c r="J5690" t="s">
        <v>563</v>
      </c>
      <c r="K5690" t="s">
        <v>408</v>
      </c>
      <c r="L5690" t="s">
        <v>543</v>
      </c>
      <c r="M5690" t="s">
        <v>467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187</v>
      </c>
      <c r="C5691">
        <v>2021</v>
      </c>
      <c r="D5691">
        <v>12</v>
      </c>
      <c r="E5691" t="s">
        <v>664</v>
      </c>
      <c r="F5691" s="153">
        <v>10</v>
      </c>
      <c r="G5691" t="s">
        <v>466</v>
      </c>
      <c r="H5691" t="s">
        <v>412</v>
      </c>
      <c r="I5691" t="s">
        <v>413</v>
      </c>
      <c r="J5691" t="s">
        <v>561</v>
      </c>
      <c r="K5691" t="s">
        <v>399</v>
      </c>
      <c r="L5691" t="s">
        <v>544</v>
      </c>
      <c r="M5691" t="s">
        <v>468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187</v>
      </c>
      <c r="C5692">
        <v>2021</v>
      </c>
      <c r="D5692">
        <v>12</v>
      </c>
      <c r="E5692" t="s">
        <v>664</v>
      </c>
      <c r="F5692" s="153">
        <v>10</v>
      </c>
      <c r="G5692" t="s">
        <v>466</v>
      </c>
      <c r="H5692" t="s">
        <v>415</v>
      </c>
      <c r="I5692" t="s">
        <v>416</v>
      </c>
      <c r="J5692" t="s">
        <v>563</v>
      </c>
      <c r="K5692" t="s">
        <v>408</v>
      </c>
      <c r="L5692" t="s">
        <v>544</v>
      </c>
      <c r="M5692" t="s">
        <v>468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187</v>
      </c>
      <c r="C5693">
        <v>2021</v>
      </c>
      <c r="D5693">
        <v>12</v>
      </c>
      <c r="E5693" t="s">
        <v>664</v>
      </c>
      <c r="F5693" s="153">
        <v>60</v>
      </c>
      <c r="G5693" t="s">
        <v>469</v>
      </c>
      <c r="H5693" t="s">
        <v>459</v>
      </c>
      <c r="I5693" t="s">
        <v>460</v>
      </c>
      <c r="J5693" t="s">
        <v>573</v>
      </c>
      <c r="K5693" t="s">
        <v>461</v>
      </c>
      <c r="L5693" t="s">
        <v>545</v>
      </c>
      <c r="M5693" t="s">
        <v>470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187</v>
      </c>
      <c r="C5694">
        <v>2021</v>
      </c>
      <c r="D5694">
        <v>12</v>
      </c>
      <c r="E5694" t="s">
        <v>664</v>
      </c>
      <c r="F5694" s="153">
        <v>60</v>
      </c>
      <c r="G5694" t="s">
        <v>469</v>
      </c>
      <c r="H5694" t="s">
        <v>463</v>
      </c>
      <c r="I5694" t="s">
        <v>464</v>
      </c>
      <c r="J5694" t="s">
        <v>577</v>
      </c>
      <c r="K5694" t="s">
        <v>465</v>
      </c>
      <c r="L5694" t="s">
        <v>545</v>
      </c>
      <c r="M5694" t="s">
        <v>470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181</v>
      </c>
      <c r="C5695">
        <v>2021</v>
      </c>
      <c r="D5695">
        <v>12</v>
      </c>
      <c r="E5695" t="s">
        <v>664</v>
      </c>
      <c r="F5695" s="153">
        <v>1</v>
      </c>
      <c r="G5695" t="s">
        <v>396</v>
      </c>
      <c r="H5695" t="s">
        <v>397</v>
      </c>
      <c r="I5695" t="s">
        <v>398</v>
      </c>
      <c r="J5695" t="s">
        <v>561</v>
      </c>
      <c r="K5695" t="s">
        <v>399</v>
      </c>
      <c r="L5695" t="s">
        <v>536</v>
      </c>
      <c r="M5695" t="s">
        <v>400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181</v>
      </c>
      <c r="C5696">
        <v>2021</v>
      </c>
      <c r="D5696">
        <v>12</v>
      </c>
      <c r="E5696" t="s">
        <v>664</v>
      </c>
      <c r="F5696" s="153">
        <v>1</v>
      </c>
      <c r="G5696" t="s">
        <v>396</v>
      </c>
      <c r="H5696" t="s">
        <v>401</v>
      </c>
      <c r="I5696" t="s">
        <v>402</v>
      </c>
      <c r="J5696" t="s">
        <v>561</v>
      </c>
      <c r="K5696" t="s">
        <v>399</v>
      </c>
      <c r="L5696" t="s">
        <v>536</v>
      </c>
      <c r="M5696" t="s">
        <v>400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181</v>
      </c>
      <c r="C5697">
        <v>2021</v>
      </c>
      <c r="D5697">
        <v>12</v>
      </c>
      <c r="E5697" t="s">
        <v>664</v>
      </c>
      <c r="F5697" s="153">
        <v>1</v>
      </c>
      <c r="G5697" t="s">
        <v>396</v>
      </c>
      <c r="H5697" t="s">
        <v>403</v>
      </c>
      <c r="I5697" t="s">
        <v>404</v>
      </c>
      <c r="J5697" t="s">
        <v>562</v>
      </c>
      <c r="K5697" t="s">
        <v>405</v>
      </c>
      <c r="L5697" t="s">
        <v>536</v>
      </c>
      <c r="M5697" t="s">
        <v>400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181</v>
      </c>
      <c r="C5698">
        <v>2021</v>
      </c>
      <c r="D5698">
        <v>12</v>
      </c>
      <c r="E5698" t="s">
        <v>664</v>
      </c>
      <c r="F5698" s="153">
        <v>1</v>
      </c>
      <c r="G5698" t="s">
        <v>396</v>
      </c>
      <c r="H5698" t="s">
        <v>406</v>
      </c>
      <c r="I5698" t="s">
        <v>407</v>
      </c>
      <c r="J5698" t="s">
        <v>563</v>
      </c>
      <c r="K5698" t="s">
        <v>408</v>
      </c>
      <c r="L5698" t="s">
        <v>536</v>
      </c>
      <c r="M5698" t="s">
        <v>400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181</v>
      </c>
      <c r="C5699">
        <v>2021</v>
      </c>
      <c r="D5699">
        <v>12</v>
      </c>
      <c r="E5699" t="s">
        <v>664</v>
      </c>
      <c r="F5699" s="153">
        <v>1</v>
      </c>
      <c r="G5699" t="s">
        <v>396</v>
      </c>
      <c r="H5699" t="s">
        <v>471</v>
      </c>
      <c r="I5699" t="s">
        <v>472</v>
      </c>
      <c r="J5699" t="s">
        <v>563</v>
      </c>
      <c r="K5699" t="s">
        <v>408</v>
      </c>
      <c r="L5699" t="s">
        <v>536</v>
      </c>
      <c r="M5699" t="s">
        <v>400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181</v>
      </c>
      <c r="C5700">
        <v>2021</v>
      </c>
      <c r="D5700">
        <v>12</v>
      </c>
      <c r="E5700" t="s">
        <v>664</v>
      </c>
      <c r="F5700" s="153">
        <v>1</v>
      </c>
      <c r="G5700" t="s">
        <v>396</v>
      </c>
      <c r="H5700" t="s">
        <v>409</v>
      </c>
      <c r="I5700" t="s">
        <v>410</v>
      </c>
      <c r="J5700" t="s">
        <v>564</v>
      </c>
      <c r="K5700" t="s">
        <v>428</v>
      </c>
      <c r="L5700" t="s">
        <v>536</v>
      </c>
      <c r="M5700" t="s">
        <v>400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181</v>
      </c>
      <c r="C5701">
        <v>2021</v>
      </c>
      <c r="D5701">
        <v>12</v>
      </c>
      <c r="E5701" t="s">
        <v>664</v>
      </c>
      <c r="F5701" s="153">
        <v>1</v>
      </c>
      <c r="G5701" t="s">
        <v>396</v>
      </c>
      <c r="H5701" t="s">
        <v>429</v>
      </c>
      <c r="I5701" t="s">
        <v>430</v>
      </c>
      <c r="J5701" t="s">
        <v>562</v>
      </c>
      <c r="K5701" t="s">
        <v>405</v>
      </c>
      <c r="L5701" t="s">
        <v>536</v>
      </c>
      <c r="M5701" t="s">
        <v>400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181</v>
      </c>
      <c r="C5702">
        <v>2021</v>
      </c>
      <c r="D5702">
        <v>12</v>
      </c>
      <c r="E5702" t="s">
        <v>664</v>
      </c>
      <c r="F5702" s="153">
        <v>1</v>
      </c>
      <c r="G5702" t="s">
        <v>396</v>
      </c>
      <c r="H5702" t="s">
        <v>473</v>
      </c>
      <c r="I5702" t="s">
        <v>474</v>
      </c>
      <c r="J5702" t="s">
        <v>565</v>
      </c>
      <c r="K5702" t="s">
        <v>411</v>
      </c>
      <c r="L5702" t="s">
        <v>536</v>
      </c>
      <c r="M5702" t="s">
        <v>400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181</v>
      </c>
      <c r="C5703">
        <v>2021</v>
      </c>
      <c r="D5703">
        <v>12</v>
      </c>
      <c r="E5703" t="s">
        <v>664</v>
      </c>
      <c r="F5703" s="153">
        <v>1</v>
      </c>
      <c r="G5703" t="s">
        <v>396</v>
      </c>
      <c r="H5703" t="s">
        <v>477</v>
      </c>
      <c r="I5703" t="s">
        <v>478</v>
      </c>
      <c r="J5703" t="s">
        <v>566</v>
      </c>
      <c r="K5703" t="s">
        <v>436</v>
      </c>
      <c r="L5703" t="s">
        <v>536</v>
      </c>
      <c r="M5703" t="s">
        <v>400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181</v>
      </c>
      <c r="C5704">
        <v>2021</v>
      </c>
      <c r="D5704">
        <v>12</v>
      </c>
      <c r="E5704" t="s">
        <v>664</v>
      </c>
      <c r="F5704" s="153">
        <v>1</v>
      </c>
      <c r="G5704" t="s">
        <v>396</v>
      </c>
      <c r="H5704" t="s">
        <v>479</v>
      </c>
      <c r="I5704" t="s">
        <v>480</v>
      </c>
      <c r="J5704" t="s">
        <v>566</v>
      </c>
      <c r="K5704" t="s">
        <v>436</v>
      </c>
      <c r="L5704" t="s">
        <v>536</v>
      </c>
      <c r="M5704" t="s">
        <v>400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181</v>
      </c>
      <c r="C5705">
        <v>2021</v>
      </c>
      <c r="D5705">
        <v>12</v>
      </c>
      <c r="E5705" t="s">
        <v>664</v>
      </c>
      <c r="F5705" s="153">
        <v>1</v>
      </c>
      <c r="G5705" t="s">
        <v>396</v>
      </c>
      <c r="H5705" t="s">
        <v>434</v>
      </c>
      <c r="I5705" t="s">
        <v>435</v>
      </c>
      <c r="J5705" t="s">
        <v>566</v>
      </c>
      <c r="K5705" t="s">
        <v>436</v>
      </c>
      <c r="L5705" t="s">
        <v>537</v>
      </c>
      <c r="M5705" t="s">
        <v>414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181</v>
      </c>
      <c r="C5706">
        <v>2021</v>
      </c>
      <c r="D5706">
        <v>12</v>
      </c>
      <c r="E5706" t="s">
        <v>664</v>
      </c>
      <c r="F5706" s="153">
        <v>1</v>
      </c>
      <c r="G5706" t="s">
        <v>396</v>
      </c>
      <c r="H5706" t="s">
        <v>412</v>
      </c>
      <c r="I5706" t="s">
        <v>413</v>
      </c>
      <c r="J5706" t="s">
        <v>561</v>
      </c>
      <c r="K5706" t="s">
        <v>399</v>
      </c>
      <c r="L5706" t="s">
        <v>537</v>
      </c>
      <c r="M5706" t="s">
        <v>414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181</v>
      </c>
      <c r="C5707">
        <v>2021</v>
      </c>
      <c r="D5707">
        <v>12</v>
      </c>
      <c r="E5707" t="s">
        <v>664</v>
      </c>
      <c r="F5707" s="153">
        <v>1</v>
      </c>
      <c r="G5707" t="s">
        <v>396</v>
      </c>
      <c r="H5707" t="s">
        <v>415</v>
      </c>
      <c r="I5707" t="s">
        <v>416</v>
      </c>
      <c r="J5707" t="s">
        <v>563</v>
      </c>
      <c r="K5707" t="s">
        <v>408</v>
      </c>
      <c r="L5707" t="s">
        <v>537</v>
      </c>
      <c r="M5707" t="s">
        <v>414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181</v>
      </c>
      <c r="C5708">
        <v>2021</v>
      </c>
      <c r="D5708">
        <v>12</v>
      </c>
      <c r="E5708" t="s">
        <v>664</v>
      </c>
      <c r="F5708" s="153">
        <v>1</v>
      </c>
      <c r="G5708" t="s">
        <v>396</v>
      </c>
      <c r="H5708" t="s">
        <v>417</v>
      </c>
      <c r="I5708" t="s">
        <v>418</v>
      </c>
      <c r="J5708" t="s">
        <v>562</v>
      </c>
      <c r="K5708" t="s">
        <v>405</v>
      </c>
      <c r="L5708" t="s">
        <v>537</v>
      </c>
      <c r="M5708" t="s">
        <v>414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181</v>
      </c>
      <c r="C5709">
        <v>2021</v>
      </c>
      <c r="D5709">
        <v>12</v>
      </c>
      <c r="E5709" t="s">
        <v>664</v>
      </c>
      <c r="F5709" s="153">
        <v>1</v>
      </c>
      <c r="G5709" t="s">
        <v>396</v>
      </c>
      <c r="H5709" t="s">
        <v>419</v>
      </c>
      <c r="I5709" t="s">
        <v>420</v>
      </c>
      <c r="J5709" t="s">
        <v>565</v>
      </c>
      <c r="K5709" t="s">
        <v>411</v>
      </c>
      <c r="L5709" t="s">
        <v>537</v>
      </c>
      <c r="M5709" t="s">
        <v>414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181</v>
      </c>
      <c r="C5710">
        <v>2021</v>
      </c>
      <c r="D5710">
        <v>12</v>
      </c>
      <c r="E5710" t="s">
        <v>664</v>
      </c>
      <c r="F5710" s="153">
        <v>3</v>
      </c>
      <c r="G5710" t="s">
        <v>421</v>
      </c>
      <c r="H5710" t="s">
        <v>397</v>
      </c>
      <c r="I5710" t="s">
        <v>398</v>
      </c>
      <c r="J5710" t="s">
        <v>561</v>
      </c>
      <c r="K5710" t="s">
        <v>399</v>
      </c>
      <c r="L5710" t="s">
        <v>538</v>
      </c>
      <c r="M5710" t="s">
        <v>422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181</v>
      </c>
      <c r="C5711">
        <v>2021</v>
      </c>
      <c r="D5711">
        <v>12</v>
      </c>
      <c r="E5711" t="s">
        <v>664</v>
      </c>
      <c r="F5711" s="153">
        <v>3</v>
      </c>
      <c r="G5711" t="s">
        <v>421</v>
      </c>
      <c r="H5711" t="s">
        <v>401</v>
      </c>
      <c r="I5711" t="s">
        <v>402</v>
      </c>
      <c r="J5711" t="s">
        <v>561</v>
      </c>
      <c r="K5711" t="s">
        <v>399</v>
      </c>
      <c r="L5711" t="s">
        <v>538</v>
      </c>
      <c r="M5711" t="s">
        <v>422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181</v>
      </c>
      <c r="C5712">
        <v>2021</v>
      </c>
      <c r="D5712">
        <v>12</v>
      </c>
      <c r="E5712" t="s">
        <v>664</v>
      </c>
      <c r="F5712" s="153">
        <v>3</v>
      </c>
      <c r="G5712" t="s">
        <v>421</v>
      </c>
      <c r="H5712" t="s">
        <v>403</v>
      </c>
      <c r="I5712" t="s">
        <v>404</v>
      </c>
      <c r="J5712" t="s">
        <v>562</v>
      </c>
      <c r="K5712" t="s">
        <v>405</v>
      </c>
      <c r="L5712" t="s">
        <v>538</v>
      </c>
      <c r="M5712" t="s">
        <v>422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181</v>
      </c>
      <c r="C5713">
        <v>2021</v>
      </c>
      <c r="D5713">
        <v>12</v>
      </c>
      <c r="E5713" t="s">
        <v>664</v>
      </c>
      <c r="F5713" s="153">
        <v>3</v>
      </c>
      <c r="G5713" t="s">
        <v>421</v>
      </c>
      <c r="H5713" t="s">
        <v>406</v>
      </c>
      <c r="I5713" t="s">
        <v>407</v>
      </c>
      <c r="J5713" t="s">
        <v>563</v>
      </c>
      <c r="K5713" t="s">
        <v>408</v>
      </c>
      <c r="L5713" t="s">
        <v>538</v>
      </c>
      <c r="M5713" t="s">
        <v>422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181</v>
      </c>
      <c r="C5714">
        <v>2021</v>
      </c>
      <c r="D5714">
        <v>12</v>
      </c>
      <c r="E5714" t="s">
        <v>664</v>
      </c>
      <c r="F5714" s="153">
        <v>3</v>
      </c>
      <c r="G5714" t="s">
        <v>421</v>
      </c>
      <c r="H5714" t="s">
        <v>423</v>
      </c>
      <c r="I5714" t="s">
        <v>424</v>
      </c>
      <c r="J5714" t="s">
        <v>567</v>
      </c>
      <c r="K5714" t="s">
        <v>425</v>
      </c>
      <c r="L5714" t="s">
        <v>538</v>
      </c>
      <c r="M5714" t="s">
        <v>422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181</v>
      </c>
      <c r="C5715">
        <v>2021</v>
      </c>
      <c r="D5715">
        <v>12</v>
      </c>
      <c r="E5715" t="s">
        <v>664</v>
      </c>
      <c r="F5715" s="153">
        <v>3</v>
      </c>
      <c r="G5715" t="s">
        <v>421</v>
      </c>
      <c r="H5715" t="s">
        <v>426</v>
      </c>
      <c r="I5715" t="s">
        <v>427</v>
      </c>
      <c r="J5715" t="s">
        <v>564</v>
      </c>
      <c r="K5715" t="s">
        <v>428</v>
      </c>
      <c r="L5715" t="s">
        <v>538</v>
      </c>
      <c r="M5715" t="s">
        <v>422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181</v>
      </c>
      <c r="C5716">
        <v>2021</v>
      </c>
      <c r="D5716">
        <v>12</v>
      </c>
      <c r="E5716" t="s">
        <v>664</v>
      </c>
      <c r="F5716" s="153">
        <v>3</v>
      </c>
      <c r="G5716" t="s">
        <v>421</v>
      </c>
      <c r="H5716" t="s">
        <v>409</v>
      </c>
      <c r="I5716" t="s">
        <v>410</v>
      </c>
      <c r="J5716" t="s">
        <v>564</v>
      </c>
      <c r="K5716" t="s">
        <v>428</v>
      </c>
      <c r="L5716" t="s">
        <v>538</v>
      </c>
      <c r="M5716" t="s">
        <v>422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181</v>
      </c>
      <c r="C5717">
        <v>2021</v>
      </c>
      <c r="D5717">
        <v>12</v>
      </c>
      <c r="E5717" t="s">
        <v>664</v>
      </c>
      <c r="F5717" s="153">
        <v>3</v>
      </c>
      <c r="G5717" t="s">
        <v>421</v>
      </c>
      <c r="H5717" t="s">
        <v>429</v>
      </c>
      <c r="I5717" t="s">
        <v>430</v>
      </c>
      <c r="J5717" t="s">
        <v>562</v>
      </c>
      <c r="K5717" t="s">
        <v>405</v>
      </c>
      <c r="L5717" t="s">
        <v>538</v>
      </c>
      <c r="M5717" t="s">
        <v>422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181</v>
      </c>
      <c r="C5718">
        <v>2021</v>
      </c>
      <c r="D5718">
        <v>12</v>
      </c>
      <c r="E5718" t="s">
        <v>664</v>
      </c>
      <c r="F5718" s="153">
        <v>3</v>
      </c>
      <c r="G5718" t="s">
        <v>421</v>
      </c>
      <c r="H5718" t="s">
        <v>584</v>
      </c>
      <c r="I5718" t="s">
        <v>585</v>
      </c>
      <c r="J5718" t="s">
        <v>567</v>
      </c>
      <c r="K5718" t="s">
        <v>425</v>
      </c>
      <c r="L5718" t="s">
        <v>538</v>
      </c>
      <c r="M5718" t="s">
        <v>422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181</v>
      </c>
      <c r="C5719">
        <v>2021</v>
      </c>
      <c r="D5719">
        <v>12</v>
      </c>
      <c r="E5719" t="s">
        <v>664</v>
      </c>
      <c r="F5719" s="153">
        <v>3</v>
      </c>
      <c r="G5719" t="s">
        <v>421</v>
      </c>
      <c r="H5719" t="s">
        <v>481</v>
      </c>
      <c r="I5719" t="s">
        <v>482</v>
      </c>
      <c r="J5719" t="s">
        <v>568</v>
      </c>
      <c r="K5719" t="s">
        <v>433</v>
      </c>
      <c r="L5719" t="s">
        <v>538</v>
      </c>
      <c r="M5719" t="s">
        <v>422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181</v>
      </c>
      <c r="C5720">
        <v>2021</v>
      </c>
      <c r="D5720">
        <v>12</v>
      </c>
      <c r="E5720" t="s">
        <v>664</v>
      </c>
      <c r="F5720" s="153">
        <v>3</v>
      </c>
      <c r="G5720" t="s">
        <v>421</v>
      </c>
      <c r="H5720" t="s">
        <v>649</v>
      </c>
      <c r="I5720" t="s">
        <v>650</v>
      </c>
      <c r="J5720" t="s">
        <v>564</v>
      </c>
      <c r="K5720" t="s">
        <v>428</v>
      </c>
      <c r="L5720" t="s">
        <v>538</v>
      </c>
      <c r="M5720" t="s">
        <v>422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181</v>
      </c>
      <c r="C5721">
        <v>2021</v>
      </c>
      <c r="D5721">
        <v>12</v>
      </c>
      <c r="E5721" t="s">
        <v>664</v>
      </c>
      <c r="F5721" s="153">
        <v>3</v>
      </c>
      <c r="G5721" t="s">
        <v>421</v>
      </c>
      <c r="H5721" t="s">
        <v>473</v>
      </c>
      <c r="I5721" t="s">
        <v>474</v>
      </c>
      <c r="J5721" t="s">
        <v>565</v>
      </c>
      <c r="K5721" t="s">
        <v>411</v>
      </c>
      <c r="L5721" t="s">
        <v>538</v>
      </c>
      <c r="M5721" t="s">
        <v>422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181</v>
      </c>
      <c r="C5722">
        <v>2021</v>
      </c>
      <c r="D5722">
        <v>12</v>
      </c>
      <c r="E5722" t="s">
        <v>664</v>
      </c>
      <c r="F5722" s="153">
        <v>3</v>
      </c>
      <c r="G5722" t="s">
        <v>421</v>
      </c>
      <c r="H5722" t="s">
        <v>483</v>
      </c>
      <c r="I5722" t="s">
        <v>484</v>
      </c>
      <c r="J5722" t="s">
        <v>569</v>
      </c>
      <c r="K5722" t="s">
        <v>485</v>
      </c>
      <c r="L5722" t="s">
        <v>538</v>
      </c>
      <c r="M5722" t="s">
        <v>422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181</v>
      </c>
      <c r="C5723">
        <v>2021</v>
      </c>
      <c r="D5723">
        <v>12</v>
      </c>
      <c r="E5723" t="s">
        <v>664</v>
      </c>
      <c r="F5723" s="153">
        <v>3</v>
      </c>
      <c r="G5723" t="s">
        <v>421</v>
      </c>
      <c r="H5723" t="s">
        <v>431</v>
      </c>
      <c r="I5723" t="s">
        <v>432</v>
      </c>
      <c r="J5723" t="s">
        <v>568</v>
      </c>
      <c r="K5723" t="s">
        <v>433</v>
      </c>
      <c r="L5723" t="s">
        <v>538</v>
      </c>
      <c r="M5723" t="s">
        <v>422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181</v>
      </c>
      <c r="C5724">
        <v>2021</v>
      </c>
      <c r="D5724">
        <v>12</v>
      </c>
      <c r="E5724" t="s">
        <v>664</v>
      </c>
      <c r="F5724" s="153">
        <v>3</v>
      </c>
      <c r="G5724" t="s">
        <v>421</v>
      </c>
      <c r="H5724" t="s">
        <v>486</v>
      </c>
      <c r="I5724" t="s">
        <v>487</v>
      </c>
      <c r="J5724" t="s">
        <v>570</v>
      </c>
      <c r="K5724" t="s">
        <v>454</v>
      </c>
      <c r="L5724" t="s">
        <v>538</v>
      </c>
      <c r="M5724" t="s">
        <v>422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181</v>
      </c>
      <c r="C5725">
        <v>2021</v>
      </c>
      <c r="D5725">
        <v>12</v>
      </c>
      <c r="E5725" t="s">
        <v>664</v>
      </c>
      <c r="F5725" s="153">
        <v>3</v>
      </c>
      <c r="G5725" t="s">
        <v>421</v>
      </c>
      <c r="H5725" t="s">
        <v>488</v>
      </c>
      <c r="I5725" t="s">
        <v>489</v>
      </c>
      <c r="J5725" t="s">
        <v>569</v>
      </c>
      <c r="K5725" t="s">
        <v>485</v>
      </c>
      <c r="L5725" t="s">
        <v>538</v>
      </c>
      <c r="M5725" t="s">
        <v>422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181</v>
      </c>
      <c r="C5726">
        <v>2021</v>
      </c>
      <c r="D5726">
        <v>12</v>
      </c>
      <c r="E5726" t="s">
        <v>664</v>
      </c>
      <c r="F5726" s="153">
        <v>3</v>
      </c>
      <c r="G5726" t="s">
        <v>421</v>
      </c>
      <c r="H5726" t="s">
        <v>477</v>
      </c>
      <c r="I5726" t="s">
        <v>478</v>
      </c>
      <c r="J5726" t="s">
        <v>566</v>
      </c>
      <c r="K5726" t="s">
        <v>436</v>
      </c>
      <c r="L5726" t="s">
        <v>538</v>
      </c>
      <c r="M5726" t="s">
        <v>422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181</v>
      </c>
      <c r="C5727">
        <v>2021</v>
      </c>
      <c r="D5727">
        <v>12</v>
      </c>
      <c r="E5727" t="s">
        <v>664</v>
      </c>
      <c r="F5727" s="153">
        <v>3</v>
      </c>
      <c r="G5727" t="s">
        <v>421</v>
      </c>
      <c r="H5727" t="s">
        <v>479</v>
      </c>
      <c r="I5727" t="s">
        <v>480</v>
      </c>
      <c r="J5727" t="s">
        <v>566</v>
      </c>
      <c r="K5727" t="s">
        <v>436</v>
      </c>
      <c r="L5727" t="s">
        <v>538</v>
      </c>
      <c r="M5727" t="s">
        <v>422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181</v>
      </c>
      <c r="C5728">
        <v>2021</v>
      </c>
      <c r="D5728">
        <v>12</v>
      </c>
      <c r="E5728" t="s">
        <v>664</v>
      </c>
      <c r="F5728" s="153">
        <v>3</v>
      </c>
      <c r="G5728" t="s">
        <v>421</v>
      </c>
      <c r="H5728" t="s">
        <v>434</v>
      </c>
      <c r="I5728" t="s">
        <v>435</v>
      </c>
      <c r="J5728" t="s">
        <v>566</v>
      </c>
      <c r="K5728" t="s">
        <v>436</v>
      </c>
      <c r="L5728" t="s">
        <v>539</v>
      </c>
      <c r="M5728" t="s">
        <v>440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181</v>
      </c>
      <c r="C5729">
        <v>2021</v>
      </c>
      <c r="D5729">
        <v>12</v>
      </c>
      <c r="E5729" t="s">
        <v>664</v>
      </c>
      <c r="F5729" s="153">
        <v>3</v>
      </c>
      <c r="G5729" t="s">
        <v>421</v>
      </c>
      <c r="H5729" t="s">
        <v>437</v>
      </c>
      <c r="I5729" t="s">
        <v>438</v>
      </c>
      <c r="J5729" t="s">
        <v>571</v>
      </c>
      <c r="K5729" t="s">
        <v>439</v>
      </c>
      <c r="L5729" t="s">
        <v>539</v>
      </c>
      <c r="M5729" t="s">
        <v>440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181</v>
      </c>
      <c r="C5730">
        <v>2021</v>
      </c>
      <c r="D5730">
        <v>12</v>
      </c>
      <c r="E5730" t="s">
        <v>664</v>
      </c>
      <c r="F5730" s="153">
        <v>3</v>
      </c>
      <c r="G5730" t="s">
        <v>421</v>
      </c>
      <c r="H5730" t="s">
        <v>490</v>
      </c>
      <c r="I5730" t="s">
        <v>491</v>
      </c>
      <c r="J5730" t="s">
        <v>572</v>
      </c>
      <c r="K5730" t="s">
        <v>443</v>
      </c>
      <c r="L5730" t="s">
        <v>538</v>
      </c>
      <c r="M5730" t="s">
        <v>422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181</v>
      </c>
      <c r="C5731">
        <v>2021</v>
      </c>
      <c r="D5731">
        <v>12</v>
      </c>
      <c r="E5731" t="s">
        <v>664</v>
      </c>
      <c r="F5731" s="153">
        <v>3</v>
      </c>
      <c r="G5731" t="s">
        <v>421</v>
      </c>
      <c r="H5731" t="s">
        <v>441</v>
      </c>
      <c r="I5731" t="s">
        <v>442</v>
      </c>
      <c r="J5731" t="s">
        <v>572</v>
      </c>
      <c r="K5731" t="s">
        <v>443</v>
      </c>
      <c r="L5731" t="s">
        <v>538</v>
      </c>
      <c r="M5731" t="s">
        <v>422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181</v>
      </c>
      <c r="C5732">
        <v>2021</v>
      </c>
      <c r="D5732">
        <v>12</v>
      </c>
      <c r="E5732" t="s">
        <v>664</v>
      </c>
      <c r="F5732" s="153">
        <v>3</v>
      </c>
      <c r="G5732" t="s">
        <v>421</v>
      </c>
      <c r="H5732" t="s">
        <v>444</v>
      </c>
      <c r="I5732" t="s">
        <v>445</v>
      </c>
      <c r="J5732" t="s">
        <v>572</v>
      </c>
      <c r="K5732" t="s">
        <v>443</v>
      </c>
      <c r="L5732" t="s">
        <v>539</v>
      </c>
      <c r="M5732" t="s">
        <v>440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181</v>
      </c>
      <c r="C5733">
        <v>2021</v>
      </c>
      <c r="D5733">
        <v>12</v>
      </c>
      <c r="E5733" t="s">
        <v>664</v>
      </c>
      <c r="F5733" s="153">
        <v>3</v>
      </c>
      <c r="G5733" t="s">
        <v>421</v>
      </c>
      <c r="H5733" t="s">
        <v>412</v>
      </c>
      <c r="I5733" t="s">
        <v>413</v>
      </c>
      <c r="J5733" t="s">
        <v>561</v>
      </c>
      <c r="K5733" t="s">
        <v>399</v>
      </c>
      <c r="L5733" t="s">
        <v>539</v>
      </c>
      <c r="M5733" t="s">
        <v>440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181</v>
      </c>
      <c r="C5734">
        <v>2021</v>
      </c>
      <c r="D5734">
        <v>12</v>
      </c>
      <c r="E5734" t="s">
        <v>664</v>
      </c>
      <c r="F5734" s="153">
        <v>3</v>
      </c>
      <c r="G5734" t="s">
        <v>421</v>
      </c>
      <c r="H5734" t="s">
        <v>417</v>
      </c>
      <c r="I5734" t="s">
        <v>418</v>
      </c>
      <c r="J5734" t="s">
        <v>562</v>
      </c>
      <c r="K5734" t="s">
        <v>405</v>
      </c>
      <c r="L5734" t="s">
        <v>539</v>
      </c>
      <c r="M5734" t="s">
        <v>440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181</v>
      </c>
      <c r="C5735">
        <v>2021</v>
      </c>
      <c r="D5735">
        <v>12</v>
      </c>
      <c r="E5735" t="s">
        <v>664</v>
      </c>
      <c r="F5735" s="153">
        <v>3</v>
      </c>
      <c r="G5735" t="s">
        <v>421</v>
      </c>
      <c r="H5735" t="s">
        <v>446</v>
      </c>
      <c r="I5735" t="s">
        <v>447</v>
      </c>
      <c r="J5735" t="s">
        <v>567</v>
      </c>
      <c r="K5735" t="s">
        <v>425</v>
      </c>
      <c r="L5735" t="s">
        <v>539</v>
      </c>
      <c r="M5735" t="s">
        <v>440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181</v>
      </c>
      <c r="C5736">
        <v>2021</v>
      </c>
      <c r="D5736">
        <v>12</v>
      </c>
      <c r="E5736" t="s">
        <v>664</v>
      </c>
      <c r="F5736" s="153">
        <v>3</v>
      </c>
      <c r="G5736" t="s">
        <v>421</v>
      </c>
      <c r="H5736" t="s">
        <v>448</v>
      </c>
      <c r="I5736" t="s">
        <v>449</v>
      </c>
      <c r="J5736" t="s">
        <v>564</v>
      </c>
      <c r="K5736" t="s">
        <v>428</v>
      </c>
      <c r="L5736" t="s">
        <v>539</v>
      </c>
      <c r="M5736" t="s">
        <v>440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181</v>
      </c>
      <c r="C5737">
        <v>2021</v>
      </c>
      <c r="D5737">
        <v>12</v>
      </c>
      <c r="E5737" t="s">
        <v>664</v>
      </c>
      <c r="F5737" s="153">
        <v>3</v>
      </c>
      <c r="G5737" t="s">
        <v>421</v>
      </c>
      <c r="H5737" t="s">
        <v>419</v>
      </c>
      <c r="I5737" t="s">
        <v>420</v>
      </c>
      <c r="J5737" t="s">
        <v>565</v>
      </c>
      <c r="K5737" t="s">
        <v>411</v>
      </c>
      <c r="L5737" t="s">
        <v>539</v>
      </c>
      <c r="M5737" t="s">
        <v>440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181</v>
      </c>
      <c r="C5738">
        <v>2021</v>
      </c>
      <c r="D5738">
        <v>12</v>
      </c>
      <c r="E5738" t="s">
        <v>664</v>
      </c>
      <c r="F5738" s="153">
        <v>3</v>
      </c>
      <c r="G5738" t="s">
        <v>421</v>
      </c>
      <c r="H5738" t="s">
        <v>450</v>
      </c>
      <c r="I5738" t="s">
        <v>451</v>
      </c>
      <c r="J5738" t="s">
        <v>568</v>
      </c>
      <c r="K5738" t="s">
        <v>433</v>
      </c>
      <c r="L5738" t="s">
        <v>539</v>
      </c>
      <c r="M5738" t="s">
        <v>440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181</v>
      </c>
      <c r="C5739">
        <v>2021</v>
      </c>
      <c r="D5739">
        <v>12</v>
      </c>
      <c r="E5739" t="s">
        <v>664</v>
      </c>
      <c r="F5739" s="153">
        <v>3</v>
      </c>
      <c r="G5739" t="s">
        <v>421</v>
      </c>
      <c r="H5739" t="s">
        <v>452</v>
      </c>
      <c r="I5739" t="s">
        <v>453</v>
      </c>
      <c r="J5739" t="s">
        <v>568</v>
      </c>
      <c r="K5739" t="s">
        <v>433</v>
      </c>
      <c r="L5739" t="s">
        <v>539</v>
      </c>
      <c r="M5739" t="s">
        <v>440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181</v>
      </c>
      <c r="C5740">
        <v>2021</v>
      </c>
      <c r="D5740">
        <v>12</v>
      </c>
      <c r="E5740" t="s">
        <v>664</v>
      </c>
      <c r="F5740" s="153">
        <v>3</v>
      </c>
      <c r="G5740" t="s">
        <v>421</v>
      </c>
      <c r="H5740" t="s">
        <v>492</v>
      </c>
      <c r="I5740" t="s">
        <v>493</v>
      </c>
      <c r="J5740" t="s">
        <v>568</v>
      </c>
      <c r="K5740" t="s">
        <v>433</v>
      </c>
      <c r="L5740" t="s">
        <v>539</v>
      </c>
      <c r="M5740" t="s">
        <v>440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181</v>
      </c>
      <c r="C5741">
        <v>2021</v>
      </c>
      <c r="D5741">
        <v>12</v>
      </c>
      <c r="E5741" t="s">
        <v>664</v>
      </c>
      <c r="F5741" s="153">
        <v>5</v>
      </c>
      <c r="G5741" t="s">
        <v>455</v>
      </c>
      <c r="H5741" t="s">
        <v>403</v>
      </c>
      <c r="I5741" t="s">
        <v>404</v>
      </c>
      <c r="J5741" t="s">
        <v>562</v>
      </c>
      <c r="K5741" t="s">
        <v>405</v>
      </c>
      <c r="L5741" t="s">
        <v>540</v>
      </c>
      <c r="M5741" t="s">
        <v>456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181</v>
      </c>
      <c r="C5742">
        <v>2021</v>
      </c>
      <c r="D5742">
        <v>12</v>
      </c>
      <c r="E5742" t="s">
        <v>664</v>
      </c>
      <c r="F5742" s="153">
        <v>5</v>
      </c>
      <c r="G5742" t="s">
        <v>455</v>
      </c>
      <c r="H5742" t="s">
        <v>423</v>
      </c>
      <c r="I5742" t="s">
        <v>424</v>
      </c>
      <c r="J5742" t="s">
        <v>567</v>
      </c>
      <c r="K5742" t="s">
        <v>425</v>
      </c>
      <c r="L5742" t="s">
        <v>540</v>
      </c>
      <c r="M5742" t="s">
        <v>456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181</v>
      </c>
      <c r="C5743">
        <v>2021</v>
      </c>
      <c r="D5743">
        <v>12</v>
      </c>
      <c r="E5743" t="s">
        <v>664</v>
      </c>
      <c r="F5743" s="153">
        <v>5</v>
      </c>
      <c r="G5743" t="s">
        <v>455</v>
      </c>
      <c r="H5743" t="s">
        <v>429</v>
      </c>
      <c r="I5743" t="s">
        <v>430</v>
      </c>
      <c r="J5743" t="s">
        <v>562</v>
      </c>
      <c r="K5743" t="s">
        <v>405</v>
      </c>
      <c r="L5743" t="s">
        <v>540</v>
      </c>
      <c r="M5743" t="s">
        <v>456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181</v>
      </c>
      <c r="C5744">
        <v>2021</v>
      </c>
      <c r="D5744">
        <v>12</v>
      </c>
      <c r="E5744" t="s">
        <v>664</v>
      </c>
      <c r="F5744" s="153">
        <v>5</v>
      </c>
      <c r="G5744" t="s">
        <v>455</v>
      </c>
      <c r="H5744" t="s">
        <v>481</v>
      </c>
      <c r="I5744" t="s">
        <v>482</v>
      </c>
      <c r="J5744" t="s">
        <v>568</v>
      </c>
      <c r="K5744" t="s">
        <v>433</v>
      </c>
      <c r="L5744" t="s">
        <v>540</v>
      </c>
      <c r="M5744" t="s">
        <v>456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181</v>
      </c>
      <c r="C5745">
        <v>2021</v>
      </c>
      <c r="D5745">
        <v>12</v>
      </c>
      <c r="E5745" t="s">
        <v>664</v>
      </c>
      <c r="F5745" s="153">
        <v>5</v>
      </c>
      <c r="G5745" t="s">
        <v>455</v>
      </c>
      <c r="H5745" t="s">
        <v>431</v>
      </c>
      <c r="I5745" t="s">
        <v>432</v>
      </c>
      <c r="J5745" t="s">
        <v>568</v>
      </c>
      <c r="K5745" t="s">
        <v>433</v>
      </c>
      <c r="L5745" t="s">
        <v>540</v>
      </c>
      <c r="M5745" t="s">
        <v>456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181</v>
      </c>
      <c r="C5746">
        <v>2021</v>
      </c>
      <c r="D5746">
        <v>12</v>
      </c>
      <c r="E5746" t="s">
        <v>664</v>
      </c>
      <c r="F5746" s="153">
        <v>5</v>
      </c>
      <c r="G5746" t="s">
        <v>455</v>
      </c>
      <c r="H5746" t="s">
        <v>477</v>
      </c>
      <c r="I5746" t="s">
        <v>478</v>
      </c>
      <c r="J5746" t="s">
        <v>566</v>
      </c>
      <c r="K5746" t="s">
        <v>436</v>
      </c>
      <c r="L5746" t="s">
        <v>540</v>
      </c>
      <c r="M5746" t="s">
        <v>456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181</v>
      </c>
      <c r="C5747">
        <v>2021</v>
      </c>
      <c r="D5747">
        <v>12</v>
      </c>
      <c r="E5747" t="s">
        <v>664</v>
      </c>
      <c r="F5747" s="153">
        <v>5</v>
      </c>
      <c r="G5747" t="s">
        <v>455</v>
      </c>
      <c r="H5747" t="s">
        <v>479</v>
      </c>
      <c r="I5747" t="s">
        <v>480</v>
      </c>
      <c r="J5747" t="s">
        <v>566</v>
      </c>
      <c r="K5747" t="s">
        <v>436</v>
      </c>
      <c r="L5747" t="s">
        <v>540</v>
      </c>
      <c r="M5747" t="s">
        <v>456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181</v>
      </c>
      <c r="C5748">
        <v>2021</v>
      </c>
      <c r="D5748">
        <v>12</v>
      </c>
      <c r="E5748" t="s">
        <v>664</v>
      </c>
      <c r="F5748" s="153">
        <v>5</v>
      </c>
      <c r="G5748" t="s">
        <v>455</v>
      </c>
      <c r="H5748" t="s">
        <v>434</v>
      </c>
      <c r="I5748" t="s">
        <v>435</v>
      </c>
      <c r="J5748" t="s">
        <v>566</v>
      </c>
      <c r="K5748" t="s">
        <v>436</v>
      </c>
      <c r="L5748" t="s">
        <v>541</v>
      </c>
      <c r="M5748" t="s">
        <v>457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181</v>
      </c>
      <c r="C5749">
        <v>2021</v>
      </c>
      <c r="D5749">
        <v>12</v>
      </c>
      <c r="E5749" t="s">
        <v>664</v>
      </c>
      <c r="F5749" s="153">
        <v>5</v>
      </c>
      <c r="G5749" t="s">
        <v>455</v>
      </c>
      <c r="H5749" t="s">
        <v>490</v>
      </c>
      <c r="I5749" t="s">
        <v>491</v>
      </c>
      <c r="J5749" t="s">
        <v>572</v>
      </c>
      <c r="K5749" t="s">
        <v>443</v>
      </c>
      <c r="L5749" t="s">
        <v>540</v>
      </c>
      <c r="M5749" t="s">
        <v>456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181</v>
      </c>
      <c r="C5750">
        <v>2021</v>
      </c>
      <c r="D5750">
        <v>12</v>
      </c>
      <c r="E5750" t="s">
        <v>664</v>
      </c>
      <c r="F5750" s="153">
        <v>5</v>
      </c>
      <c r="G5750" t="s">
        <v>455</v>
      </c>
      <c r="H5750" t="s">
        <v>441</v>
      </c>
      <c r="I5750" t="s">
        <v>442</v>
      </c>
      <c r="J5750" t="s">
        <v>572</v>
      </c>
      <c r="K5750" t="s">
        <v>443</v>
      </c>
      <c r="L5750" t="s">
        <v>540</v>
      </c>
      <c r="M5750" t="s">
        <v>456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181</v>
      </c>
      <c r="C5751">
        <v>2021</v>
      </c>
      <c r="D5751">
        <v>12</v>
      </c>
      <c r="E5751" t="s">
        <v>664</v>
      </c>
      <c r="F5751" s="153">
        <v>5</v>
      </c>
      <c r="G5751" t="s">
        <v>455</v>
      </c>
      <c r="H5751" t="s">
        <v>444</v>
      </c>
      <c r="I5751" t="s">
        <v>445</v>
      </c>
      <c r="J5751" t="s">
        <v>572</v>
      </c>
      <c r="K5751" t="s">
        <v>443</v>
      </c>
      <c r="L5751" t="s">
        <v>541</v>
      </c>
      <c r="M5751" t="s">
        <v>457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181</v>
      </c>
      <c r="C5752">
        <v>2021</v>
      </c>
      <c r="D5752">
        <v>12</v>
      </c>
      <c r="E5752" t="s">
        <v>664</v>
      </c>
      <c r="F5752" s="153">
        <v>5</v>
      </c>
      <c r="G5752" t="s">
        <v>455</v>
      </c>
      <c r="H5752" t="s">
        <v>417</v>
      </c>
      <c r="I5752" t="s">
        <v>418</v>
      </c>
      <c r="J5752" t="s">
        <v>562</v>
      </c>
      <c r="K5752" t="s">
        <v>405</v>
      </c>
      <c r="L5752" t="s">
        <v>541</v>
      </c>
      <c r="M5752" t="s">
        <v>457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181</v>
      </c>
      <c r="C5753">
        <v>2021</v>
      </c>
      <c r="D5753">
        <v>12</v>
      </c>
      <c r="E5753" t="s">
        <v>664</v>
      </c>
      <c r="F5753" s="153">
        <v>5</v>
      </c>
      <c r="G5753" t="s">
        <v>455</v>
      </c>
      <c r="H5753" t="s">
        <v>446</v>
      </c>
      <c r="I5753" t="s">
        <v>447</v>
      </c>
      <c r="J5753" t="s">
        <v>567</v>
      </c>
      <c r="K5753" t="s">
        <v>425</v>
      </c>
      <c r="L5753" t="s">
        <v>541</v>
      </c>
      <c r="M5753" t="s">
        <v>457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181</v>
      </c>
      <c r="C5754">
        <v>2021</v>
      </c>
      <c r="D5754">
        <v>12</v>
      </c>
      <c r="E5754" t="s">
        <v>664</v>
      </c>
      <c r="F5754" s="153">
        <v>5</v>
      </c>
      <c r="G5754" t="s">
        <v>455</v>
      </c>
      <c r="H5754" t="s">
        <v>450</v>
      </c>
      <c r="I5754" t="s">
        <v>451</v>
      </c>
      <c r="J5754" t="s">
        <v>568</v>
      </c>
      <c r="K5754" t="s">
        <v>433</v>
      </c>
      <c r="L5754" t="s">
        <v>541</v>
      </c>
      <c r="M5754" t="s">
        <v>457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181</v>
      </c>
      <c r="C5755">
        <v>2021</v>
      </c>
      <c r="D5755">
        <v>12</v>
      </c>
      <c r="E5755" t="s">
        <v>664</v>
      </c>
      <c r="F5755" s="153">
        <v>6</v>
      </c>
      <c r="G5755" t="s">
        <v>458</v>
      </c>
      <c r="H5755" t="s">
        <v>403</v>
      </c>
      <c r="I5755" t="s">
        <v>404</v>
      </c>
      <c r="J5755" t="s">
        <v>562</v>
      </c>
      <c r="K5755" t="s">
        <v>405</v>
      </c>
      <c r="L5755" t="s">
        <v>548</v>
      </c>
      <c r="M5755" t="s">
        <v>193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181</v>
      </c>
      <c r="C5756">
        <v>2021</v>
      </c>
      <c r="D5756">
        <v>12</v>
      </c>
      <c r="E5756" t="s">
        <v>664</v>
      </c>
      <c r="F5756" s="153">
        <v>6</v>
      </c>
      <c r="G5756" t="s">
        <v>458</v>
      </c>
      <c r="H5756" t="s">
        <v>494</v>
      </c>
      <c r="I5756" t="s">
        <v>495</v>
      </c>
      <c r="J5756" t="s">
        <v>573</v>
      </c>
      <c r="K5756" t="s">
        <v>461</v>
      </c>
      <c r="L5756" t="s">
        <v>548</v>
      </c>
      <c r="M5756" t="s">
        <v>193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181</v>
      </c>
      <c r="C5757">
        <v>2021</v>
      </c>
      <c r="D5757">
        <v>12</v>
      </c>
      <c r="E5757" t="s">
        <v>664</v>
      </c>
      <c r="F5757" s="153">
        <v>6</v>
      </c>
      <c r="G5757" t="s">
        <v>458</v>
      </c>
      <c r="H5757" t="s">
        <v>496</v>
      </c>
      <c r="I5757" t="s">
        <v>497</v>
      </c>
      <c r="J5757" t="s">
        <v>573</v>
      </c>
      <c r="K5757" t="s">
        <v>461</v>
      </c>
      <c r="L5757" t="s">
        <v>548</v>
      </c>
      <c r="M5757" t="s">
        <v>193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181</v>
      </c>
      <c r="C5758">
        <v>2021</v>
      </c>
      <c r="D5758">
        <v>12</v>
      </c>
      <c r="E5758" t="s">
        <v>664</v>
      </c>
      <c r="F5758" s="153">
        <v>6</v>
      </c>
      <c r="G5758" t="s">
        <v>458</v>
      </c>
      <c r="H5758" t="s">
        <v>477</v>
      </c>
      <c r="I5758" t="s">
        <v>478</v>
      </c>
      <c r="J5758" t="s">
        <v>566</v>
      </c>
      <c r="K5758" t="s">
        <v>436</v>
      </c>
      <c r="L5758" t="s">
        <v>548</v>
      </c>
      <c r="M5758" t="s">
        <v>193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181</v>
      </c>
      <c r="C5759">
        <v>2021</v>
      </c>
      <c r="D5759">
        <v>12</v>
      </c>
      <c r="E5759" t="s">
        <v>664</v>
      </c>
      <c r="F5759" s="153">
        <v>6</v>
      </c>
      <c r="G5759" t="s">
        <v>458</v>
      </c>
      <c r="H5759" t="s">
        <v>479</v>
      </c>
      <c r="I5759" t="s">
        <v>480</v>
      </c>
      <c r="J5759" t="s">
        <v>566</v>
      </c>
      <c r="K5759" t="s">
        <v>436</v>
      </c>
      <c r="L5759" t="s">
        <v>548</v>
      </c>
      <c r="M5759" t="s">
        <v>193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181</v>
      </c>
      <c r="C5760">
        <v>2021</v>
      </c>
      <c r="D5760">
        <v>12</v>
      </c>
      <c r="E5760" t="s">
        <v>664</v>
      </c>
      <c r="F5760" s="153">
        <v>6</v>
      </c>
      <c r="G5760" t="s">
        <v>458</v>
      </c>
      <c r="H5760" t="s">
        <v>665</v>
      </c>
      <c r="I5760" t="s">
        <v>666</v>
      </c>
      <c r="J5760" t="s">
        <v>576</v>
      </c>
      <c r="K5760" t="s">
        <v>513</v>
      </c>
      <c r="L5760" t="s">
        <v>548</v>
      </c>
      <c r="M5760" t="s">
        <v>193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181</v>
      </c>
      <c r="C5761">
        <v>2021</v>
      </c>
      <c r="D5761">
        <v>12</v>
      </c>
      <c r="E5761" t="s">
        <v>664</v>
      </c>
      <c r="F5761" s="153">
        <v>6</v>
      </c>
      <c r="G5761" t="s">
        <v>458</v>
      </c>
      <c r="H5761" t="s">
        <v>498</v>
      </c>
      <c r="I5761" t="s">
        <v>499</v>
      </c>
      <c r="J5761" t="s">
        <v>574</v>
      </c>
      <c r="K5761" t="s">
        <v>500</v>
      </c>
      <c r="L5761" t="s">
        <v>548</v>
      </c>
      <c r="M5761" t="s">
        <v>193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181</v>
      </c>
      <c r="C5762">
        <v>2021</v>
      </c>
      <c r="D5762">
        <v>12</v>
      </c>
      <c r="E5762" t="s">
        <v>664</v>
      </c>
      <c r="F5762" s="153">
        <v>6</v>
      </c>
      <c r="G5762" t="s">
        <v>458</v>
      </c>
      <c r="H5762" t="s">
        <v>501</v>
      </c>
      <c r="I5762" t="s">
        <v>502</v>
      </c>
      <c r="J5762" t="s">
        <v>574</v>
      </c>
      <c r="K5762" t="s">
        <v>500</v>
      </c>
      <c r="L5762" t="s">
        <v>548</v>
      </c>
      <c r="M5762" t="s">
        <v>193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181</v>
      </c>
      <c r="C5763">
        <v>2021</v>
      </c>
      <c r="D5763">
        <v>12</v>
      </c>
      <c r="E5763" t="s">
        <v>664</v>
      </c>
      <c r="F5763" s="153">
        <v>6</v>
      </c>
      <c r="G5763" t="s">
        <v>458</v>
      </c>
      <c r="H5763" t="s">
        <v>503</v>
      </c>
      <c r="I5763" t="s">
        <v>504</v>
      </c>
      <c r="J5763" t="s">
        <v>575</v>
      </c>
      <c r="K5763" t="s">
        <v>475</v>
      </c>
      <c r="L5763" t="s">
        <v>548</v>
      </c>
      <c r="M5763" t="s">
        <v>193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181</v>
      </c>
      <c r="C5764">
        <v>2021</v>
      </c>
      <c r="D5764">
        <v>12</v>
      </c>
      <c r="E5764" t="s">
        <v>664</v>
      </c>
      <c r="F5764" s="153">
        <v>6</v>
      </c>
      <c r="G5764" t="s">
        <v>458</v>
      </c>
      <c r="H5764" t="s">
        <v>505</v>
      </c>
      <c r="I5764" t="s">
        <v>506</v>
      </c>
      <c r="J5764" t="s">
        <v>575</v>
      </c>
      <c r="K5764" t="s">
        <v>475</v>
      </c>
      <c r="L5764" t="s">
        <v>548</v>
      </c>
      <c r="M5764" t="s">
        <v>193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181</v>
      </c>
      <c r="C5765">
        <v>2021</v>
      </c>
      <c r="D5765">
        <v>12</v>
      </c>
      <c r="E5765" t="s">
        <v>664</v>
      </c>
      <c r="F5765" s="153">
        <v>6</v>
      </c>
      <c r="G5765" t="s">
        <v>458</v>
      </c>
      <c r="H5765" t="s">
        <v>507</v>
      </c>
      <c r="I5765" t="s">
        <v>508</v>
      </c>
      <c r="J5765" t="s">
        <v>571</v>
      </c>
      <c r="K5765" t="s">
        <v>439</v>
      </c>
      <c r="L5765" t="s">
        <v>548</v>
      </c>
      <c r="M5765" t="s">
        <v>193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181</v>
      </c>
      <c r="C5766">
        <v>2021</v>
      </c>
      <c r="D5766">
        <v>12</v>
      </c>
      <c r="E5766" t="s">
        <v>664</v>
      </c>
      <c r="F5766" s="153">
        <v>6</v>
      </c>
      <c r="G5766" t="s">
        <v>458</v>
      </c>
      <c r="H5766" t="s">
        <v>509</v>
      </c>
      <c r="I5766" t="s">
        <v>510</v>
      </c>
      <c r="J5766" t="s">
        <v>571</v>
      </c>
      <c r="K5766" t="s">
        <v>439</v>
      </c>
      <c r="L5766" t="s">
        <v>548</v>
      </c>
      <c r="M5766" t="s">
        <v>193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181</v>
      </c>
      <c r="C5767">
        <v>2021</v>
      </c>
      <c r="D5767">
        <v>12</v>
      </c>
      <c r="E5767" t="s">
        <v>664</v>
      </c>
      <c r="F5767" s="153">
        <v>6</v>
      </c>
      <c r="G5767" t="s">
        <v>458</v>
      </c>
      <c r="H5767" t="s">
        <v>459</v>
      </c>
      <c r="I5767" t="s">
        <v>460</v>
      </c>
      <c r="J5767" t="s">
        <v>573</v>
      </c>
      <c r="K5767" t="s">
        <v>461</v>
      </c>
      <c r="L5767" t="s">
        <v>542</v>
      </c>
      <c r="M5767" t="s">
        <v>462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181</v>
      </c>
      <c r="C5768">
        <v>2021</v>
      </c>
      <c r="D5768">
        <v>12</v>
      </c>
      <c r="E5768" t="s">
        <v>664</v>
      </c>
      <c r="F5768" s="153">
        <v>6</v>
      </c>
      <c r="G5768" t="s">
        <v>458</v>
      </c>
      <c r="H5768" t="s">
        <v>434</v>
      </c>
      <c r="I5768" t="s">
        <v>435</v>
      </c>
      <c r="J5768" t="s">
        <v>566</v>
      </c>
      <c r="K5768" t="s">
        <v>436</v>
      </c>
      <c r="L5768" t="s">
        <v>542</v>
      </c>
      <c r="M5768" t="s">
        <v>462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181</v>
      </c>
      <c r="C5769">
        <v>2021</v>
      </c>
      <c r="D5769">
        <v>12</v>
      </c>
      <c r="E5769" t="s">
        <v>664</v>
      </c>
      <c r="F5769" s="153">
        <v>6</v>
      </c>
      <c r="G5769" t="s">
        <v>458</v>
      </c>
      <c r="H5769" t="s">
        <v>511</v>
      </c>
      <c r="I5769" t="s">
        <v>512</v>
      </c>
      <c r="J5769" t="s">
        <v>576</v>
      </c>
      <c r="K5769" t="s">
        <v>513</v>
      </c>
      <c r="L5769" t="s">
        <v>542</v>
      </c>
      <c r="M5769" t="s">
        <v>462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181</v>
      </c>
      <c r="C5770">
        <v>2021</v>
      </c>
      <c r="D5770">
        <v>12</v>
      </c>
      <c r="E5770" t="s">
        <v>664</v>
      </c>
      <c r="F5770" s="153">
        <v>6</v>
      </c>
      <c r="G5770" t="s">
        <v>458</v>
      </c>
      <c r="H5770" t="s">
        <v>514</v>
      </c>
      <c r="I5770" t="s">
        <v>515</v>
      </c>
      <c r="J5770" t="s">
        <v>574</v>
      </c>
      <c r="K5770" t="s">
        <v>500</v>
      </c>
      <c r="L5770" t="s">
        <v>542</v>
      </c>
      <c r="M5770" t="s">
        <v>462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181</v>
      </c>
      <c r="C5771">
        <v>2021</v>
      </c>
      <c r="D5771">
        <v>12</v>
      </c>
      <c r="E5771" t="s">
        <v>664</v>
      </c>
      <c r="F5771" s="153">
        <v>6</v>
      </c>
      <c r="G5771" t="s">
        <v>458</v>
      </c>
      <c r="H5771" t="s">
        <v>516</v>
      </c>
      <c r="I5771" t="s">
        <v>517</v>
      </c>
      <c r="J5771" t="s">
        <v>575</v>
      </c>
      <c r="K5771" t="s">
        <v>475</v>
      </c>
      <c r="L5771" t="s">
        <v>542</v>
      </c>
      <c r="M5771" t="s">
        <v>462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181</v>
      </c>
      <c r="C5772">
        <v>2021</v>
      </c>
      <c r="D5772">
        <v>12</v>
      </c>
      <c r="E5772" t="s">
        <v>664</v>
      </c>
      <c r="F5772" s="153">
        <v>6</v>
      </c>
      <c r="G5772" t="s">
        <v>458</v>
      </c>
      <c r="H5772" t="s">
        <v>437</v>
      </c>
      <c r="I5772" t="s">
        <v>438</v>
      </c>
      <c r="J5772" t="s">
        <v>571</v>
      </c>
      <c r="K5772" t="s">
        <v>439</v>
      </c>
      <c r="L5772" t="s">
        <v>542</v>
      </c>
      <c r="M5772" t="s">
        <v>462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181</v>
      </c>
      <c r="C5773">
        <v>2021</v>
      </c>
      <c r="D5773">
        <v>12</v>
      </c>
      <c r="E5773" t="s">
        <v>664</v>
      </c>
      <c r="F5773" s="153">
        <v>6</v>
      </c>
      <c r="G5773" t="s">
        <v>458</v>
      </c>
      <c r="H5773" t="s">
        <v>518</v>
      </c>
      <c r="I5773" t="s">
        <v>519</v>
      </c>
      <c r="J5773" t="s">
        <v>577</v>
      </c>
      <c r="K5773" t="s">
        <v>465</v>
      </c>
      <c r="L5773" t="s">
        <v>548</v>
      </c>
      <c r="M5773" t="s">
        <v>193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181</v>
      </c>
      <c r="C5774">
        <v>2021</v>
      </c>
      <c r="D5774">
        <v>12</v>
      </c>
      <c r="E5774" t="s">
        <v>664</v>
      </c>
      <c r="F5774" s="153">
        <v>6</v>
      </c>
      <c r="G5774" t="s">
        <v>458</v>
      </c>
      <c r="H5774" t="s">
        <v>463</v>
      </c>
      <c r="I5774" t="s">
        <v>464</v>
      </c>
      <c r="J5774" t="s">
        <v>577</v>
      </c>
      <c r="K5774" t="s">
        <v>465</v>
      </c>
      <c r="L5774" t="s">
        <v>542</v>
      </c>
      <c r="M5774" t="s">
        <v>462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181</v>
      </c>
      <c r="C5775">
        <v>2021</v>
      </c>
      <c r="D5775">
        <v>12</v>
      </c>
      <c r="E5775" t="s">
        <v>664</v>
      </c>
      <c r="F5775" s="153">
        <v>6</v>
      </c>
      <c r="G5775" t="s">
        <v>458</v>
      </c>
      <c r="H5775" t="s">
        <v>522</v>
      </c>
      <c r="I5775" t="s">
        <v>523</v>
      </c>
      <c r="J5775" t="s">
        <v>578</v>
      </c>
      <c r="K5775" t="s">
        <v>475</v>
      </c>
      <c r="L5775" t="s">
        <v>548</v>
      </c>
      <c r="M5775" t="s">
        <v>193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181</v>
      </c>
      <c r="C5776">
        <v>2021</v>
      </c>
      <c r="D5776">
        <v>12</v>
      </c>
      <c r="E5776" t="s">
        <v>664</v>
      </c>
      <c r="F5776" s="153">
        <v>6</v>
      </c>
      <c r="G5776" t="s">
        <v>458</v>
      </c>
      <c r="H5776" t="s">
        <v>524</v>
      </c>
      <c r="I5776" t="s">
        <v>525</v>
      </c>
      <c r="J5776" t="s">
        <v>578</v>
      </c>
      <c r="K5776" t="s">
        <v>475</v>
      </c>
      <c r="L5776" t="s">
        <v>542</v>
      </c>
      <c r="M5776" t="s">
        <v>462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181</v>
      </c>
      <c r="C5777">
        <v>2021</v>
      </c>
      <c r="D5777">
        <v>12</v>
      </c>
      <c r="E5777" t="s">
        <v>664</v>
      </c>
      <c r="F5777" s="153">
        <v>6</v>
      </c>
      <c r="G5777" t="s">
        <v>458</v>
      </c>
      <c r="H5777" t="s">
        <v>417</v>
      </c>
      <c r="I5777" t="s">
        <v>418</v>
      </c>
      <c r="J5777" t="s">
        <v>562</v>
      </c>
      <c r="K5777" t="s">
        <v>405</v>
      </c>
      <c r="L5777" t="s">
        <v>542</v>
      </c>
      <c r="M5777" t="s">
        <v>462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181</v>
      </c>
      <c r="C5778">
        <v>2021</v>
      </c>
      <c r="D5778">
        <v>12</v>
      </c>
      <c r="E5778" t="s">
        <v>664</v>
      </c>
      <c r="F5778" s="153">
        <v>10</v>
      </c>
      <c r="G5778" t="s">
        <v>466</v>
      </c>
      <c r="H5778" t="s">
        <v>397</v>
      </c>
      <c r="I5778" t="s">
        <v>398</v>
      </c>
      <c r="J5778" t="s">
        <v>561</v>
      </c>
      <c r="K5778" t="s">
        <v>399</v>
      </c>
      <c r="L5778" t="s">
        <v>543</v>
      </c>
      <c r="M5778" t="s">
        <v>467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181</v>
      </c>
      <c r="C5779">
        <v>2021</v>
      </c>
      <c r="D5779">
        <v>12</v>
      </c>
      <c r="E5779" t="s">
        <v>664</v>
      </c>
      <c r="F5779" s="153">
        <v>10</v>
      </c>
      <c r="G5779" t="s">
        <v>466</v>
      </c>
      <c r="H5779" t="s">
        <v>401</v>
      </c>
      <c r="I5779" t="s">
        <v>402</v>
      </c>
      <c r="J5779" t="s">
        <v>561</v>
      </c>
      <c r="K5779" t="s">
        <v>399</v>
      </c>
      <c r="L5779" t="s">
        <v>543</v>
      </c>
      <c r="M5779" t="s">
        <v>467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181</v>
      </c>
      <c r="C5780">
        <v>2021</v>
      </c>
      <c r="D5780">
        <v>12</v>
      </c>
      <c r="E5780" t="s">
        <v>664</v>
      </c>
      <c r="F5780" s="153">
        <v>10</v>
      </c>
      <c r="G5780" t="s">
        <v>466</v>
      </c>
      <c r="H5780" t="s">
        <v>403</v>
      </c>
      <c r="I5780" t="s">
        <v>404</v>
      </c>
      <c r="J5780" t="s">
        <v>562</v>
      </c>
      <c r="K5780" t="s">
        <v>405</v>
      </c>
      <c r="L5780" t="s">
        <v>543</v>
      </c>
      <c r="M5780" t="s">
        <v>467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181</v>
      </c>
      <c r="C5781">
        <v>2021</v>
      </c>
      <c r="D5781">
        <v>12</v>
      </c>
      <c r="E5781" t="s">
        <v>664</v>
      </c>
      <c r="F5781" s="153">
        <v>10</v>
      </c>
      <c r="G5781" t="s">
        <v>466</v>
      </c>
      <c r="H5781" t="s">
        <v>406</v>
      </c>
      <c r="I5781" t="s">
        <v>407</v>
      </c>
      <c r="J5781" t="s">
        <v>563</v>
      </c>
      <c r="K5781" t="s">
        <v>408</v>
      </c>
      <c r="L5781" t="s">
        <v>543</v>
      </c>
      <c r="M5781" t="s">
        <v>467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181</v>
      </c>
      <c r="C5782">
        <v>2021</v>
      </c>
      <c r="D5782">
        <v>12</v>
      </c>
      <c r="E5782" t="s">
        <v>664</v>
      </c>
      <c r="F5782" s="153">
        <v>10</v>
      </c>
      <c r="G5782" t="s">
        <v>466</v>
      </c>
      <c r="H5782" t="s">
        <v>471</v>
      </c>
      <c r="I5782" t="s">
        <v>472</v>
      </c>
      <c r="J5782" t="s">
        <v>563</v>
      </c>
      <c r="K5782" t="s">
        <v>408</v>
      </c>
      <c r="L5782" t="s">
        <v>543</v>
      </c>
      <c r="M5782" t="s">
        <v>467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181</v>
      </c>
      <c r="C5783">
        <v>2021</v>
      </c>
      <c r="D5783">
        <v>12</v>
      </c>
      <c r="E5783" t="s">
        <v>664</v>
      </c>
      <c r="F5783" s="153">
        <v>10</v>
      </c>
      <c r="G5783" t="s">
        <v>466</v>
      </c>
      <c r="H5783" t="s">
        <v>477</v>
      </c>
      <c r="I5783" t="s">
        <v>478</v>
      </c>
      <c r="J5783" t="s">
        <v>566</v>
      </c>
      <c r="K5783" t="s">
        <v>436</v>
      </c>
      <c r="L5783" t="s">
        <v>543</v>
      </c>
      <c r="M5783" t="s">
        <v>467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181</v>
      </c>
      <c r="C5784">
        <v>2021</v>
      </c>
      <c r="D5784">
        <v>12</v>
      </c>
      <c r="E5784" t="s">
        <v>664</v>
      </c>
      <c r="F5784" s="153">
        <v>10</v>
      </c>
      <c r="G5784" t="s">
        <v>466</v>
      </c>
      <c r="H5784" t="s">
        <v>479</v>
      </c>
      <c r="I5784" t="s">
        <v>480</v>
      </c>
      <c r="J5784" t="s">
        <v>566</v>
      </c>
      <c r="K5784" t="s">
        <v>436</v>
      </c>
      <c r="L5784" t="s">
        <v>543</v>
      </c>
      <c r="M5784" t="s">
        <v>467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181</v>
      </c>
      <c r="C5785">
        <v>2021</v>
      </c>
      <c r="D5785">
        <v>12</v>
      </c>
      <c r="E5785" t="s">
        <v>664</v>
      </c>
      <c r="F5785" s="153">
        <v>10</v>
      </c>
      <c r="G5785" t="s">
        <v>466</v>
      </c>
      <c r="H5785" t="s">
        <v>434</v>
      </c>
      <c r="I5785" t="s">
        <v>435</v>
      </c>
      <c r="J5785" t="s">
        <v>566</v>
      </c>
      <c r="K5785" t="s">
        <v>436</v>
      </c>
      <c r="L5785" t="s">
        <v>544</v>
      </c>
      <c r="M5785" t="s">
        <v>468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181</v>
      </c>
      <c r="C5786">
        <v>2021</v>
      </c>
      <c r="D5786">
        <v>12</v>
      </c>
      <c r="E5786" t="s">
        <v>664</v>
      </c>
      <c r="F5786" s="153">
        <v>10</v>
      </c>
      <c r="G5786" t="s">
        <v>466</v>
      </c>
      <c r="H5786" t="s">
        <v>412</v>
      </c>
      <c r="I5786" t="s">
        <v>413</v>
      </c>
      <c r="J5786" t="s">
        <v>561</v>
      </c>
      <c r="K5786" t="s">
        <v>399</v>
      </c>
      <c r="L5786" t="s">
        <v>544</v>
      </c>
      <c r="M5786" t="s">
        <v>468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181</v>
      </c>
      <c r="C5787">
        <v>2021</v>
      </c>
      <c r="D5787">
        <v>12</v>
      </c>
      <c r="E5787" t="s">
        <v>664</v>
      </c>
      <c r="F5787" s="153">
        <v>10</v>
      </c>
      <c r="G5787" t="s">
        <v>466</v>
      </c>
      <c r="H5787" t="s">
        <v>415</v>
      </c>
      <c r="I5787" t="s">
        <v>416</v>
      </c>
      <c r="J5787" t="s">
        <v>563</v>
      </c>
      <c r="K5787" t="s">
        <v>408</v>
      </c>
      <c r="L5787" t="s">
        <v>544</v>
      </c>
      <c r="M5787" t="s">
        <v>468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181</v>
      </c>
      <c r="C5788">
        <v>2021</v>
      </c>
      <c r="D5788">
        <v>12</v>
      </c>
      <c r="E5788" t="s">
        <v>664</v>
      </c>
      <c r="F5788" s="153">
        <v>10</v>
      </c>
      <c r="G5788" t="s">
        <v>466</v>
      </c>
      <c r="H5788" t="s">
        <v>417</v>
      </c>
      <c r="I5788" t="s">
        <v>418</v>
      </c>
      <c r="J5788" t="s">
        <v>562</v>
      </c>
      <c r="K5788" t="s">
        <v>405</v>
      </c>
      <c r="L5788" t="s">
        <v>544</v>
      </c>
      <c r="M5788" t="s">
        <v>468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181</v>
      </c>
      <c r="C5789">
        <v>2021</v>
      </c>
      <c r="D5789">
        <v>12</v>
      </c>
      <c r="E5789" t="s">
        <v>664</v>
      </c>
      <c r="F5789" s="153">
        <v>60</v>
      </c>
      <c r="G5789" t="s">
        <v>469</v>
      </c>
      <c r="H5789" t="s">
        <v>494</v>
      </c>
      <c r="I5789" t="s">
        <v>495</v>
      </c>
      <c r="J5789" t="s">
        <v>573</v>
      </c>
      <c r="K5789" t="s">
        <v>461</v>
      </c>
      <c r="L5789" t="s">
        <v>549</v>
      </c>
      <c r="M5789" t="s">
        <v>526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181</v>
      </c>
      <c r="C5790">
        <v>2021</v>
      </c>
      <c r="D5790">
        <v>12</v>
      </c>
      <c r="E5790" t="s">
        <v>664</v>
      </c>
      <c r="F5790" s="153">
        <v>60</v>
      </c>
      <c r="G5790" t="s">
        <v>469</v>
      </c>
      <c r="H5790" t="s">
        <v>496</v>
      </c>
      <c r="I5790" t="s">
        <v>497</v>
      </c>
      <c r="J5790" t="s">
        <v>573</v>
      </c>
      <c r="K5790" t="s">
        <v>461</v>
      </c>
      <c r="L5790" t="s">
        <v>549</v>
      </c>
      <c r="M5790" t="s">
        <v>526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181</v>
      </c>
      <c r="C5791">
        <v>2021</v>
      </c>
      <c r="D5791">
        <v>12</v>
      </c>
      <c r="E5791" t="s">
        <v>664</v>
      </c>
      <c r="F5791" s="153">
        <v>60</v>
      </c>
      <c r="G5791" t="s">
        <v>469</v>
      </c>
      <c r="H5791" t="s">
        <v>459</v>
      </c>
      <c r="I5791" t="s">
        <v>460</v>
      </c>
      <c r="J5791" t="s">
        <v>573</v>
      </c>
      <c r="K5791" t="s">
        <v>461</v>
      </c>
      <c r="L5791" t="s">
        <v>545</v>
      </c>
      <c r="M5791" t="s">
        <v>470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181</v>
      </c>
      <c r="C5792">
        <v>2021</v>
      </c>
      <c r="D5792">
        <v>12</v>
      </c>
      <c r="E5792" t="s">
        <v>664</v>
      </c>
      <c r="F5792" s="153">
        <v>60</v>
      </c>
      <c r="G5792" t="s">
        <v>469</v>
      </c>
      <c r="H5792" t="s">
        <v>437</v>
      </c>
      <c r="I5792" t="s">
        <v>438</v>
      </c>
      <c r="J5792" t="s">
        <v>571</v>
      </c>
      <c r="K5792" t="s">
        <v>439</v>
      </c>
      <c r="L5792" t="s">
        <v>545</v>
      </c>
      <c r="M5792" t="s">
        <v>470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181</v>
      </c>
      <c r="C5793">
        <v>2021</v>
      </c>
      <c r="D5793">
        <v>12</v>
      </c>
      <c r="E5793" t="s">
        <v>664</v>
      </c>
      <c r="F5793" s="153">
        <v>60</v>
      </c>
      <c r="G5793" t="s">
        <v>469</v>
      </c>
      <c r="H5793" t="s">
        <v>463</v>
      </c>
      <c r="I5793" t="s">
        <v>464</v>
      </c>
      <c r="J5793" t="s">
        <v>577</v>
      </c>
      <c r="K5793" t="s">
        <v>465</v>
      </c>
      <c r="L5793" t="s">
        <v>545</v>
      </c>
      <c r="M5793" t="s">
        <v>470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181</v>
      </c>
      <c r="C5794">
        <v>2021</v>
      </c>
      <c r="D5794">
        <v>12</v>
      </c>
      <c r="E5794" t="s">
        <v>664</v>
      </c>
      <c r="F5794" s="153">
        <v>71</v>
      </c>
      <c r="G5794" t="s">
        <v>469</v>
      </c>
      <c r="H5794" t="s">
        <v>397</v>
      </c>
      <c r="I5794" t="s">
        <v>398</v>
      </c>
      <c r="J5794" t="s">
        <v>561</v>
      </c>
      <c r="K5794" t="s">
        <v>399</v>
      </c>
      <c r="L5794" t="s">
        <v>550</v>
      </c>
      <c r="M5794" t="s">
        <v>527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181</v>
      </c>
      <c r="C5795">
        <v>2021</v>
      </c>
      <c r="D5795">
        <v>12</v>
      </c>
      <c r="E5795" t="s">
        <v>664</v>
      </c>
      <c r="F5795" s="153">
        <v>72</v>
      </c>
      <c r="G5795" t="s">
        <v>469</v>
      </c>
      <c r="H5795" t="s">
        <v>397</v>
      </c>
      <c r="I5795" t="s">
        <v>398</v>
      </c>
      <c r="J5795" t="s">
        <v>561</v>
      </c>
      <c r="K5795" t="s">
        <v>399</v>
      </c>
      <c r="L5795" t="s">
        <v>551</v>
      </c>
      <c r="M5795" t="s">
        <v>528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181</v>
      </c>
      <c r="C5796">
        <v>2021</v>
      </c>
      <c r="D5796">
        <v>12</v>
      </c>
      <c r="E5796" t="s">
        <v>664</v>
      </c>
      <c r="F5796" s="153">
        <v>72</v>
      </c>
      <c r="G5796" t="s">
        <v>469</v>
      </c>
      <c r="H5796" t="s">
        <v>403</v>
      </c>
      <c r="I5796" t="s">
        <v>404</v>
      </c>
      <c r="J5796" t="s">
        <v>562</v>
      </c>
      <c r="K5796" t="s">
        <v>405</v>
      </c>
      <c r="L5796" t="s">
        <v>551</v>
      </c>
      <c r="M5796" t="s">
        <v>528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181</v>
      </c>
      <c r="C5797">
        <v>2021</v>
      </c>
      <c r="D5797">
        <v>12</v>
      </c>
      <c r="E5797" t="s">
        <v>664</v>
      </c>
      <c r="F5797" s="153">
        <v>75</v>
      </c>
      <c r="G5797" t="s">
        <v>469</v>
      </c>
      <c r="H5797" t="s">
        <v>481</v>
      </c>
      <c r="I5797" t="s">
        <v>482</v>
      </c>
      <c r="J5797" t="s">
        <v>568</v>
      </c>
      <c r="K5797" t="s">
        <v>433</v>
      </c>
      <c r="L5797" t="s">
        <v>552</v>
      </c>
      <c r="M5797" t="s">
        <v>529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181</v>
      </c>
      <c r="C5798">
        <v>2021</v>
      </c>
      <c r="D5798">
        <v>12</v>
      </c>
      <c r="E5798" t="s">
        <v>664</v>
      </c>
      <c r="F5798" s="153">
        <v>75</v>
      </c>
      <c r="G5798" t="s">
        <v>469</v>
      </c>
      <c r="H5798" t="s">
        <v>441</v>
      </c>
      <c r="I5798" t="s">
        <v>442</v>
      </c>
      <c r="J5798" t="s">
        <v>572</v>
      </c>
      <c r="K5798" t="s">
        <v>443</v>
      </c>
      <c r="L5798" t="s">
        <v>552</v>
      </c>
      <c r="M5798" t="s">
        <v>529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181</v>
      </c>
      <c r="C5799">
        <v>2021</v>
      </c>
      <c r="D5799">
        <v>12</v>
      </c>
      <c r="E5799" t="s">
        <v>664</v>
      </c>
      <c r="F5799" s="153">
        <v>75</v>
      </c>
      <c r="G5799" t="s">
        <v>469</v>
      </c>
      <c r="H5799" t="s">
        <v>417</v>
      </c>
      <c r="I5799" t="s">
        <v>418</v>
      </c>
      <c r="J5799" t="s">
        <v>562</v>
      </c>
      <c r="K5799" t="s">
        <v>405</v>
      </c>
      <c r="L5799" t="s">
        <v>553</v>
      </c>
      <c r="M5799" t="s">
        <v>476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181</v>
      </c>
      <c r="C5800">
        <v>2021</v>
      </c>
      <c r="D5800">
        <v>12</v>
      </c>
      <c r="E5800" t="s">
        <v>664</v>
      </c>
      <c r="F5800" s="153">
        <v>75</v>
      </c>
      <c r="G5800" t="s">
        <v>469</v>
      </c>
      <c r="H5800" t="s">
        <v>450</v>
      </c>
      <c r="I5800" t="s">
        <v>451</v>
      </c>
      <c r="J5800" t="s">
        <v>568</v>
      </c>
      <c r="K5800" t="s">
        <v>433</v>
      </c>
      <c r="L5800" t="s">
        <v>553</v>
      </c>
      <c r="M5800" t="s">
        <v>476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181</v>
      </c>
      <c r="C5801">
        <v>2021</v>
      </c>
      <c r="D5801">
        <v>12</v>
      </c>
      <c r="E5801" t="s">
        <v>664</v>
      </c>
      <c r="F5801" s="153">
        <v>77</v>
      </c>
      <c r="G5801" t="s">
        <v>469</v>
      </c>
      <c r="H5801" t="s">
        <v>431</v>
      </c>
      <c r="I5801" t="s">
        <v>432</v>
      </c>
      <c r="J5801" t="s">
        <v>568</v>
      </c>
      <c r="K5801" t="s">
        <v>433</v>
      </c>
      <c r="L5801" t="s">
        <v>554</v>
      </c>
      <c r="M5801" t="s">
        <v>530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181</v>
      </c>
      <c r="C5802">
        <v>2021</v>
      </c>
      <c r="D5802">
        <v>12</v>
      </c>
      <c r="E5802" t="s">
        <v>664</v>
      </c>
      <c r="F5802" s="153">
        <v>79</v>
      </c>
      <c r="G5802" t="s">
        <v>469</v>
      </c>
      <c r="H5802" t="s">
        <v>403</v>
      </c>
      <c r="I5802" t="s">
        <v>404</v>
      </c>
      <c r="J5802" t="s">
        <v>562</v>
      </c>
      <c r="K5802" t="s">
        <v>405</v>
      </c>
      <c r="L5802" t="s">
        <v>556</v>
      </c>
      <c r="M5802" t="s">
        <v>531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181</v>
      </c>
      <c r="C5803">
        <v>2021</v>
      </c>
      <c r="D5803">
        <v>12</v>
      </c>
      <c r="E5803" t="s">
        <v>664</v>
      </c>
      <c r="F5803" s="153">
        <v>79</v>
      </c>
      <c r="G5803" t="s">
        <v>469</v>
      </c>
      <c r="H5803" t="s">
        <v>431</v>
      </c>
      <c r="I5803" t="s">
        <v>432</v>
      </c>
      <c r="J5803" t="s">
        <v>568</v>
      </c>
      <c r="K5803" t="s">
        <v>433</v>
      </c>
      <c r="L5803" t="s">
        <v>556</v>
      </c>
      <c r="M5803" t="s">
        <v>531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181</v>
      </c>
      <c r="C5804">
        <v>2021</v>
      </c>
      <c r="D5804">
        <v>12</v>
      </c>
      <c r="E5804" t="s">
        <v>664</v>
      </c>
      <c r="F5804" s="153">
        <v>79</v>
      </c>
      <c r="G5804" t="s">
        <v>469</v>
      </c>
      <c r="H5804" t="s">
        <v>532</v>
      </c>
      <c r="I5804" t="s">
        <v>533</v>
      </c>
      <c r="J5804" t="s">
        <v>270</v>
      </c>
      <c r="K5804" t="s">
        <v>534</v>
      </c>
      <c r="L5804" t="s">
        <v>556</v>
      </c>
      <c r="M5804" t="s">
        <v>531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181</v>
      </c>
      <c r="C5805">
        <v>2021</v>
      </c>
      <c r="D5805">
        <v>12</v>
      </c>
      <c r="E5805" t="s">
        <v>664</v>
      </c>
      <c r="F5805" s="153">
        <v>79</v>
      </c>
      <c r="G5805" t="s">
        <v>469</v>
      </c>
      <c r="H5805" t="s">
        <v>417</v>
      </c>
      <c r="I5805" t="s">
        <v>418</v>
      </c>
      <c r="J5805" t="s">
        <v>562</v>
      </c>
      <c r="K5805" t="s">
        <v>405</v>
      </c>
      <c r="L5805" t="s">
        <v>557</v>
      </c>
      <c r="M5805" t="s">
        <v>535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181</v>
      </c>
      <c r="C5806">
        <v>2021</v>
      </c>
      <c r="D5806">
        <v>12</v>
      </c>
      <c r="E5806" t="s">
        <v>664</v>
      </c>
      <c r="F5806" s="153">
        <v>79</v>
      </c>
      <c r="G5806" t="s">
        <v>469</v>
      </c>
      <c r="H5806" t="s">
        <v>446</v>
      </c>
      <c r="I5806" t="s">
        <v>447</v>
      </c>
      <c r="J5806" t="s">
        <v>567</v>
      </c>
      <c r="K5806" t="s">
        <v>425</v>
      </c>
      <c r="L5806" t="s">
        <v>557</v>
      </c>
      <c r="M5806" t="s">
        <v>535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181</v>
      </c>
      <c r="C5807">
        <v>2021</v>
      </c>
      <c r="D5807">
        <v>12</v>
      </c>
      <c r="E5807" t="s">
        <v>664</v>
      </c>
      <c r="F5807" s="153">
        <v>79</v>
      </c>
      <c r="G5807" t="s">
        <v>469</v>
      </c>
      <c r="H5807" t="s">
        <v>450</v>
      </c>
      <c r="I5807" t="s">
        <v>451</v>
      </c>
      <c r="J5807" t="s">
        <v>568</v>
      </c>
      <c r="K5807" t="s">
        <v>433</v>
      </c>
      <c r="L5807" t="s">
        <v>557</v>
      </c>
      <c r="M5807" t="s">
        <v>535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187</v>
      </c>
      <c r="C5808">
        <v>2022</v>
      </c>
      <c r="D5808">
        <v>1</v>
      </c>
      <c r="E5808" t="s">
        <v>395</v>
      </c>
      <c r="F5808" s="153">
        <v>1</v>
      </c>
      <c r="G5808" t="s">
        <v>396</v>
      </c>
      <c r="H5808" t="s">
        <v>397</v>
      </c>
      <c r="I5808" t="s">
        <v>398</v>
      </c>
      <c r="J5808" t="s">
        <v>561</v>
      </c>
      <c r="K5808" t="s">
        <v>399</v>
      </c>
      <c r="L5808" t="s">
        <v>536</v>
      </c>
      <c r="M5808" t="s">
        <v>400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187</v>
      </c>
      <c r="C5809">
        <v>2022</v>
      </c>
      <c r="D5809">
        <v>1</v>
      </c>
      <c r="E5809" t="s">
        <v>395</v>
      </c>
      <c r="F5809" s="153">
        <v>1</v>
      </c>
      <c r="G5809" t="s">
        <v>396</v>
      </c>
      <c r="H5809" t="s">
        <v>401</v>
      </c>
      <c r="I5809" t="s">
        <v>402</v>
      </c>
      <c r="J5809" t="s">
        <v>561</v>
      </c>
      <c r="K5809" t="s">
        <v>399</v>
      </c>
      <c r="L5809" t="s">
        <v>536</v>
      </c>
      <c r="M5809" t="s">
        <v>400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187</v>
      </c>
      <c r="C5810">
        <v>2022</v>
      </c>
      <c r="D5810">
        <v>1</v>
      </c>
      <c r="E5810" t="s">
        <v>395</v>
      </c>
      <c r="F5810" s="153">
        <v>1</v>
      </c>
      <c r="G5810" t="s">
        <v>396</v>
      </c>
      <c r="H5810" t="s">
        <v>403</v>
      </c>
      <c r="I5810" t="s">
        <v>404</v>
      </c>
      <c r="J5810" t="s">
        <v>562</v>
      </c>
      <c r="K5810" t="s">
        <v>405</v>
      </c>
      <c r="L5810" t="s">
        <v>536</v>
      </c>
      <c r="M5810" t="s">
        <v>400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187</v>
      </c>
      <c r="C5811">
        <v>2022</v>
      </c>
      <c r="D5811">
        <v>1</v>
      </c>
      <c r="E5811" t="s">
        <v>395</v>
      </c>
      <c r="F5811" s="153">
        <v>1</v>
      </c>
      <c r="G5811" t="s">
        <v>396</v>
      </c>
      <c r="H5811" t="s">
        <v>406</v>
      </c>
      <c r="I5811" t="s">
        <v>407</v>
      </c>
      <c r="J5811" t="s">
        <v>563</v>
      </c>
      <c r="K5811" t="s">
        <v>408</v>
      </c>
      <c r="L5811" t="s">
        <v>536</v>
      </c>
      <c r="M5811" t="s">
        <v>400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187</v>
      </c>
      <c r="C5812">
        <v>2022</v>
      </c>
      <c r="D5812">
        <v>1</v>
      </c>
      <c r="E5812" t="s">
        <v>395</v>
      </c>
      <c r="F5812" s="153">
        <v>1</v>
      </c>
      <c r="G5812" t="s">
        <v>396</v>
      </c>
      <c r="H5812" t="s">
        <v>409</v>
      </c>
      <c r="I5812" t="s">
        <v>410</v>
      </c>
      <c r="J5812" t="s">
        <v>565</v>
      </c>
      <c r="K5812" t="s">
        <v>411</v>
      </c>
      <c r="L5812" t="s">
        <v>536</v>
      </c>
      <c r="M5812" t="s">
        <v>400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187</v>
      </c>
      <c r="C5813">
        <v>2022</v>
      </c>
      <c r="D5813">
        <v>1</v>
      </c>
      <c r="E5813" t="s">
        <v>395</v>
      </c>
      <c r="F5813" s="153">
        <v>1</v>
      </c>
      <c r="G5813" t="s">
        <v>396</v>
      </c>
      <c r="H5813" t="s">
        <v>412</v>
      </c>
      <c r="I5813" t="s">
        <v>413</v>
      </c>
      <c r="J5813" t="s">
        <v>561</v>
      </c>
      <c r="K5813" t="s">
        <v>399</v>
      </c>
      <c r="L5813" t="s">
        <v>537</v>
      </c>
      <c r="M5813" t="s">
        <v>414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187</v>
      </c>
      <c r="C5814">
        <v>2022</v>
      </c>
      <c r="D5814">
        <v>1</v>
      </c>
      <c r="E5814" t="s">
        <v>395</v>
      </c>
      <c r="F5814" s="153">
        <v>1</v>
      </c>
      <c r="G5814" t="s">
        <v>396</v>
      </c>
      <c r="H5814" t="s">
        <v>415</v>
      </c>
      <c r="I5814" t="s">
        <v>416</v>
      </c>
      <c r="J5814" t="s">
        <v>563</v>
      </c>
      <c r="K5814" t="s">
        <v>408</v>
      </c>
      <c r="L5814" t="s">
        <v>537</v>
      </c>
      <c r="M5814" t="s">
        <v>414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187</v>
      </c>
      <c r="C5815">
        <v>2022</v>
      </c>
      <c r="D5815">
        <v>1</v>
      </c>
      <c r="E5815" t="s">
        <v>395</v>
      </c>
      <c r="F5815" s="153">
        <v>1</v>
      </c>
      <c r="G5815" t="s">
        <v>396</v>
      </c>
      <c r="H5815" t="s">
        <v>417</v>
      </c>
      <c r="I5815" t="s">
        <v>418</v>
      </c>
      <c r="J5815" t="s">
        <v>562</v>
      </c>
      <c r="K5815" t="s">
        <v>405</v>
      </c>
      <c r="L5815" t="s">
        <v>537</v>
      </c>
      <c r="M5815" t="s">
        <v>414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187</v>
      </c>
      <c r="C5816">
        <v>2022</v>
      </c>
      <c r="D5816">
        <v>1</v>
      </c>
      <c r="E5816" t="s">
        <v>395</v>
      </c>
      <c r="F5816" s="153">
        <v>1</v>
      </c>
      <c r="G5816" t="s">
        <v>396</v>
      </c>
      <c r="H5816" t="s">
        <v>419</v>
      </c>
      <c r="I5816" t="s">
        <v>420</v>
      </c>
      <c r="J5816" t="s">
        <v>565</v>
      </c>
      <c r="K5816" t="s">
        <v>411</v>
      </c>
      <c r="L5816" t="s">
        <v>537</v>
      </c>
      <c r="M5816" t="s">
        <v>414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187</v>
      </c>
      <c r="C5817">
        <v>2022</v>
      </c>
      <c r="D5817">
        <v>1</v>
      </c>
      <c r="E5817" t="s">
        <v>395</v>
      </c>
      <c r="F5817" s="153">
        <v>3</v>
      </c>
      <c r="G5817" t="s">
        <v>421</v>
      </c>
      <c r="H5817" t="s">
        <v>397</v>
      </c>
      <c r="I5817" t="s">
        <v>398</v>
      </c>
      <c r="J5817" t="s">
        <v>561</v>
      </c>
      <c r="K5817" t="s">
        <v>399</v>
      </c>
      <c r="L5817" t="s">
        <v>538</v>
      </c>
      <c r="M5817" t="s">
        <v>422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187</v>
      </c>
      <c r="C5818">
        <v>2022</v>
      </c>
      <c r="D5818">
        <v>1</v>
      </c>
      <c r="E5818" t="s">
        <v>395</v>
      </c>
      <c r="F5818" s="153">
        <v>3</v>
      </c>
      <c r="G5818" t="s">
        <v>421</v>
      </c>
      <c r="H5818" t="s">
        <v>403</v>
      </c>
      <c r="I5818" t="s">
        <v>404</v>
      </c>
      <c r="J5818" t="s">
        <v>562</v>
      </c>
      <c r="K5818" t="s">
        <v>405</v>
      </c>
      <c r="L5818" t="s">
        <v>538</v>
      </c>
      <c r="M5818" t="s">
        <v>422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187</v>
      </c>
      <c r="C5819">
        <v>2022</v>
      </c>
      <c r="D5819">
        <v>1</v>
      </c>
      <c r="E5819" t="s">
        <v>395</v>
      </c>
      <c r="F5819" s="153">
        <v>3</v>
      </c>
      <c r="G5819" t="s">
        <v>421</v>
      </c>
      <c r="H5819" t="s">
        <v>426</v>
      </c>
      <c r="I5819" t="s">
        <v>427</v>
      </c>
      <c r="J5819" t="s">
        <v>564</v>
      </c>
      <c r="K5819" t="s">
        <v>428</v>
      </c>
      <c r="L5819" t="s">
        <v>538</v>
      </c>
      <c r="M5819" t="s">
        <v>422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187</v>
      </c>
      <c r="C5820">
        <v>2022</v>
      </c>
      <c r="D5820">
        <v>1</v>
      </c>
      <c r="E5820" t="s">
        <v>395</v>
      </c>
      <c r="F5820" s="153">
        <v>3</v>
      </c>
      <c r="G5820" t="s">
        <v>421</v>
      </c>
      <c r="H5820" t="s">
        <v>409</v>
      </c>
      <c r="I5820" t="s">
        <v>410</v>
      </c>
      <c r="J5820" t="s">
        <v>565</v>
      </c>
      <c r="K5820" t="s">
        <v>411</v>
      </c>
      <c r="L5820" t="s">
        <v>538</v>
      </c>
      <c r="M5820" t="s">
        <v>422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187</v>
      </c>
      <c r="C5821">
        <v>2022</v>
      </c>
      <c r="D5821">
        <v>1</v>
      </c>
      <c r="E5821" t="s">
        <v>395</v>
      </c>
      <c r="F5821" s="153">
        <v>3</v>
      </c>
      <c r="G5821" t="s">
        <v>421</v>
      </c>
      <c r="H5821" t="s">
        <v>431</v>
      </c>
      <c r="I5821" t="s">
        <v>432</v>
      </c>
      <c r="J5821" t="s">
        <v>568</v>
      </c>
      <c r="K5821" t="s">
        <v>433</v>
      </c>
      <c r="L5821" t="s">
        <v>538</v>
      </c>
      <c r="M5821" t="s">
        <v>422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187</v>
      </c>
      <c r="C5822">
        <v>2022</v>
      </c>
      <c r="D5822">
        <v>1</v>
      </c>
      <c r="E5822" t="s">
        <v>395</v>
      </c>
      <c r="F5822" s="153">
        <v>3</v>
      </c>
      <c r="G5822" t="s">
        <v>421</v>
      </c>
      <c r="H5822" t="s">
        <v>434</v>
      </c>
      <c r="I5822" t="s">
        <v>435</v>
      </c>
      <c r="J5822" t="s">
        <v>566</v>
      </c>
      <c r="K5822" t="s">
        <v>436</v>
      </c>
      <c r="L5822" t="s">
        <v>537</v>
      </c>
      <c r="M5822" t="s">
        <v>414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187</v>
      </c>
      <c r="C5823">
        <v>2022</v>
      </c>
      <c r="D5823">
        <v>1</v>
      </c>
      <c r="E5823" t="s">
        <v>395</v>
      </c>
      <c r="F5823" s="153">
        <v>3</v>
      </c>
      <c r="G5823" t="s">
        <v>421</v>
      </c>
      <c r="H5823" t="s">
        <v>437</v>
      </c>
      <c r="I5823" t="s">
        <v>438</v>
      </c>
      <c r="J5823" t="s">
        <v>571</v>
      </c>
      <c r="K5823" t="s">
        <v>439</v>
      </c>
      <c r="L5823" t="s">
        <v>539</v>
      </c>
      <c r="M5823" t="s">
        <v>440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187</v>
      </c>
      <c r="C5824">
        <v>2022</v>
      </c>
      <c r="D5824">
        <v>1</v>
      </c>
      <c r="E5824" t="s">
        <v>395</v>
      </c>
      <c r="F5824" s="153">
        <v>3</v>
      </c>
      <c r="G5824" t="s">
        <v>421</v>
      </c>
      <c r="H5824" t="s">
        <v>441</v>
      </c>
      <c r="I5824" t="s">
        <v>442</v>
      </c>
      <c r="J5824" t="s">
        <v>572</v>
      </c>
      <c r="K5824" t="s">
        <v>443</v>
      </c>
      <c r="L5824" t="s">
        <v>538</v>
      </c>
      <c r="M5824" t="s">
        <v>422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187</v>
      </c>
      <c r="C5825">
        <v>2022</v>
      </c>
      <c r="D5825">
        <v>1</v>
      </c>
      <c r="E5825" t="s">
        <v>395</v>
      </c>
      <c r="F5825" s="153">
        <v>3</v>
      </c>
      <c r="G5825" t="s">
        <v>421</v>
      </c>
      <c r="H5825" t="s">
        <v>444</v>
      </c>
      <c r="I5825" t="s">
        <v>445</v>
      </c>
      <c r="J5825" t="s">
        <v>572</v>
      </c>
      <c r="K5825" t="s">
        <v>443</v>
      </c>
      <c r="L5825" t="s">
        <v>539</v>
      </c>
      <c r="M5825" t="s">
        <v>440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187</v>
      </c>
      <c r="C5826">
        <v>2022</v>
      </c>
      <c r="D5826">
        <v>1</v>
      </c>
      <c r="E5826" t="s">
        <v>395</v>
      </c>
      <c r="F5826" s="153">
        <v>3</v>
      </c>
      <c r="G5826" t="s">
        <v>421</v>
      </c>
      <c r="H5826" t="s">
        <v>412</v>
      </c>
      <c r="I5826" t="s">
        <v>413</v>
      </c>
      <c r="J5826" t="s">
        <v>561</v>
      </c>
      <c r="K5826" t="s">
        <v>399</v>
      </c>
      <c r="L5826" t="s">
        <v>539</v>
      </c>
      <c r="M5826" t="s">
        <v>440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187</v>
      </c>
      <c r="C5827">
        <v>2022</v>
      </c>
      <c r="D5827">
        <v>1</v>
      </c>
      <c r="E5827" t="s">
        <v>395</v>
      </c>
      <c r="F5827" s="153">
        <v>3</v>
      </c>
      <c r="G5827" t="s">
        <v>421</v>
      </c>
      <c r="H5827" t="s">
        <v>417</v>
      </c>
      <c r="I5827" t="s">
        <v>418</v>
      </c>
      <c r="J5827" t="s">
        <v>562</v>
      </c>
      <c r="K5827" t="s">
        <v>405</v>
      </c>
      <c r="L5827" t="s">
        <v>539</v>
      </c>
      <c r="M5827" t="s">
        <v>440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187</v>
      </c>
      <c r="C5828">
        <v>2022</v>
      </c>
      <c r="D5828">
        <v>1</v>
      </c>
      <c r="E5828" t="s">
        <v>395</v>
      </c>
      <c r="F5828" s="153">
        <v>3</v>
      </c>
      <c r="G5828" t="s">
        <v>421</v>
      </c>
      <c r="H5828" t="s">
        <v>446</v>
      </c>
      <c r="I5828" t="s">
        <v>447</v>
      </c>
      <c r="J5828" t="s">
        <v>567</v>
      </c>
      <c r="K5828" t="s">
        <v>425</v>
      </c>
      <c r="L5828" t="s">
        <v>539</v>
      </c>
      <c r="M5828" t="s">
        <v>440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187</v>
      </c>
      <c r="C5829">
        <v>2022</v>
      </c>
      <c r="D5829">
        <v>1</v>
      </c>
      <c r="E5829" t="s">
        <v>395</v>
      </c>
      <c r="F5829" s="153">
        <v>3</v>
      </c>
      <c r="G5829" t="s">
        <v>421</v>
      </c>
      <c r="H5829" t="s">
        <v>448</v>
      </c>
      <c r="I5829" t="s">
        <v>449</v>
      </c>
      <c r="J5829" t="s">
        <v>564</v>
      </c>
      <c r="K5829" t="s">
        <v>428</v>
      </c>
      <c r="L5829" t="s">
        <v>539</v>
      </c>
      <c r="M5829" t="s">
        <v>440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187</v>
      </c>
      <c r="C5830">
        <v>2022</v>
      </c>
      <c r="D5830">
        <v>1</v>
      </c>
      <c r="E5830" t="s">
        <v>395</v>
      </c>
      <c r="F5830" s="153">
        <v>3</v>
      </c>
      <c r="G5830" t="s">
        <v>421</v>
      </c>
      <c r="H5830" t="s">
        <v>419</v>
      </c>
      <c r="I5830" t="s">
        <v>420</v>
      </c>
      <c r="J5830" t="s">
        <v>565</v>
      </c>
      <c r="K5830" t="s">
        <v>411</v>
      </c>
      <c r="L5830" t="s">
        <v>539</v>
      </c>
      <c r="M5830" t="s">
        <v>440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187</v>
      </c>
      <c r="C5831">
        <v>2022</v>
      </c>
      <c r="D5831">
        <v>1</v>
      </c>
      <c r="E5831" t="s">
        <v>395</v>
      </c>
      <c r="F5831" s="153">
        <v>3</v>
      </c>
      <c r="G5831" t="s">
        <v>421</v>
      </c>
      <c r="H5831" t="s">
        <v>450</v>
      </c>
      <c r="I5831" t="s">
        <v>451</v>
      </c>
      <c r="J5831" t="s">
        <v>568</v>
      </c>
      <c r="K5831" t="s">
        <v>433</v>
      </c>
      <c r="L5831" t="s">
        <v>539</v>
      </c>
      <c r="M5831" t="s">
        <v>440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187</v>
      </c>
      <c r="C5832">
        <v>2022</v>
      </c>
      <c r="D5832">
        <v>1</v>
      </c>
      <c r="E5832" t="s">
        <v>395</v>
      </c>
      <c r="F5832" s="153">
        <v>3</v>
      </c>
      <c r="G5832" t="s">
        <v>421</v>
      </c>
      <c r="H5832" t="s">
        <v>452</v>
      </c>
      <c r="I5832" t="s">
        <v>453</v>
      </c>
      <c r="J5832" t="s">
        <v>570</v>
      </c>
      <c r="K5832" t="s">
        <v>454</v>
      </c>
      <c r="L5832" t="s">
        <v>539</v>
      </c>
      <c r="M5832" t="s">
        <v>440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187</v>
      </c>
      <c r="C5833">
        <v>2022</v>
      </c>
      <c r="D5833">
        <v>1</v>
      </c>
      <c r="E5833" t="s">
        <v>395</v>
      </c>
      <c r="F5833" s="153">
        <v>5</v>
      </c>
      <c r="G5833" t="s">
        <v>455</v>
      </c>
      <c r="H5833" t="s">
        <v>431</v>
      </c>
      <c r="I5833" t="s">
        <v>432</v>
      </c>
      <c r="J5833" t="s">
        <v>568</v>
      </c>
      <c r="K5833" t="s">
        <v>433</v>
      </c>
      <c r="L5833" t="s">
        <v>540</v>
      </c>
      <c r="M5833" t="s">
        <v>456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187</v>
      </c>
      <c r="C5834">
        <v>2022</v>
      </c>
      <c r="D5834">
        <v>1</v>
      </c>
      <c r="E5834" t="s">
        <v>395</v>
      </c>
      <c r="F5834" s="153">
        <v>5</v>
      </c>
      <c r="G5834" t="s">
        <v>455</v>
      </c>
      <c r="H5834" t="s">
        <v>441</v>
      </c>
      <c r="I5834" t="s">
        <v>442</v>
      </c>
      <c r="J5834" t="s">
        <v>547</v>
      </c>
      <c r="K5834" t="s">
        <v>475</v>
      </c>
      <c r="L5834" t="s">
        <v>547</v>
      </c>
      <c r="M5834" t="s">
        <v>476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187</v>
      </c>
      <c r="C5835">
        <v>2022</v>
      </c>
      <c r="D5835">
        <v>1</v>
      </c>
      <c r="E5835" t="s">
        <v>395</v>
      </c>
      <c r="F5835" s="153">
        <v>5</v>
      </c>
      <c r="G5835" t="s">
        <v>455</v>
      </c>
      <c r="H5835" t="s">
        <v>417</v>
      </c>
      <c r="I5835" t="s">
        <v>418</v>
      </c>
      <c r="J5835" t="s">
        <v>562</v>
      </c>
      <c r="K5835" t="s">
        <v>405</v>
      </c>
      <c r="L5835" t="s">
        <v>541</v>
      </c>
      <c r="M5835" t="s">
        <v>457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187</v>
      </c>
      <c r="C5836">
        <v>2022</v>
      </c>
      <c r="D5836">
        <v>1</v>
      </c>
      <c r="E5836" t="s">
        <v>395</v>
      </c>
      <c r="F5836" s="153">
        <v>6</v>
      </c>
      <c r="G5836" t="s">
        <v>458</v>
      </c>
      <c r="H5836" t="s">
        <v>459</v>
      </c>
      <c r="I5836" t="s">
        <v>460</v>
      </c>
      <c r="J5836" t="s">
        <v>573</v>
      </c>
      <c r="K5836" t="s">
        <v>461</v>
      </c>
      <c r="L5836" t="s">
        <v>542</v>
      </c>
      <c r="M5836" t="s">
        <v>462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187</v>
      </c>
      <c r="C5837">
        <v>2022</v>
      </c>
      <c r="D5837">
        <v>1</v>
      </c>
      <c r="E5837" t="s">
        <v>395</v>
      </c>
      <c r="F5837" s="153">
        <v>6</v>
      </c>
      <c r="G5837" t="s">
        <v>458</v>
      </c>
      <c r="H5837" t="s">
        <v>463</v>
      </c>
      <c r="I5837" t="s">
        <v>464</v>
      </c>
      <c r="J5837" t="s">
        <v>577</v>
      </c>
      <c r="K5837" t="s">
        <v>465</v>
      </c>
      <c r="L5837" t="s">
        <v>542</v>
      </c>
      <c r="M5837" t="s">
        <v>462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187</v>
      </c>
      <c r="C5838">
        <v>2022</v>
      </c>
      <c r="D5838">
        <v>1</v>
      </c>
      <c r="E5838" t="s">
        <v>395</v>
      </c>
      <c r="F5838" s="153">
        <v>10</v>
      </c>
      <c r="G5838" t="s">
        <v>466</v>
      </c>
      <c r="H5838" t="s">
        <v>397</v>
      </c>
      <c r="I5838" t="s">
        <v>398</v>
      </c>
      <c r="J5838" t="s">
        <v>561</v>
      </c>
      <c r="K5838" t="s">
        <v>399</v>
      </c>
      <c r="L5838" t="s">
        <v>543</v>
      </c>
      <c r="M5838" t="s">
        <v>467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187</v>
      </c>
      <c r="C5839">
        <v>2022</v>
      </c>
      <c r="D5839">
        <v>1</v>
      </c>
      <c r="E5839" t="s">
        <v>395</v>
      </c>
      <c r="F5839" s="153">
        <v>10</v>
      </c>
      <c r="G5839" t="s">
        <v>466</v>
      </c>
      <c r="H5839" t="s">
        <v>406</v>
      </c>
      <c r="I5839" t="s">
        <v>407</v>
      </c>
      <c r="J5839" t="s">
        <v>563</v>
      </c>
      <c r="K5839" t="s">
        <v>408</v>
      </c>
      <c r="L5839" t="s">
        <v>543</v>
      </c>
      <c r="M5839" t="s">
        <v>467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187</v>
      </c>
      <c r="C5840">
        <v>2022</v>
      </c>
      <c r="D5840">
        <v>1</v>
      </c>
      <c r="E5840" t="s">
        <v>395</v>
      </c>
      <c r="F5840" s="153">
        <v>10</v>
      </c>
      <c r="G5840" t="s">
        <v>466</v>
      </c>
      <c r="H5840" t="s">
        <v>412</v>
      </c>
      <c r="I5840" t="s">
        <v>413</v>
      </c>
      <c r="J5840" t="s">
        <v>561</v>
      </c>
      <c r="K5840" t="s">
        <v>399</v>
      </c>
      <c r="L5840" t="s">
        <v>544</v>
      </c>
      <c r="M5840" t="s">
        <v>468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187</v>
      </c>
      <c r="C5841">
        <v>2022</v>
      </c>
      <c r="D5841">
        <v>1</v>
      </c>
      <c r="E5841" t="s">
        <v>395</v>
      </c>
      <c r="F5841" s="153">
        <v>10</v>
      </c>
      <c r="G5841" t="s">
        <v>466</v>
      </c>
      <c r="H5841" t="s">
        <v>415</v>
      </c>
      <c r="I5841" t="s">
        <v>416</v>
      </c>
      <c r="J5841" t="s">
        <v>563</v>
      </c>
      <c r="K5841" t="s">
        <v>408</v>
      </c>
      <c r="L5841" t="s">
        <v>544</v>
      </c>
      <c r="M5841" t="s">
        <v>468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187</v>
      </c>
      <c r="C5842">
        <v>2022</v>
      </c>
      <c r="D5842">
        <v>1</v>
      </c>
      <c r="E5842" t="s">
        <v>395</v>
      </c>
      <c r="F5842" s="153">
        <v>60</v>
      </c>
      <c r="G5842" t="s">
        <v>469</v>
      </c>
      <c r="H5842" t="s">
        <v>459</v>
      </c>
      <c r="I5842" t="s">
        <v>460</v>
      </c>
      <c r="J5842" t="s">
        <v>573</v>
      </c>
      <c r="K5842" t="s">
        <v>461</v>
      </c>
      <c r="L5842" t="s">
        <v>545</v>
      </c>
      <c r="M5842" t="s">
        <v>470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187</v>
      </c>
      <c r="C5843">
        <v>2022</v>
      </c>
      <c r="D5843">
        <v>1</v>
      </c>
      <c r="E5843" t="s">
        <v>395</v>
      </c>
      <c r="F5843" s="153">
        <v>60</v>
      </c>
      <c r="G5843" t="s">
        <v>469</v>
      </c>
      <c r="H5843" t="s">
        <v>463</v>
      </c>
      <c r="I5843" t="s">
        <v>464</v>
      </c>
      <c r="J5843" t="s">
        <v>577</v>
      </c>
      <c r="K5843" t="s">
        <v>465</v>
      </c>
      <c r="L5843" t="s">
        <v>545</v>
      </c>
      <c r="M5843" t="s">
        <v>470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181</v>
      </c>
      <c r="C5844">
        <v>2022</v>
      </c>
      <c r="D5844">
        <v>1</v>
      </c>
      <c r="E5844" t="s">
        <v>395</v>
      </c>
      <c r="F5844" s="153">
        <v>1</v>
      </c>
      <c r="G5844" t="s">
        <v>396</v>
      </c>
      <c r="H5844" t="s">
        <v>397</v>
      </c>
      <c r="I5844" t="s">
        <v>398</v>
      </c>
      <c r="J5844" t="s">
        <v>561</v>
      </c>
      <c r="K5844" t="s">
        <v>399</v>
      </c>
      <c r="L5844" t="s">
        <v>536</v>
      </c>
      <c r="M5844" t="s">
        <v>400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181</v>
      </c>
      <c r="C5845">
        <v>2022</v>
      </c>
      <c r="D5845">
        <v>1</v>
      </c>
      <c r="E5845" t="s">
        <v>395</v>
      </c>
      <c r="F5845" s="153">
        <v>1</v>
      </c>
      <c r="G5845" t="s">
        <v>396</v>
      </c>
      <c r="H5845" t="s">
        <v>401</v>
      </c>
      <c r="I5845" t="s">
        <v>402</v>
      </c>
      <c r="J5845" t="s">
        <v>561</v>
      </c>
      <c r="K5845" t="s">
        <v>399</v>
      </c>
      <c r="L5845" t="s">
        <v>536</v>
      </c>
      <c r="M5845" t="s">
        <v>400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181</v>
      </c>
      <c r="C5846">
        <v>2022</v>
      </c>
      <c r="D5846">
        <v>1</v>
      </c>
      <c r="E5846" t="s">
        <v>395</v>
      </c>
      <c r="F5846" s="153">
        <v>1</v>
      </c>
      <c r="G5846" t="s">
        <v>396</v>
      </c>
      <c r="H5846" t="s">
        <v>403</v>
      </c>
      <c r="I5846" t="s">
        <v>404</v>
      </c>
      <c r="J5846" t="s">
        <v>562</v>
      </c>
      <c r="K5846" t="s">
        <v>405</v>
      </c>
      <c r="L5846" t="s">
        <v>536</v>
      </c>
      <c r="M5846" t="s">
        <v>400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181</v>
      </c>
      <c r="C5847">
        <v>2022</v>
      </c>
      <c r="D5847">
        <v>1</v>
      </c>
      <c r="E5847" t="s">
        <v>395</v>
      </c>
      <c r="F5847" s="153">
        <v>1</v>
      </c>
      <c r="G5847" t="s">
        <v>396</v>
      </c>
      <c r="H5847" t="s">
        <v>406</v>
      </c>
      <c r="I5847" t="s">
        <v>407</v>
      </c>
      <c r="J5847" t="s">
        <v>563</v>
      </c>
      <c r="K5847" t="s">
        <v>408</v>
      </c>
      <c r="L5847" t="s">
        <v>536</v>
      </c>
      <c r="M5847" t="s">
        <v>400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181</v>
      </c>
      <c r="C5848">
        <v>2022</v>
      </c>
      <c r="D5848">
        <v>1</v>
      </c>
      <c r="E5848" t="s">
        <v>395</v>
      </c>
      <c r="F5848" s="153">
        <v>1</v>
      </c>
      <c r="G5848" t="s">
        <v>396</v>
      </c>
      <c r="H5848" t="s">
        <v>471</v>
      </c>
      <c r="I5848" t="s">
        <v>472</v>
      </c>
      <c r="J5848" t="s">
        <v>563</v>
      </c>
      <c r="K5848" t="s">
        <v>408</v>
      </c>
      <c r="L5848" t="s">
        <v>536</v>
      </c>
      <c r="M5848" t="s">
        <v>400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181</v>
      </c>
      <c r="C5849">
        <v>2022</v>
      </c>
      <c r="D5849">
        <v>1</v>
      </c>
      <c r="E5849" t="s">
        <v>395</v>
      </c>
      <c r="F5849" s="153">
        <v>1</v>
      </c>
      <c r="G5849" t="s">
        <v>396</v>
      </c>
      <c r="H5849" t="s">
        <v>409</v>
      </c>
      <c r="I5849" t="s">
        <v>410</v>
      </c>
      <c r="J5849" t="s">
        <v>564</v>
      </c>
      <c r="K5849" t="s">
        <v>428</v>
      </c>
      <c r="L5849" t="s">
        <v>536</v>
      </c>
      <c r="M5849" t="s">
        <v>400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181</v>
      </c>
      <c r="C5850">
        <v>2022</v>
      </c>
      <c r="D5850">
        <v>1</v>
      </c>
      <c r="E5850" t="s">
        <v>395</v>
      </c>
      <c r="F5850" s="153">
        <v>1</v>
      </c>
      <c r="G5850" t="s">
        <v>396</v>
      </c>
      <c r="H5850" t="s">
        <v>429</v>
      </c>
      <c r="I5850" t="s">
        <v>430</v>
      </c>
      <c r="J5850" t="s">
        <v>562</v>
      </c>
      <c r="K5850" t="s">
        <v>405</v>
      </c>
      <c r="L5850" t="s">
        <v>536</v>
      </c>
      <c r="M5850" t="s">
        <v>400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181</v>
      </c>
      <c r="C5851">
        <v>2022</v>
      </c>
      <c r="D5851">
        <v>1</v>
      </c>
      <c r="E5851" t="s">
        <v>395</v>
      </c>
      <c r="F5851" s="153">
        <v>1</v>
      </c>
      <c r="G5851" t="s">
        <v>396</v>
      </c>
      <c r="H5851" t="s">
        <v>473</v>
      </c>
      <c r="I5851" t="s">
        <v>474</v>
      </c>
      <c r="J5851" t="s">
        <v>565</v>
      </c>
      <c r="K5851" t="s">
        <v>411</v>
      </c>
      <c r="L5851" t="s">
        <v>536</v>
      </c>
      <c r="M5851" t="s">
        <v>400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181</v>
      </c>
      <c r="C5852">
        <v>2022</v>
      </c>
      <c r="D5852">
        <v>1</v>
      </c>
      <c r="E5852" t="s">
        <v>395</v>
      </c>
      <c r="F5852" s="153">
        <v>1</v>
      </c>
      <c r="G5852" t="s">
        <v>396</v>
      </c>
      <c r="H5852" t="s">
        <v>477</v>
      </c>
      <c r="I5852" t="s">
        <v>478</v>
      </c>
      <c r="J5852" t="s">
        <v>566</v>
      </c>
      <c r="K5852" t="s">
        <v>436</v>
      </c>
      <c r="L5852" t="s">
        <v>536</v>
      </c>
      <c r="M5852" t="s">
        <v>400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181</v>
      </c>
      <c r="C5853">
        <v>2022</v>
      </c>
      <c r="D5853">
        <v>1</v>
      </c>
      <c r="E5853" t="s">
        <v>395</v>
      </c>
      <c r="F5853" s="153">
        <v>1</v>
      </c>
      <c r="G5853" t="s">
        <v>396</v>
      </c>
      <c r="H5853" t="s">
        <v>479</v>
      </c>
      <c r="I5853" t="s">
        <v>480</v>
      </c>
      <c r="J5853" t="s">
        <v>566</v>
      </c>
      <c r="K5853" t="s">
        <v>436</v>
      </c>
      <c r="L5853" t="s">
        <v>536</v>
      </c>
      <c r="M5853" t="s">
        <v>400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181</v>
      </c>
      <c r="C5854">
        <v>2022</v>
      </c>
      <c r="D5854">
        <v>1</v>
      </c>
      <c r="E5854" t="s">
        <v>395</v>
      </c>
      <c r="F5854" s="153">
        <v>1</v>
      </c>
      <c r="G5854" t="s">
        <v>396</v>
      </c>
      <c r="H5854" t="s">
        <v>434</v>
      </c>
      <c r="I5854" t="s">
        <v>435</v>
      </c>
      <c r="J5854" t="s">
        <v>566</v>
      </c>
      <c r="K5854" t="s">
        <v>436</v>
      </c>
      <c r="L5854" t="s">
        <v>537</v>
      </c>
      <c r="M5854" t="s">
        <v>414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181</v>
      </c>
      <c r="C5855">
        <v>2022</v>
      </c>
      <c r="D5855">
        <v>1</v>
      </c>
      <c r="E5855" t="s">
        <v>395</v>
      </c>
      <c r="F5855" s="153">
        <v>1</v>
      </c>
      <c r="G5855" t="s">
        <v>396</v>
      </c>
      <c r="H5855" t="s">
        <v>412</v>
      </c>
      <c r="I5855" t="s">
        <v>413</v>
      </c>
      <c r="J5855" t="s">
        <v>561</v>
      </c>
      <c r="K5855" t="s">
        <v>399</v>
      </c>
      <c r="L5855" t="s">
        <v>537</v>
      </c>
      <c r="M5855" t="s">
        <v>414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181</v>
      </c>
      <c r="C5856">
        <v>2022</v>
      </c>
      <c r="D5856">
        <v>1</v>
      </c>
      <c r="E5856" t="s">
        <v>395</v>
      </c>
      <c r="F5856" s="153">
        <v>1</v>
      </c>
      <c r="G5856" t="s">
        <v>396</v>
      </c>
      <c r="H5856" t="s">
        <v>415</v>
      </c>
      <c r="I5856" t="s">
        <v>416</v>
      </c>
      <c r="J5856" t="s">
        <v>563</v>
      </c>
      <c r="K5856" t="s">
        <v>408</v>
      </c>
      <c r="L5856" t="s">
        <v>537</v>
      </c>
      <c r="M5856" t="s">
        <v>414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181</v>
      </c>
      <c r="C5857">
        <v>2022</v>
      </c>
      <c r="D5857">
        <v>1</v>
      </c>
      <c r="E5857" t="s">
        <v>395</v>
      </c>
      <c r="F5857" s="153">
        <v>1</v>
      </c>
      <c r="G5857" t="s">
        <v>396</v>
      </c>
      <c r="H5857" t="s">
        <v>417</v>
      </c>
      <c r="I5857" t="s">
        <v>418</v>
      </c>
      <c r="J5857" t="s">
        <v>562</v>
      </c>
      <c r="K5857" t="s">
        <v>405</v>
      </c>
      <c r="L5857" t="s">
        <v>537</v>
      </c>
      <c r="M5857" t="s">
        <v>414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181</v>
      </c>
      <c r="C5858">
        <v>2022</v>
      </c>
      <c r="D5858">
        <v>1</v>
      </c>
      <c r="E5858" t="s">
        <v>395</v>
      </c>
      <c r="F5858" s="153">
        <v>1</v>
      </c>
      <c r="G5858" t="s">
        <v>396</v>
      </c>
      <c r="H5858" t="s">
        <v>419</v>
      </c>
      <c r="I5858" t="s">
        <v>420</v>
      </c>
      <c r="J5858" t="s">
        <v>565</v>
      </c>
      <c r="K5858" t="s">
        <v>411</v>
      </c>
      <c r="L5858" t="s">
        <v>537</v>
      </c>
      <c r="M5858" t="s">
        <v>414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181</v>
      </c>
      <c r="C5859">
        <v>2022</v>
      </c>
      <c r="D5859">
        <v>1</v>
      </c>
      <c r="E5859" t="s">
        <v>395</v>
      </c>
      <c r="F5859" s="153">
        <v>3</v>
      </c>
      <c r="G5859" t="s">
        <v>421</v>
      </c>
      <c r="H5859" t="s">
        <v>397</v>
      </c>
      <c r="I5859" t="s">
        <v>398</v>
      </c>
      <c r="J5859" t="s">
        <v>561</v>
      </c>
      <c r="K5859" t="s">
        <v>399</v>
      </c>
      <c r="L5859" t="s">
        <v>538</v>
      </c>
      <c r="M5859" t="s">
        <v>422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181</v>
      </c>
      <c r="C5860">
        <v>2022</v>
      </c>
      <c r="D5860">
        <v>1</v>
      </c>
      <c r="E5860" t="s">
        <v>395</v>
      </c>
      <c r="F5860" s="153">
        <v>3</v>
      </c>
      <c r="G5860" t="s">
        <v>421</v>
      </c>
      <c r="H5860" t="s">
        <v>401</v>
      </c>
      <c r="I5860" t="s">
        <v>402</v>
      </c>
      <c r="J5860" t="s">
        <v>561</v>
      </c>
      <c r="K5860" t="s">
        <v>399</v>
      </c>
      <c r="L5860" t="s">
        <v>538</v>
      </c>
      <c r="M5860" t="s">
        <v>422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181</v>
      </c>
      <c r="C5861">
        <v>2022</v>
      </c>
      <c r="D5861">
        <v>1</v>
      </c>
      <c r="E5861" t="s">
        <v>395</v>
      </c>
      <c r="F5861" s="153">
        <v>3</v>
      </c>
      <c r="G5861" t="s">
        <v>421</v>
      </c>
      <c r="H5861" t="s">
        <v>403</v>
      </c>
      <c r="I5861" t="s">
        <v>404</v>
      </c>
      <c r="J5861" t="s">
        <v>562</v>
      </c>
      <c r="K5861" t="s">
        <v>405</v>
      </c>
      <c r="L5861" t="s">
        <v>538</v>
      </c>
      <c r="M5861" t="s">
        <v>422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181</v>
      </c>
      <c r="C5862">
        <v>2022</v>
      </c>
      <c r="D5862">
        <v>1</v>
      </c>
      <c r="E5862" t="s">
        <v>395</v>
      </c>
      <c r="F5862" s="153">
        <v>3</v>
      </c>
      <c r="G5862" t="s">
        <v>421</v>
      </c>
      <c r="H5862" t="s">
        <v>406</v>
      </c>
      <c r="I5862" t="s">
        <v>407</v>
      </c>
      <c r="J5862" t="s">
        <v>563</v>
      </c>
      <c r="K5862" t="s">
        <v>408</v>
      </c>
      <c r="L5862" t="s">
        <v>538</v>
      </c>
      <c r="M5862" t="s">
        <v>422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181</v>
      </c>
      <c r="C5863">
        <v>2022</v>
      </c>
      <c r="D5863">
        <v>1</v>
      </c>
      <c r="E5863" t="s">
        <v>395</v>
      </c>
      <c r="F5863" s="153">
        <v>3</v>
      </c>
      <c r="G5863" t="s">
        <v>421</v>
      </c>
      <c r="H5863" t="s">
        <v>423</v>
      </c>
      <c r="I5863" t="s">
        <v>424</v>
      </c>
      <c r="J5863" t="s">
        <v>567</v>
      </c>
      <c r="K5863" t="s">
        <v>425</v>
      </c>
      <c r="L5863" t="s">
        <v>538</v>
      </c>
      <c r="M5863" t="s">
        <v>422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181</v>
      </c>
      <c r="C5864">
        <v>2022</v>
      </c>
      <c r="D5864">
        <v>1</v>
      </c>
      <c r="E5864" t="s">
        <v>395</v>
      </c>
      <c r="F5864" s="153">
        <v>3</v>
      </c>
      <c r="G5864" t="s">
        <v>421</v>
      </c>
      <c r="H5864" t="s">
        <v>426</v>
      </c>
      <c r="I5864" t="s">
        <v>427</v>
      </c>
      <c r="J5864" t="s">
        <v>564</v>
      </c>
      <c r="K5864" t="s">
        <v>428</v>
      </c>
      <c r="L5864" t="s">
        <v>538</v>
      </c>
      <c r="M5864" t="s">
        <v>422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181</v>
      </c>
      <c r="C5865">
        <v>2022</v>
      </c>
      <c r="D5865">
        <v>1</v>
      </c>
      <c r="E5865" t="s">
        <v>395</v>
      </c>
      <c r="F5865" s="153">
        <v>3</v>
      </c>
      <c r="G5865" t="s">
        <v>421</v>
      </c>
      <c r="H5865" t="s">
        <v>409</v>
      </c>
      <c r="I5865" t="s">
        <v>410</v>
      </c>
      <c r="J5865" t="s">
        <v>564</v>
      </c>
      <c r="K5865" t="s">
        <v>428</v>
      </c>
      <c r="L5865" t="s">
        <v>538</v>
      </c>
      <c r="M5865" t="s">
        <v>422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181</v>
      </c>
      <c r="C5866">
        <v>2022</v>
      </c>
      <c r="D5866">
        <v>1</v>
      </c>
      <c r="E5866" t="s">
        <v>395</v>
      </c>
      <c r="F5866" s="153">
        <v>3</v>
      </c>
      <c r="G5866" t="s">
        <v>421</v>
      </c>
      <c r="H5866" t="s">
        <v>429</v>
      </c>
      <c r="I5866" t="s">
        <v>430</v>
      </c>
      <c r="J5866" t="s">
        <v>562</v>
      </c>
      <c r="K5866" t="s">
        <v>405</v>
      </c>
      <c r="L5866" t="s">
        <v>538</v>
      </c>
      <c r="M5866" t="s">
        <v>422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181</v>
      </c>
      <c r="C5867">
        <v>2022</v>
      </c>
      <c r="D5867">
        <v>1</v>
      </c>
      <c r="E5867" t="s">
        <v>395</v>
      </c>
      <c r="F5867" s="153">
        <v>3</v>
      </c>
      <c r="G5867" t="s">
        <v>421</v>
      </c>
      <c r="H5867" t="s">
        <v>481</v>
      </c>
      <c r="I5867" t="s">
        <v>482</v>
      </c>
      <c r="J5867" t="s">
        <v>568</v>
      </c>
      <c r="K5867" t="s">
        <v>433</v>
      </c>
      <c r="L5867" t="s">
        <v>538</v>
      </c>
      <c r="M5867" t="s">
        <v>422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181</v>
      </c>
      <c r="C5868">
        <v>2022</v>
      </c>
      <c r="D5868">
        <v>1</v>
      </c>
      <c r="E5868" t="s">
        <v>395</v>
      </c>
      <c r="F5868" s="153">
        <v>3</v>
      </c>
      <c r="G5868" t="s">
        <v>421</v>
      </c>
      <c r="H5868" t="s">
        <v>649</v>
      </c>
      <c r="I5868" t="s">
        <v>650</v>
      </c>
      <c r="J5868" t="s">
        <v>564</v>
      </c>
      <c r="K5868" t="s">
        <v>428</v>
      </c>
      <c r="L5868" t="s">
        <v>538</v>
      </c>
      <c r="M5868" t="s">
        <v>422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181</v>
      </c>
      <c r="C5869">
        <v>2022</v>
      </c>
      <c r="D5869">
        <v>1</v>
      </c>
      <c r="E5869" t="s">
        <v>395</v>
      </c>
      <c r="F5869" s="153">
        <v>3</v>
      </c>
      <c r="G5869" t="s">
        <v>421</v>
      </c>
      <c r="H5869" t="s">
        <v>473</v>
      </c>
      <c r="I5869" t="s">
        <v>474</v>
      </c>
      <c r="J5869" t="s">
        <v>565</v>
      </c>
      <c r="K5869" t="s">
        <v>411</v>
      </c>
      <c r="L5869" t="s">
        <v>538</v>
      </c>
      <c r="M5869" t="s">
        <v>422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181</v>
      </c>
      <c r="C5870">
        <v>2022</v>
      </c>
      <c r="D5870">
        <v>1</v>
      </c>
      <c r="E5870" t="s">
        <v>395</v>
      </c>
      <c r="F5870" s="153">
        <v>3</v>
      </c>
      <c r="G5870" t="s">
        <v>421</v>
      </c>
      <c r="H5870" t="s">
        <v>483</v>
      </c>
      <c r="I5870" t="s">
        <v>484</v>
      </c>
      <c r="J5870" t="s">
        <v>569</v>
      </c>
      <c r="K5870" t="s">
        <v>485</v>
      </c>
      <c r="L5870" t="s">
        <v>538</v>
      </c>
      <c r="M5870" t="s">
        <v>422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181</v>
      </c>
      <c r="C5871">
        <v>2022</v>
      </c>
      <c r="D5871">
        <v>1</v>
      </c>
      <c r="E5871" t="s">
        <v>395</v>
      </c>
      <c r="F5871" s="153">
        <v>3</v>
      </c>
      <c r="G5871" t="s">
        <v>421</v>
      </c>
      <c r="H5871" t="s">
        <v>431</v>
      </c>
      <c r="I5871" t="s">
        <v>432</v>
      </c>
      <c r="J5871" t="s">
        <v>568</v>
      </c>
      <c r="K5871" t="s">
        <v>433</v>
      </c>
      <c r="L5871" t="s">
        <v>538</v>
      </c>
      <c r="M5871" t="s">
        <v>422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181</v>
      </c>
      <c r="C5872">
        <v>2022</v>
      </c>
      <c r="D5872">
        <v>1</v>
      </c>
      <c r="E5872" t="s">
        <v>395</v>
      </c>
      <c r="F5872" s="153">
        <v>3</v>
      </c>
      <c r="G5872" t="s">
        <v>421</v>
      </c>
      <c r="H5872" t="s">
        <v>486</v>
      </c>
      <c r="I5872" t="s">
        <v>487</v>
      </c>
      <c r="J5872" t="s">
        <v>570</v>
      </c>
      <c r="K5872" t="s">
        <v>454</v>
      </c>
      <c r="L5872" t="s">
        <v>538</v>
      </c>
      <c r="M5872" t="s">
        <v>422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181</v>
      </c>
      <c r="C5873">
        <v>2022</v>
      </c>
      <c r="D5873">
        <v>1</v>
      </c>
      <c r="E5873" t="s">
        <v>395</v>
      </c>
      <c r="F5873" s="153">
        <v>3</v>
      </c>
      <c r="G5873" t="s">
        <v>421</v>
      </c>
      <c r="H5873" t="s">
        <v>488</v>
      </c>
      <c r="I5873" t="s">
        <v>489</v>
      </c>
      <c r="J5873" t="s">
        <v>569</v>
      </c>
      <c r="K5873" t="s">
        <v>485</v>
      </c>
      <c r="L5873" t="s">
        <v>538</v>
      </c>
      <c r="M5873" t="s">
        <v>422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181</v>
      </c>
      <c r="C5874">
        <v>2022</v>
      </c>
      <c r="D5874">
        <v>1</v>
      </c>
      <c r="E5874" t="s">
        <v>395</v>
      </c>
      <c r="F5874" s="153">
        <v>3</v>
      </c>
      <c r="G5874" t="s">
        <v>421</v>
      </c>
      <c r="H5874" t="s">
        <v>477</v>
      </c>
      <c r="I5874" t="s">
        <v>478</v>
      </c>
      <c r="J5874" t="s">
        <v>566</v>
      </c>
      <c r="K5874" t="s">
        <v>436</v>
      </c>
      <c r="L5874" t="s">
        <v>538</v>
      </c>
      <c r="M5874" t="s">
        <v>422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181</v>
      </c>
      <c r="C5875">
        <v>2022</v>
      </c>
      <c r="D5875">
        <v>1</v>
      </c>
      <c r="E5875" t="s">
        <v>395</v>
      </c>
      <c r="F5875" s="153">
        <v>3</v>
      </c>
      <c r="G5875" t="s">
        <v>421</v>
      </c>
      <c r="H5875" t="s">
        <v>479</v>
      </c>
      <c r="I5875" t="s">
        <v>480</v>
      </c>
      <c r="J5875" t="s">
        <v>566</v>
      </c>
      <c r="K5875" t="s">
        <v>436</v>
      </c>
      <c r="L5875" t="s">
        <v>538</v>
      </c>
      <c r="M5875" t="s">
        <v>422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181</v>
      </c>
      <c r="C5876">
        <v>2022</v>
      </c>
      <c r="D5876">
        <v>1</v>
      </c>
      <c r="E5876" t="s">
        <v>395</v>
      </c>
      <c r="F5876" s="153">
        <v>3</v>
      </c>
      <c r="G5876" t="s">
        <v>421</v>
      </c>
      <c r="H5876" t="s">
        <v>434</v>
      </c>
      <c r="I5876" t="s">
        <v>435</v>
      </c>
      <c r="J5876" t="s">
        <v>566</v>
      </c>
      <c r="K5876" t="s">
        <v>436</v>
      </c>
      <c r="L5876" t="s">
        <v>539</v>
      </c>
      <c r="M5876" t="s">
        <v>440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181</v>
      </c>
      <c r="C5877">
        <v>2022</v>
      </c>
      <c r="D5877">
        <v>1</v>
      </c>
      <c r="E5877" t="s">
        <v>395</v>
      </c>
      <c r="F5877" s="153">
        <v>3</v>
      </c>
      <c r="G5877" t="s">
        <v>421</v>
      </c>
      <c r="H5877" t="s">
        <v>437</v>
      </c>
      <c r="I5877" t="s">
        <v>438</v>
      </c>
      <c r="J5877" t="s">
        <v>571</v>
      </c>
      <c r="K5877" t="s">
        <v>439</v>
      </c>
      <c r="L5877" t="s">
        <v>539</v>
      </c>
      <c r="M5877" t="s">
        <v>440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181</v>
      </c>
      <c r="C5878">
        <v>2022</v>
      </c>
      <c r="D5878">
        <v>1</v>
      </c>
      <c r="E5878" t="s">
        <v>395</v>
      </c>
      <c r="F5878" s="153">
        <v>3</v>
      </c>
      <c r="G5878" t="s">
        <v>421</v>
      </c>
      <c r="H5878" t="s">
        <v>490</v>
      </c>
      <c r="I5878" t="s">
        <v>491</v>
      </c>
      <c r="J5878" t="s">
        <v>572</v>
      </c>
      <c r="K5878" t="s">
        <v>443</v>
      </c>
      <c r="L5878" t="s">
        <v>538</v>
      </c>
      <c r="M5878" t="s">
        <v>422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181</v>
      </c>
      <c r="C5879">
        <v>2022</v>
      </c>
      <c r="D5879">
        <v>1</v>
      </c>
      <c r="E5879" t="s">
        <v>395</v>
      </c>
      <c r="F5879" s="153">
        <v>3</v>
      </c>
      <c r="G5879" t="s">
        <v>421</v>
      </c>
      <c r="H5879" t="s">
        <v>441</v>
      </c>
      <c r="I5879" t="s">
        <v>442</v>
      </c>
      <c r="J5879" t="s">
        <v>572</v>
      </c>
      <c r="K5879" t="s">
        <v>443</v>
      </c>
      <c r="L5879" t="s">
        <v>538</v>
      </c>
      <c r="M5879" t="s">
        <v>422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181</v>
      </c>
      <c r="C5880">
        <v>2022</v>
      </c>
      <c r="D5880">
        <v>1</v>
      </c>
      <c r="E5880" t="s">
        <v>395</v>
      </c>
      <c r="F5880" s="153">
        <v>3</v>
      </c>
      <c r="G5880" t="s">
        <v>421</v>
      </c>
      <c r="H5880" t="s">
        <v>444</v>
      </c>
      <c r="I5880" t="s">
        <v>445</v>
      </c>
      <c r="J5880" t="s">
        <v>572</v>
      </c>
      <c r="K5880" t="s">
        <v>443</v>
      </c>
      <c r="L5880" t="s">
        <v>539</v>
      </c>
      <c r="M5880" t="s">
        <v>440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181</v>
      </c>
      <c r="C5881">
        <v>2022</v>
      </c>
      <c r="D5881">
        <v>1</v>
      </c>
      <c r="E5881" t="s">
        <v>395</v>
      </c>
      <c r="F5881" s="153">
        <v>3</v>
      </c>
      <c r="G5881" t="s">
        <v>421</v>
      </c>
      <c r="H5881" t="s">
        <v>412</v>
      </c>
      <c r="I5881" t="s">
        <v>413</v>
      </c>
      <c r="J5881" t="s">
        <v>561</v>
      </c>
      <c r="K5881" t="s">
        <v>399</v>
      </c>
      <c r="L5881" t="s">
        <v>539</v>
      </c>
      <c r="M5881" t="s">
        <v>440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181</v>
      </c>
      <c r="C5882">
        <v>2022</v>
      </c>
      <c r="D5882">
        <v>1</v>
      </c>
      <c r="E5882" t="s">
        <v>395</v>
      </c>
      <c r="F5882" s="153">
        <v>3</v>
      </c>
      <c r="G5882" t="s">
        <v>421</v>
      </c>
      <c r="H5882" t="s">
        <v>417</v>
      </c>
      <c r="I5882" t="s">
        <v>418</v>
      </c>
      <c r="J5882" t="s">
        <v>562</v>
      </c>
      <c r="K5882" t="s">
        <v>405</v>
      </c>
      <c r="L5882" t="s">
        <v>539</v>
      </c>
      <c r="M5882" t="s">
        <v>440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181</v>
      </c>
      <c r="C5883">
        <v>2022</v>
      </c>
      <c r="D5883">
        <v>1</v>
      </c>
      <c r="E5883" t="s">
        <v>395</v>
      </c>
      <c r="F5883" s="153">
        <v>3</v>
      </c>
      <c r="G5883" t="s">
        <v>421</v>
      </c>
      <c r="H5883" t="s">
        <v>446</v>
      </c>
      <c r="I5883" t="s">
        <v>447</v>
      </c>
      <c r="J5883" t="s">
        <v>567</v>
      </c>
      <c r="K5883" t="s">
        <v>425</v>
      </c>
      <c r="L5883" t="s">
        <v>539</v>
      </c>
      <c r="M5883" t="s">
        <v>440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181</v>
      </c>
      <c r="C5884">
        <v>2022</v>
      </c>
      <c r="D5884">
        <v>1</v>
      </c>
      <c r="E5884" t="s">
        <v>395</v>
      </c>
      <c r="F5884" s="153">
        <v>3</v>
      </c>
      <c r="G5884" t="s">
        <v>421</v>
      </c>
      <c r="H5884" t="s">
        <v>448</v>
      </c>
      <c r="I5884" t="s">
        <v>449</v>
      </c>
      <c r="J5884" t="s">
        <v>564</v>
      </c>
      <c r="K5884" t="s">
        <v>428</v>
      </c>
      <c r="L5884" t="s">
        <v>539</v>
      </c>
      <c r="M5884" t="s">
        <v>440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181</v>
      </c>
      <c r="C5885">
        <v>2022</v>
      </c>
      <c r="D5885">
        <v>1</v>
      </c>
      <c r="E5885" t="s">
        <v>395</v>
      </c>
      <c r="F5885" s="153">
        <v>3</v>
      </c>
      <c r="G5885" t="s">
        <v>421</v>
      </c>
      <c r="H5885" t="s">
        <v>419</v>
      </c>
      <c r="I5885" t="s">
        <v>420</v>
      </c>
      <c r="J5885" t="s">
        <v>565</v>
      </c>
      <c r="K5885" t="s">
        <v>411</v>
      </c>
      <c r="L5885" t="s">
        <v>539</v>
      </c>
      <c r="M5885" t="s">
        <v>440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181</v>
      </c>
      <c r="C5886">
        <v>2022</v>
      </c>
      <c r="D5886">
        <v>1</v>
      </c>
      <c r="E5886" t="s">
        <v>395</v>
      </c>
      <c r="F5886" s="153">
        <v>3</v>
      </c>
      <c r="G5886" t="s">
        <v>421</v>
      </c>
      <c r="H5886" t="s">
        <v>450</v>
      </c>
      <c r="I5886" t="s">
        <v>451</v>
      </c>
      <c r="J5886" t="s">
        <v>568</v>
      </c>
      <c r="K5886" t="s">
        <v>433</v>
      </c>
      <c r="L5886" t="s">
        <v>539</v>
      </c>
      <c r="M5886" t="s">
        <v>440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181</v>
      </c>
      <c r="C5887">
        <v>2022</v>
      </c>
      <c r="D5887">
        <v>1</v>
      </c>
      <c r="E5887" t="s">
        <v>395</v>
      </c>
      <c r="F5887" s="153">
        <v>3</v>
      </c>
      <c r="G5887" t="s">
        <v>421</v>
      </c>
      <c r="H5887" t="s">
        <v>452</v>
      </c>
      <c r="I5887" t="s">
        <v>453</v>
      </c>
      <c r="J5887" t="s">
        <v>568</v>
      </c>
      <c r="K5887" t="s">
        <v>433</v>
      </c>
      <c r="L5887" t="s">
        <v>539</v>
      </c>
      <c r="M5887" t="s">
        <v>440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181</v>
      </c>
      <c r="C5888">
        <v>2022</v>
      </c>
      <c r="D5888">
        <v>1</v>
      </c>
      <c r="E5888" t="s">
        <v>395</v>
      </c>
      <c r="F5888" s="153">
        <v>3</v>
      </c>
      <c r="G5888" t="s">
        <v>421</v>
      </c>
      <c r="H5888" t="s">
        <v>492</v>
      </c>
      <c r="I5888" t="s">
        <v>493</v>
      </c>
      <c r="J5888" t="s">
        <v>568</v>
      </c>
      <c r="K5888" t="s">
        <v>433</v>
      </c>
      <c r="L5888" t="s">
        <v>539</v>
      </c>
      <c r="M5888" t="s">
        <v>440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181</v>
      </c>
      <c r="C5889">
        <v>2022</v>
      </c>
      <c r="D5889">
        <v>1</v>
      </c>
      <c r="E5889" t="s">
        <v>395</v>
      </c>
      <c r="F5889" s="153">
        <v>5</v>
      </c>
      <c r="G5889" t="s">
        <v>455</v>
      </c>
      <c r="H5889" t="s">
        <v>403</v>
      </c>
      <c r="I5889" t="s">
        <v>404</v>
      </c>
      <c r="J5889" t="s">
        <v>562</v>
      </c>
      <c r="K5889" t="s">
        <v>405</v>
      </c>
      <c r="L5889" t="s">
        <v>540</v>
      </c>
      <c r="M5889" t="s">
        <v>456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181</v>
      </c>
      <c r="C5890">
        <v>2022</v>
      </c>
      <c r="D5890">
        <v>1</v>
      </c>
      <c r="E5890" t="s">
        <v>395</v>
      </c>
      <c r="F5890" s="153">
        <v>5</v>
      </c>
      <c r="G5890" t="s">
        <v>455</v>
      </c>
      <c r="H5890" t="s">
        <v>423</v>
      </c>
      <c r="I5890" t="s">
        <v>424</v>
      </c>
      <c r="J5890" t="s">
        <v>567</v>
      </c>
      <c r="K5890" t="s">
        <v>425</v>
      </c>
      <c r="L5890" t="s">
        <v>540</v>
      </c>
      <c r="M5890" t="s">
        <v>456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181</v>
      </c>
      <c r="C5891">
        <v>2022</v>
      </c>
      <c r="D5891">
        <v>1</v>
      </c>
      <c r="E5891" t="s">
        <v>395</v>
      </c>
      <c r="F5891" s="153">
        <v>5</v>
      </c>
      <c r="G5891" t="s">
        <v>455</v>
      </c>
      <c r="H5891" t="s">
        <v>429</v>
      </c>
      <c r="I5891" t="s">
        <v>430</v>
      </c>
      <c r="J5891" t="s">
        <v>562</v>
      </c>
      <c r="K5891" t="s">
        <v>405</v>
      </c>
      <c r="L5891" t="s">
        <v>540</v>
      </c>
      <c r="M5891" t="s">
        <v>456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181</v>
      </c>
      <c r="C5892">
        <v>2022</v>
      </c>
      <c r="D5892">
        <v>1</v>
      </c>
      <c r="E5892" t="s">
        <v>395</v>
      </c>
      <c r="F5892" s="153">
        <v>5</v>
      </c>
      <c r="G5892" t="s">
        <v>455</v>
      </c>
      <c r="H5892" t="s">
        <v>481</v>
      </c>
      <c r="I5892" t="s">
        <v>482</v>
      </c>
      <c r="J5892" t="s">
        <v>568</v>
      </c>
      <c r="K5892" t="s">
        <v>433</v>
      </c>
      <c r="L5892" t="s">
        <v>540</v>
      </c>
      <c r="M5892" t="s">
        <v>456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181</v>
      </c>
      <c r="C5893">
        <v>2022</v>
      </c>
      <c r="D5893">
        <v>1</v>
      </c>
      <c r="E5893" t="s">
        <v>395</v>
      </c>
      <c r="F5893" s="153">
        <v>5</v>
      </c>
      <c r="G5893" t="s">
        <v>455</v>
      </c>
      <c r="H5893" t="s">
        <v>431</v>
      </c>
      <c r="I5893" t="s">
        <v>432</v>
      </c>
      <c r="J5893" t="s">
        <v>568</v>
      </c>
      <c r="K5893" t="s">
        <v>433</v>
      </c>
      <c r="L5893" t="s">
        <v>540</v>
      </c>
      <c r="M5893" t="s">
        <v>456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181</v>
      </c>
      <c r="C5894">
        <v>2022</v>
      </c>
      <c r="D5894">
        <v>1</v>
      </c>
      <c r="E5894" t="s">
        <v>395</v>
      </c>
      <c r="F5894" s="153">
        <v>5</v>
      </c>
      <c r="G5894" t="s">
        <v>455</v>
      </c>
      <c r="H5894" t="s">
        <v>477</v>
      </c>
      <c r="I5894" t="s">
        <v>478</v>
      </c>
      <c r="J5894" t="s">
        <v>566</v>
      </c>
      <c r="K5894" t="s">
        <v>436</v>
      </c>
      <c r="L5894" t="s">
        <v>540</v>
      </c>
      <c r="M5894" t="s">
        <v>456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181</v>
      </c>
      <c r="C5895">
        <v>2022</v>
      </c>
      <c r="D5895">
        <v>1</v>
      </c>
      <c r="E5895" t="s">
        <v>395</v>
      </c>
      <c r="F5895" s="153">
        <v>5</v>
      </c>
      <c r="G5895" t="s">
        <v>455</v>
      </c>
      <c r="H5895" t="s">
        <v>479</v>
      </c>
      <c r="I5895" t="s">
        <v>480</v>
      </c>
      <c r="J5895" t="s">
        <v>566</v>
      </c>
      <c r="K5895" t="s">
        <v>436</v>
      </c>
      <c r="L5895" t="s">
        <v>540</v>
      </c>
      <c r="M5895" t="s">
        <v>456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181</v>
      </c>
      <c r="C5896">
        <v>2022</v>
      </c>
      <c r="D5896">
        <v>1</v>
      </c>
      <c r="E5896" t="s">
        <v>395</v>
      </c>
      <c r="F5896" s="153">
        <v>5</v>
      </c>
      <c r="G5896" t="s">
        <v>455</v>
      </c>
      <c r="H5896" t="s">
        <v>434</v>
      </c>
      <c r="I5896" t="s">
        <v>435</v>
      </c>
      <c r="J5896" t="s">
        <v>566</v>
      </c>
      <c r="K5896" t="s">
        <v>436</v>
      </c>
      <c r="L5896" t="s">
        <v>541</v>
      </c>
      <c r="M5896" t="s">
        <v>457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181</v>
      </c>
      <c r="C5897">
        <v>2022</v>
      </c>
      <c r="D5897">
        <v>1</v>
      </c>
      <c r="E5897" t="s">
        <v>395</v>
      </c>
      <c r="F5897" s="153">
        <v>5</v>
      </c>
      <c r="G5897" t="s">
        <v>455</v>
      </c>
      <c r="H5897" t="s">
        <v>490</v>
      </c>
      <c r="I5897" t="s">
        <v>491</v>
      </c>
      <c r="J5897" t="s">
        <v>572</v>
      </c>
      <c r="K5897" t="s">
        <v>443</v>
      </c>
      <c r="L5897" t="s">
        <v>540</v>
      </c>
      <c r="M5897" t="s">
        <v>456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181</v>
      </c>
      <c r="C5898">
        <v>2022</v>
      </c>
      <c r="D5898">
        <v>1</v>
      </c>
      <c r="E5898" t="s">
        <v>395</v>
      </c>
      <c r="F5898" s="153">
        <v>5</v>
      </c>
      <c r="G5898" t="s">
        <v>455</v>
      </c>
      <c r="H5898" t="s">
        <v>441</v>
      </c>
      <c r="I5898" t="s">
        <v>442</v>
      </c>
      <c r="J5898" t="s">
        <v>572</v>
      </c>
      <c r="K5898" t="s">
        <v>443</v>
      </c>
      <c r="L5898" t="s">
        <v>540</v>
      </c>
      <c r="M5898" t="s">
        <v>456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181</v>
      </c>
      <c r="C5899">
        <v>2022</v>
      </c>
      <c r="D5899">
        <v>1</v>
      </c>
      <c r="E5899" t="s">
        <v>395</v>
      </c>
      <c r="F5899" s="153">
        <v>5</v>
      </c>
      <c r="G5899" t="s">
        <v>455</v>
      </c>
      <c r="H5899" t="s">
        <v>444</v>
      </c>
      <c r="I5899" t="s">
        <v>445</v>
      </c>
      <c r="J5899" t="s">
        <v>572</v>
      </c>
      <c r="K5899" t="s">
        <v>443</v>
      </c>
      <c r="L5899" t="s">
        <v>541</v>
      </c>
      <c r="M5899" t="s">
        <v>457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181</v>
      </c>
      <c r="C5900">
        <v>2022</v>
      </c>
      <c r="D5900">
        <v>1</v>
      </c>
      <c r="E5900" t="s">
        <v>395</v>
      </c>
      <c r="F5900" s="153">
        <v>5</v>
      </c>
      <c r="G5900" t="s">
        <v>455</v>
      </c>
      <c r="H5900" t="s">
        <v>417</v>
      </c>
      <c r="I5900" t="s">
        <v>418</v>
      </c>
      <c r="J5900" t="s">
        <v>562</v>
      </c>
      <c r="K5900" t="s">
        <v>405</v>
      </c>
      <c r="L5900" t="s">
        <v>541</v>
      </c>
      <c r="M5900" t="s">
        <v>457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181</v>
      </c>
      <c r="C5901">
        <v>2022</v>
      </c>
      <c r="D5901">
        <v>1</v>
      </c>
      <c r="E5901" t="s">
        <v>395</v>
      </c>
      <c r="F5901" s="153">
        <v>5</v>
      </c>
      <c r="G5901" t="s">
        <v>455</v>
      </c>
      <c r="H5901" t="s">
        <v>446</v>
      </c>
      <c r="I5901" t="s">
        <v>447</v>
      </c>
      <c r="J5901" t="s">
        <v>567</v>
      </c>
      <c r="K5901" t="s">
        <v>425</v>
      </c>
      <c r="L5901" t="s">
        <v>541</v>
      </c>
      <c r="M5901" t="s">
        <v>457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181</v>
      </c>
      <c r="C5902">
        <v>2022</v>
      </c>
      <c r="D5902">
        <v>1</v>
      </c>
      <c r="E5902" t="s">
        <v>395</v>
      </c>
      <c r="F5902" s="153">
        <v>5</v>
      </c>
      <c r="G5902" t="s">
        <v>455</v>
      </c>
      <c r="H5902" t="s">
        <v>450</v>
      </c>
      <c r="I5902" t="s">
        <v>451</v>
      </c>
      <c r="J5902" t="s">
        <v>568</v>
      </c>
      <c r="K5902" t="s">
        <v>433</v>
      </c>
      <c r="L5902" t="s">
        <v>541</v>
      </c>
      <c r="M5902" t="s">
        <v>457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181</v>
      </c>
      <c r="C5903">
        <v>2022</v>
      </c>
      <c r="D5903">
        <v>1</v>
      </c>
      <c r="E5903" t="s">
        <v>395</v>
      </c>
      <c r="F5903" s="153">
        <v>6</v>
      </c>
      <c r="G5903" t="s">
        <v>458</v>
      </c>
      <c r="H5903" t="s">
        <v>403</v>
      </c>
      <c r="I5903" t="s">
        <v>404</v>
      </c>
      <c r="J5903" t="s">
        <v>562</v>
      </c>
      <c r="K5903" t="s">
        <v>405</v>
      </c>
      <c r="L5903" t="s">
        <v>548</v>
      </c>
      <c r="M5903" t="s">
        <v>193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181</v>
      </c>
      <c r="C5904">
        <v>2022</v>
      </c>
      <c r="D5904">
        <v>1</v>
      </c>
      <c r="E5904" t="s">
        <v>395</v>
      </c>
      <c r="F5904" s="153">
        <v>6</v>
      </c>
      <c r="G5904" t="s">
        <v>458</v>
      </c>
      <c r="H5904" t="s">
        <v>494</v>
      </c>
      <c r="I5904" t="s">
        <v>495</v>
      </c>
      <c r="J5904" t="s">
        <v>573</v>
      </c>
      <c r="K5904" t="s">
        <v>461</v>
      </c>
      <c r="L5904" t="s">
        <v>548</v>
      </c>
      <c r="M5904" t="s">
        <v>193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181</v>
      </c>
      <c r="C5905">
        <v>2022</v>
      </c>
      <c r="D5905">
        <v>1</v>
      </c>
      <c r="E5905" t="s">
        <v>395</v>
      </c>
      <c r="F5905" s="153">
        <v>6</v>
      </c>
      <c r="G5905" t="s">
        <v>458</v>
      </c>
      <c r="H5905" t="s">
        <v>496</v>
      </c>
      <c r="I5905" t="s">
        <v>497</v>
      </c>
      <c r="J5905" t="s">
        <v>573</v>
      </c>
      <c r="K5905" t="s">
        <v>461</v>
      </c>
      <c r="L5905" t="s">
        <v>548</v>
      </c>
      <c r="M5905" t="s">
        <v>193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181</v>
      </c>
      <c r="C5906">
        <v>2022</v>
      </c>
      <c r="D5906">
        <v>1</v>
      </c>
      <c r="E5906" t="s">
        <v>395</v>
      </c>
      <c r="F5906" s="153">
        <v>6</v>
      </c>
      <c r="G5906" t="s">
        <v>458</v>
      </c>
      <c r="H5906" t="s">
        <v>477</v>
      </c>
      <c r="I5906" t="s">
        <v>478</v>
      </c>
      <c r="J5906" t="s">
        <v>566</v>
      </c>
      <c r="K5906" t="s">
        <v>436</v>
      </c>
      <c r="L5906" t="s">
        <v>548</v>
      </c>
      <c r="M5906" t="s">
        <v>193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181</v>
      </c>
      <c r="C5907">
        <v>2022</v>
      </c>
      <c r="D5907">
        <v>1</v>
      </c>
      <c r="E5907" t="s">
        <v>395</v>
      </c>
      <c r="F5907" s="153">
        <v>6</v>
      </c>
      <c r="G5907" t="s">
        <v>458</v>
      </c>
      <c r="H5907" t="s">
        <v>479</v>
      </c>
      <c r="I5907" t="s">
        <v>480</v>
      </c>
      <c r="J5907" t="s">
        <v>566</v>
      </c>
      <c r="K5907" t="s">
        <v>436</v>
      </c>
      <c r="L5907" t="s">
        <v>548</v>
      </c>
      <c r="M5907" t="s">
        <v>193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181</v>
      </c>
      <c r="C5908">
        <v>2022</v>
      </c>
      <c r="D5908">
        <v>1</v>
      </c>
      <c r="E5908" t="s">
        <v>395</v>
      </c>
      <c r="F5908" s="153">
        <v>6</v>
      </c>
      <c r="G5908" t="s">
        <v>458</v>
      </c>
      <c r="H5908" t="s">
        <v>665</v>
      </c>
      <c r="I5908" t="s">
        <v>666</v>
      </c>
      <c r="J5908" t="s">
        <v>576</v>
      </c>
      <c r="K5908" t="s">
        <v>513</v>
      </c>
      <c r="L5908" t="s">
        <v>548</v>
      </c>
      <c r="M5908" t="s">
        <v>193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181</v>
      </c>
      <c r="C5909">
        <v>2022</v>
      </c>
      <c r="D5909">
        <v>1</v>
      </c>
      <c r="E5909" t="s">
        <v>395</v>
      </c>
      <c r="F5909" s="153">
        <v>6</v>
      </c>
      <c r="G5909" t="s">
        <v>458</v>
      </c>
      <c r="H5909" t="s">
        <v>498</v>
      </c>
      <c r="I5909" t="s">
        <v>499</v>
      </c>
      <c r="J5909" t="s">
        <v>574</v>
      </c>
      <c r="K5909" t="s">
        <v>500</v>
      </c>
      <c r="L5909" t="s">
        <v>548</v>
      </c>
      <c r="M5909" t="s">
        <v>193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181</v>
      </c>
      <c r="C5910">
        <v>2022</v>
      </c>
      <c r="D5910">
        <v>1</v>
      </c>
      <c r="E5910" t="s">
        <v>395</v>
      </c>
      <c r="F5910" s="153">
        <v>6</v>
      </c>
      <c r="G5910" t="s">
        <v>458</v>
      </c>
      <c r="H5910" t="s">
        <v>501</v>
      </c>
      <c r="I5910" t="s">
        <v>502</v>
      </c>
      <c r="J5910" t="s">
        <v>574</v>
      </c>
      <c r="K5910" t="s">
        <v>500</v>
      </c>
      <c r="L5910" t="s">
        <v>548</v>
      </c>
      <c r="M5910" t="s">
        <v>193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181</v>
      </c>
      <c r="C5911">
        <v>2022</v>
      </c>
      <c r="D5911">
        <v>1</v>
      </c>
      <c r="E5911" t="s">
        <v>395</v>
      </c>
      <c r="F5911" s="153">
        <v>6</v>
      </c>
      <c r="G5911" t="s">
        <v>458</v>
      </c>
      <c r="H5911" t="s">
        <v>503</v>
      </c>
      <c r="I5911" t="s">
        <v>504</v>
      </c>
      <c r="J5911" t="s">
        <v>575</v>
      </c>
      <c r="K5911" t="s">
        <v>475</v>
      </c>
      <c r="L5911" t="s">
        <v>548</v>
      </c>
      <c r="M5911" t="s">
        <v>193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181</v>
      </c>
      <c r="C5912">
        <v>2022</v>
      </c>
      <c r="D5912">
        <v>1</v>
      </c>
      <c r="E5912" t="s">
        <v>395</v>
      </c>
      <c r="F5912" s="153">
        <v>6</v>
      </c>
      <c r="G5912" t="s">
        <v>458</v>
      </c>
      <c r="H5912" t="s">
        <v>505</v>
      </c>
      <c r="I5912" t="s">
        <v>506</v>
      </c>
      <c r="J5912" t="s">
        <v>575</v>
      </c>
      <c r="K5912" t="s">
        <v>475</v>
      </c>
      <c r="L5912" t="s">
        <v>548</v>
      </c>
      <c r="M5912" t="s">
        <v>193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181</v>
      </c>
      <c r="C5913">
        <v>2022</v>
      </c>
      <c r="D5913">
        <v>1</v>
      </c>
      <c r="E5913" t="s">
        <v>395</v>
      </c>
      <c r="F5913" s="153">
        <v>6</v>
      </c>
      <c r="G5913" t="s">
        <v>458</v>
      </c>
      <c r="H5913" t="s">
        <v>507</v>
      </c>
      <c r="I5913" t="s">
        <v>508</v>
      </c>
      <c r="J5913" t="s">
        <v>571</v>
      </c>
      <c r="K5913" t="s">
        <v>439</v>
      </c>
      <c r="L5913" t="s">
        <v>548</v>
      </c>
      <c r="M5913" t="s">
        <v>193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181</v>
      </c>
      <c r="C5914">
        <v>2022</v>
      </c>
      <c r="D5914">
        <v>1</v>
      </c>
      <c r="E5914" t="s">
        <v>395</v>
      </c>
      <c r="F5914" s="153">
        <v>6</v>
      </c>
      <c r="G5914" t="s">
        <v>458</v>
      </c>
      <c r="H5914" t="s">
        <v>509</v>
      </c>
      <c r="I5914" t="s">
        <v>510</v>
      </c>
      <c r="J5914" t="s">
        <v>571</v>
      </c>
      <c r="K5914" t="s">
        <v>439</v>
      </c>
      <c r="L5914" t="s">
        <v>548</v>
      </c>
      <c r="M5914" t="s">
        <v>193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181</v>
      </c>
      <c r="C5915">
        <v>2022</v>
      </c>
      <c r="D5915">
        <v>1</v>
      </c>
      <c r="E5915" t="s">
        <v>395</v>
      </c>
      <c r="F5915" s="153">
        <v>6</v>
      </c>
      <c r="G5915" t="s">
        <v>458</v>
      </c>
      <c r="H5915" t="s">
        <v>459</v>
      </c>
      <c r="I5915" t="s">
        <v>460</v>
      </c>
      <c r="J5915" t="s">
        <v>573</v>
      </c>
      <c r="K5915" t="s">
        <v>461</v>
      </c>
      <c r="L5915" t="s">
        <v>542</v>
      </c>
      <c r="M5915" t="s">
        <v>462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181</v>
      </c>
      <c r="C5916">
        <v>2022</v>
      </c>
      <c r="D5916">
        <v>1</v>
      </c>
      <c r="E5916" t="s">
        <v>395</v>
      </c>
      <c r="F5916" s="153">
        <v>6</v>
      </c>
      <c r="G5916" t="s">
        <v>458</v>
      </c>
      <c r="H5916" t="s">
        <v>434</v>
      </c>
      <c r="I5916" t="s">
        <v>435</v>
      </c>
      <c r="J5916" t="s">
        <v>566</v>
      </c>
      <c r="K5916" t="s">
        <v>436</v>
      </c>
      <c r="L5916" t="s">
        <v>542</v>
      </c>
      <c r="M5916" t="s">
        <v>462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181</v>
      </c>
      <c r="C5917">
        <v>2022</v>
      </c>
      <c r="D5917">
        <v>1</v>
      </c>
      <c r="E5917" t="s">
        <v>395</v>
      </c>
      <c r="F5917" s="153">
        <v>6</v>
      </c>
      <c r="G5917" t="s">
        <v>458</v>
      </c>
      <c r="H5917" t="s">
        <v>511</v>
      </c>
      <c r="I5917" t="s">
        <v>512</v>
      </c>
      <c r="J5917" t="s">
        <v>576</v>
      </c>
      <c r="K5917" t="s">
        <v>513</v>
      </c>
      <c r="L5917" t="s">
        <v>542</v>
      </c>
      <c r="M5917" t="s">
        <v>462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181</v>
      </c>
      <c r="C5918">
        <v>2022</v>
      </c>
      <c r="D5918">
        <v>1</v>
      </c>
      <c r="E5918" t="s">
        <v>395</v>
      </c>
      <c r="F5918" s="153">
        <v>6</v>
      </c>
      <c r="G5918" t="s">
        <v>458</v>
      </c>
      <c r="H5918" t="s">
        <v>514</v>
      </c>
      <c r="I5918" t="s">
        <v>515</v>
      </c>
      <c r="J5918" t="s">
        <v>574</v>
      </c>
      <c r="K5918" t="s">
        <v>500</v>
      </c>
      <c r="L5918" t="s">
        <v>542</v>
      </c>
      <c r="M5918" t="s">
        <v>462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181</v>
      </c>
      <c r="C5919">
        <v>2022</v>
      </c>
      <c r="D5919">
        <v>1</v>
      </c>
      <c r="E5919" t="s">
        <v>395</v>
      </c>
      <c r="F5919" s="153">
        <v>6</v>
      </c>
      <c r="G5919" t="s">
        <v>458</v>
      </c>
      <c r="H5919" t="s">
        <v>516</v>
      </c>
      <c r="I5919" t="s">
        <v>517</v>
      </c>
      <c r="J5919" t="s">
        <v>575</v>
      </c>
      <c r="K5919" t="s">
        <v>475</v>
      </c>
      <c r="L5919" t="s">
        <v>542</v>
      </c>
      <c r="M5919" t="s">
        <v>462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181</v>
      </c>
      <c r="C5920">
        <v>2022</v>
      </c>
      <c r="D5920">
        <v>1</v>
      </c>
      <c r="E5920" t="s">
        <v>395</v>
      </c>
      <c r="F5920" s="153">
        <v>6</v>
      </c>
      <c r="G5920" t="s">
        <v>458</v>
      </c>
      <c r="H5920" t="s">
        <v>437</v>
      </c>
      <c r="I5920" t="s">
        <v>438</v>
      </c>
      <c r="J5920" t="s">
        <v>571</v>
      </c>
      <c r="K5920" t="s">
        <v>439</v>
      </c>
      <c r="L5920" t="s">
        <v>542</v>
      </c>
      <c r="M5920" t="s">
        <v>462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181</v>
      </c>
      <c r="C5921">
        <v>2022</v>
      </c>
      <c r="D5921">
        <v>1</v>
      </c>
      <c r="E5921" t="s">
        <v>395</v>
      </c>
      <c r="F5921" s="153">
        <v>6</v>
      </c>
      <c r="G5921" t="s">
        <v>458</v>
      </c>
      <c r="H5921" t="s">
        <v>518</v>
      </c>
      <c r="I5921" t="s">
        <v>519</v>
      </c>
      <c r="J5921" t="s">
        <v>577</v>
      </c>
      <c r="K5921" t="s">
        <v>465</v>
      </c>
      <c r="L5921" t="s">
        <v>548</v>
      </c>
      <c r="M5921" t="s">
        <v>193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181</v>
      </c>
      <c r="C5922">
        <v>2022</v>
      </c>
      <c r="D5922">
        <v>1</v>
      </c>
      <c r="E5922" t="s">
        <v>395</v>
      </c>
      <c r="F5922" s="153">
        <v>6</v>
      </c>
      <c r="G5922" t="s">
        <v>458</v>
      </c>
      <c r="H5922" t="s">
        <v>463</v>
      </c>
      <c r="I5922" t="s">
        <v>464</v>
      </c>
      <c r="J5922" t="s">
        <v>577</v>
      </c>
      <c r="K5922" t="s">
        <v>465</v>
      </c>
      <c r="L5922" t="s">
        <v>542</v>
      </c>
      <c r="M5922" t="s">
        <v>462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181</v>
      </c>
      <c r="C5923">
        <v>2022</v>
      </c>
      <c r="D5923">
        <v>1</v>
      </c>
      <c r="E5923" t="s">
        <v>395</v>
      </c>
      <c r="F5923" s="153">
        <v>6</v>
      </c>
      <c r="G5923" t="s">
        <v>458</v>
      </c>
      <c r="H5923" t="s">
        <v>522</v>
      </c>
      <c r="I5923" t="s">
        <v>523</v>
      </c>
      <c r="J5923" t="s">
        <v>578</v>
      </c>
      <c r="K5923" t="s">
        <v>475</v>
      </c>
      <c r="L5923" t="s">
        <v>548</v>
      </c>
      <c r="M5923" t="s">
        <v>193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181</v>
      </c>
      <c r="C5924">
        <v>2022</v>
      </c>
      <c r="D5924">
        <v>1</v>
      </c>
      <c r="E5924" t="s">
        <v>395</v>
      </c>
      <c r="F5924" s="153">
        <v>6</v>
      </c>
      <c r="G5924" t="s">
        <v>458</v>
      </c>
      <c r="H5924" t="s">
        <v>524</v>
      </c>
      <c r="I5924" t="s">
        <v>525</v>
      </c>
      <c r="J5924" t="s">
        <v>578</v>
      </c>
      <c r="K5924" t="s">
        <v>475</v>
      </c>
      <c r="L5924" t="s">
        <v>542</v>
      </c>
      <c r="M5924" t="s">
        <v>462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181</v>
      </c>
      <c r="C5925">
        <v>2022</v>
      </c>
      <c r="D5925">
        <v>1</v>
      </c>
      <c r="E5925" t="s">
        <v>395</v>
      </c>
      <c r="F5925" s="153">
        <v>6</v>
      </c>
      <c r="G5925" t="s">
        <v>458</v>
      </c>
      <c r="H5925" t="s">
        <v>417</v>
      </c>
      <c r="I5925" t="s">
        <v>418</v>
      </c>
      <c r="J5925" t="s">
        <v>562</v>
      </c>
      <c r="K5925" t="s">
        <v>405</v>
      </c>
      <c r="L5925" t="s">
        <v>542</v>
      </c>
      <c r="M5925" t="s">
        <v>462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181</v>
      </c>
      <c r="C5926">
        <v>2022</v>
      </c>
      <c r="D5926">
        <v>1</v>
      </c>
      <c r="E5926" t="s">
        <v>395</v>
      </c>
      <c r="F5926" s="153">
        <v>10</v>
      </c>
      <c r="G5926" t="s">
        <v>466</v>
      </c>
      <c r="H5926" t="s">
        <v>397</v>
      </c>
      <c r="I5926" t="s">
        <v>398</v>
      </c>
      <c r="J5926" t="s">
        <v>561</v>
      </c>
      <c r="K5926" t="s">
        <v>399</v>
      </c>
      <c r="L5926" t="s">
        <v>543</v>
      </c>
      <c r="M5926" t="s">
        <v>467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181</v>
      </c>
      <c r="C5927">
        <v>2022</v>
      </c>
      <c r="D5927">
        <v>1</v>
      </c>
      <c r="E5927" t="s">
        <v>395</v>
      </c>
      <c r="F5927" s="153">
        <v>10</v>
      </c>
      <c r="G5927" t="s">
        <v>466</v>
      </c>
      <c r="H5927" t="s">
        <v>401</v>
      </c>
      <c r="I5927" t="s">
        <v>402</v>
      </c>
      <c r="J5927" t="s">
        <v>561</v>
      </c>
      <c r="K5927" t="s">
        <v>399</v>
      </c>
      <c r="L5927" t="s">
        <v>543</v>
      </c>
      <c r="M5927" t="s">
        <v>467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181</v>
      </c>
      <c r="C5928">
        <v>2022</v>
      </c>
      <c r="D5928">
        <v>1</v>
      </c>
      <c r="E5928" t="s">
        <v>395</v>
      </c>
      <c r="F5928" s="153">
        <v>10</v>
      </c>
      <c r="G5928" t="s">
        <v>466</v>
      </c>
      <c r="H5928" t="s">
        <v>403</v>
      </c>
      <c r="I5928" t="s">
        <v>404</v>
      </c>
      <c r="J5928" t="s">
        <v>562</v>
      </c>
      <c r="K5928" t="s">
        <v>405</v>
      </c>
      <c r="L5928" t="s">
        <v>543</v>
      </c>
      <c r="M5928" t="s">
        <v>467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181</v>
      </c>
      <c r="C5929">
        <v>2022</v>
      </c>
      <c r="D5929">
        <v>1</v>
      </c>
      <c r="E5929" t="s">
        <v>395</v>
      </c>
      <c r="F5929" s="153">
        <v>10</v>
      </c>
      <c r="G5929" t="s">
        <v>466</v>
      </c>
      <c r="H5929" t="s">
        <v>406</v>
      </c>
      <c r="I5929" t="s">
        <v>407</v>
      </c>
      <c r="J5929" t="s">
        <v>563</v>
      </c>
      <c r="K5929" t="s">
        <v>408</v>
      </c>
      <c r="L5929" t="s">
        <v>543</v>
      </c>
      <c r="M5929" t="s">
        <v>467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181</v>
      </c>
      <c r="C5930">
        <v>2022</v>
      </c>
      <c r="D5930">
        <v>1</v>
      </c>
      <c r="E5930" t="s">
        <v>395</v>
      </c>
      <c r="F5930" s="153">
        <v>10</v>
      </c>
      <c r="G5930" t="s">
        <v>466</v>
      </c>
      <c r="H5930" t="s">
        <v>471</v>
      </c>
      <c r="I5930" t="s">
        <v>472</v>
      </c>
      <c r="J5930" t="s">
        <v>563</v>
      </c>
      <c r="K5930" t="s">
        <v>408</v>
      </c>
      <c r="L5930" t="s">
        <v>543</v>
      </c>
      <c r="M5930" t="s">
        <v>467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181</v>
      </c>
      <c r="C5931">
        <v>2022</v>
      </c>
      <c r="D5931">
        <v>1</v>
      </c>
      <c r="E5931" t="s">
        <v>395</v>
      </c>
      <c r="F5931" s="153">
        <v>10</v>
      </c>
      <c r="G5931" t="s">
        <v>466</v>
      </c>
      <c r="H5931" t="s">
        <v>477</v>
      </c>
      <c r="I5931" t="s">
        <v>478</v>
      </c>
      <c r="J5931" t="s">
        <v>566</v>
      </c>
      <c r="K5931" t="s">
        <v>436</v>
      </c>
      <c r="L5931" t="s">
        <v>543</v>
      </c>
      <c r="M5931" t="s">
        <v>467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181</v>
      </c>
      <c r="C5932">
        <v>2022</v>
      </c>
      <c r="D5932">
        <v>1</v>
      </c>
      <c r="E5932" t="s">
        <v>395</v>
      </c>
      <c r="F5932" s="153">
        <v>10</v>
      </c>
      <c r="G5932" t="s">
        <v>466</v>
      </c>
      <c r="H5932" t="s">
        <v>479</v>
      </c>
      <c r="I5932" t="s">
        <v>480</v>
      </c>
      <c r="J5932" t="s">
        <v>566</v>
      </c>
      <c r="K5932" t="s">
        <v>436</v>
      </c>
      <c r="L5932" t="s">
        <v>543</v>
      </c>
      <c r="M5932" t="s">
        <v>467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181</v>
      </c>
      <c r="C5933">
        <v>2022</v>
      </c>
      <c r="D5933">
        <v>1</v>
      </c>
      <c r="E5933" t="s">
        <v>395</v>
      </c>
      <c r="F5933" s="153">
        <v>10</v>
      </c>
      <c r="G5933" t="s">
        <v>466</v>
      </c>
      <c r="H5933" t="s">
        <v>434</v>
      </c>
      <c r="I5933" t="s">
        <v>435</v>
      </c>
      <c r="J5933" t="s">
        <v>566</v>
      </c>
      <c r="K5933" t="s">
        <v>436</v>
      </c>
      <c r="L5933" t="s">
        <v>544</v>
      </c>
      <c r="M5933" t="s">
        <v>468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181</v>
      </c>
      <c r="C5934">
        <v>2022</v>
      </c>
      <c r="D5934">
        <v>1</v>
      </c>
      <c r="E5934" t="s">
        <v>395</v>
      </c>
      <c r="F5934" s="153">
        <v>10</v>
      </c>
      <c r="G5934" t="s">
        <v>466</v>
      </c>
      <c r="H5934" t="s">
        <v>412</v>
      </c>
      <c r="I5934" t="s">
        <v>413</v>
      </c>
      <c r="J5934" t="s">
        <v>561</v>
      </c>
      <c r="K5934" t="s">
        <v>399</v>
      </c>
      <c r="L5934" t="s">
        <v>544</v>
      </c>
      <c r="M5934" t="s">
        <v>468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181</v>
      </c>
      <c r="C5935">
        <v>2022</v>
      </c>
      <c r="D5935">
        <v>1</v>
      </c>
      <c r="E5935" t="s">
        <v>395</v>
      </c>
      <c r="F5935" s="153">
        <v>10</v>
      </c>
      <c r="G5935" t="s">
        <v>466</v>
      </c>
      <c r="H5935" t="s">
        <v>415</v>
      </c>
      <c r="I5935" t="s">
        <v>416</v>
      </c>
      <c r="J5935" t="s">
        <v>563</v>
      </c>
      <c r="K5935" t="s">
        <v>408</v>
      </c>
      <c r="L5935" t="s">
        <v>544</v>
      </c>
      <c r="M5935" t="s">
        <v>468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181</v>
      </c>
      <c r="C5936">
        <v>2022</v>
      </c>
      <c r="D5936">
        <v>1</v>
      </c>
      <c r="E5936" t="s">
        <v>395</v>
      </c>
      <c r="F5936" s="153">
        <v>10</v>
      </c>
      <c r="G5936" t="s">
        <v>466</v>
      </c>
      <c r="H5936" t="s">
        <v>417</v>
      </c>
      <c r="I5936" t="s">
        <v>418</v>
      </c>
      <c r="J5936" t="s">
        <v>562</v>
      </c>
      <c r="K5936" t="s">
        <v>405</v>
      </c>
      <c r="L5936" t="s">
        <v>544</v>
      </c>
      <c r="M5936" t="s">
        <v>468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181</v>
      </c>
      <c r="C5937">
        <v>2022</v>
      </c>
      <c r="D5937">
        <v>1</v>
      </c>
      <c r="E5937" t="s">
        <v>395</v>
      </c>
      <c r="F5937" s="153">
        <v>60</v>
      </c>
      <c r="G5937" t="s">
        <v>469</v>
      </c>
      <c r="H5937" t="s">
        <v>494</v>
      </c>
      <c r="I5937" t="s">
        <v>495</v>
      </c>
      <c r="J5937" t="s">
        <v>573</v>
      </c>
      <c r="K5937" t="s">
        <v>461</v>
      </c>
      <c r="L5937" t="s">
        <v>549</v>
      </c>
      <c r="M5937" t="s">
        <v>526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181</v>
      </c>
      <c r="C5938">
        <v>2022</v>
      </c>
      <c r="D5938">
        <v>1</v>
      </c>
      <c r="E5938" t="s">
        <v>395</v>
      </c>
      <c r="F5938" s="153">
        <v>60</v>
      </c>
      <c r="G5938" t="s">
        <v>469</v>
      </c>
      <c r="H5938" t="s">
        <v>496</v>
      </c>
      <c r="I5938" t="s">
        <v>497</v>
      </c>
      <c r="J5938" t="s">
        <v>573</v>
      </c>
      <c r="K5938" t="s">
        <v>461</v>
      </c>
      <c r="L5938" t="s">
        <v>549</v>
      </c>
      <c r="M5938" t="s">
        <v>526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181</v>
      </c>
      <c r="C5939">
        <v>2022</v>
      </c>
      <c r="D5939">
        <v>1</v>
      </c>
      <c r="E5939" t="s">
        <v>395</v>
      </c>
      <c r="F5939" s="153">
        <v>60</v>
      </c>
      <c r="G5939" t="s">
        <v>469</v>
      </c>
      <c r="H5939" t="s">
        <v>459</v>
      </c>
      <c r="I5939" t="s">
        <v>460</v>
      </c>
      <c r="J5939" t="s">
        <v>573</v>
      </c>
      <c r="K5939" t="s">
        <v>461</v>
      </c>
      <c r="L5939" t="s">
        <v>545</v>
      </c>
      <c r="M5939" t="s">
        <v>470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181</v>
      </c>
      <c r="C5940">
        <v>2022</v>
      </c>
      <c r="D5940">
        <v>1</v>
      </c>
      <c r="E5940" t="s">
        <v>395</v>
      </c>
      <c r="F5940" s="153">
        <v>60</v>
      </c>
      <c r="G5940" t="s">
        <v>469</v>
      </c>
      <c r="H5940" t="s">
        <v>437</v>
      </c>
      <c r="I5940" t="s">
        <v>438</v>
      </c>
      <c r="J5940" t="s">
        <v>571</v>
      </c>
      <c r="K5940" t="s">
        <v>439</v>
      </c>
      <c r="L5940" t="s">
        <v>545</v>
      </c>
      <c r="M5940" t="s">
        <v>470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181</v>
      </c>
      <c r="C5941">
        <v>2022</v>
      </c>
      <c r="D5941">
        <v>1</v>
      </c>
      <c r="E5941" t="s">
        <v>395</v>
      </c>
      <c r="F5941" s="153">
        <v>60</v>
      </c>
      <c r="G5941" t="s">
        <v>469</v>
      </c>
      <c r="H5941" t="s">
        <v>463</v>
      </c>
      <c r="I5941" t="s">
        <v>464</v>
      </c>
      <c r="J5941" t="s">
        <v>577</v>
      </c>
      <c r="K5941" t="s">
        <v>465</v>
      </c>
      <c r="L5941" t="s">
        <v>545</v>
      </c>
      <c r="M5941" t="s">
        <v>470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181</v>
      </c>
      <c r="C5942">
        <v>2022</v>
      </c>
      <c r="D5942">
        <v>1</v>
      </c>
      <c r="E5942" t="s">
        <v>395</v>
      </c>
      <c r="F5942" s="153">
        <v>71</v>
      </c>
      <c r="G5942" t="s">
        <v>469</v>
      </c>
      <c r="H5942" t="s">
        <v>397</v>
      </c>
      <c r="I5942" t="s">
        <v>398</v>
      </c>
      <c r="J5942" t="s">
        <v>561</v>
      </c>
      <c r="K5942" t="s">
        <v>399</v>
      </c>
      <c r="L5942" t="s">
        <v>550</v>
      </c>
      <c r="M5942" t="s">
        <v>527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181</v>
      </c>
      <c r="C5943">
        <v>2022</v>
      </c>
      <c r="D5943">
        <v>1</v>
      </c>
      <c r="E5943" t="s">
        <v>395</v>
      </c>
      <c r="F5943" s="153">
        <v>72</v>
      </c>
      <c r="G5943" t="s">
        <v>469</v>
      </c>
      <c r="H5943" t="s">
        <v>397</v>
      </c>
      <c r="I5943" t="s">
        <v>398</v>
      </c>
      <c r="J5943" t="s">
        <v>561</v>
      </c>
      <c r="K5943" t="s">
        <v>399</v>
      </c>
      <c r="L5943" t="s">
        <v>551</v>
      </c>
      <c r="M5943" t="s">
        <v>528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181</v>
      </c>
      <c r="C5944">
        <v>2022</v>
      </c>
      <c r="D5944">
        <v>1</v>
      </c>
      <c r="E5944" t="s">
        <v>395</v>
      </c>
      <c r="F5944" s="153">
        <v>72</v>
      </c>
      <c r="G5944" t="s">
        <v>469</v>
      </c>
      <c r="H5944" t="s">
        <v>403</v>
      </c>
      <c r="I5944" t="s">
        <v>404</v>
      </c>
      <c r="J5944" t="s">
        <v>562</v>
      </c>
      <c r="K5944" t="s">
        <v>405</v>
      </c>
      <c r="L5944" t="s">
        <v>551</v>
      </c>
      <c r="M5944" t="s">
        <v>528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181</v>
      </c>
      <c r="C5945">
        <v>2022</v>
      </c>
      <c r="D5945">
        <v>1</v>
      </c>
      <c r="E5945" t="s">
        <v>395</v>
      </c>
      <c r="F5945" s="153">
        <v>75</v>
      </c>
      <c r="G5945" t="s">
        <v>469</v>
      </c>
      <c r="H5945" t="s">
        <v>481</v>
      </c>
      <c r="I5945" t="s">
        <v>482</v>
      </c>
      <c r="J5945" t="s">
        <v>568</v>
      </c>
      <c r="K5945" t="s">
        <v>433</v>
      </c>
      <c r="L5945" t="s">
        <v>552</v>
      </c>
      <c r="M5945" t="s">
        <v>529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181</v>
      </c>
      <c r="C5946">
        <v>2022</v>
      </c>
      <c r="D5946">
        <v>1</v>
      </c>
      <c r="E5946" t="s">
        <v>395</v>
      </c>
      <c r="F5946" s="153">
        <v>75</v>
      </c>
      <c r="G5946" t="s">
        <v>469</v>
      </c>
      <c r="H5946" t="s">
        <v>441</v>
      </c>
      <c r="I5946" t="s">
        <v>442</v>
      </c>
      <c r="J5946" t="s">
        <v>572</v>
      </c>
      <c r="K5946" t="s">
        <v>443</v>
      </c>
      <c r="L5946" t="s">
        <v>552</v>
      </c>
      <c r="M5946" t="s">
        <v>529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181</v>
      </c>
      <c r="C5947">
        <v>2022</v>
      </c>
      <c r="D5947">
        <v>1</v>
      </c>
      <c r="E5947" t="s">
        <v>395</v>
      </c>
      <c r="F5947" s="153">
        <v>75</v>
      </c>
      <c r="G5947" t="s">
        <v>469</v>
      </c>
      <c r="H5947" t="s">
        <v>417</v>
      </c>
      <c r="I5947" t="s">
        <v>418</v>
      </c>
      <c r="J5947" t="s">
        <v>562</v>
      </c>
      <c r="K5947" t="s">
        <v>405</v>
      </c>
      <c r="L5947" t="s">
        <v>553</v>
      </c>
      <c r="M5947" t="s">
        <v>476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181</v>
      </c>
      <c r="C5948">
        <v>2022</v>
      </c>
      <c r="D5948">
        <v>1</v>
      </c>
      <c r="E5948" t="s">
        <v>395</v>
      </c>
      <c r="F5948" s="153">
        <v>75</v>
      </c>
      <c r="G5948" t="s">
        <v>469</v>
      </c>
      <c r="H5948" t="s">
        <v>450</v>
      </c>
      <c r="I5948" t="s">
        <v>451</v>
      </c>
      <c r="J5948" t="s">
        <v>568</v>
      </c>
      <c r="K5948" t="s">
        <v>433</v>
      </c>
      <c r="L5948" t="s">
        <v>553</v>
      </c>
      <c r="M5948" t="s">
        <v>476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181</v>
      </c>
      <c r="C5949">
        <v>2022</v>
      </c>
      <c r="D5949">
        <v>1</v>
      </c>
      <c r="E5949" t="s">
        <v>395</v>
      </c>
      <c r="F5949" s="153">
        <v>77</v>
      </c>
      <c r="G5949" t="s">
        <v>469</v>
      </c>
      <c r="H5949" t="s">
        <v>403</v>
      </c>
      <c r="I5949" t="s">
        <v>404</v>
      </c>
      <c r="J5949" t="s">
        <v>562</v>
      </c>
      <c r="K5949" t="s">
        <v>405</v>
      </c>
      <c r="L5949" t="s">
        <v>554</v>
      </c>
      <c r="M5949" t="s">
        <v>530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181</v>
      </c>
      <c r="C5950">
        <v>2022</v>
      </c>
      <c r="D5950">
        <v>1</v>
      </c>
      <c r="E5950" t="s">
        <v>395</v>
      </c>
      <c r="F5950" s="153">
        <v>77</v>
      </c>
      <c r="G5950" t="s">
        <v>469</v>
      </c>
      <c r="H5950" t="s">
        <v>431</v>
      </c>
      <c r="I5950" t="s">
        <v>432</v>
      </c>
      <c r="J5950" t="s">
        <v>568</v>
      </c>
      <c r="K5950" t="s">
        <v>433</v>
      </c>
      <c r="L5950" t="s">
        <v>554</v>
      </c>
      <c r="M5950" t="s">
        <v>530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181</v>
      </c>
      <c r="C5951">
        <v>2022</v>
      </c>
      <c r="D5951">
        <v>1</v>
      </c>
      <c r="E5951" t="s">
        <v>395</v>
      </c>
      <c r="F5951" s="153">
        <v>77</v>
      </c>
      <c r="G5951" t="s">
        <v>469</v>
      </c>
      <c r="H5951" t="s">
        <v>417</v>
      </c>
      <c r="I5951" t="s">
        <v>418</v>
      </c>
      <c r="J5951" t="s">
        <v>562</v>
      </c>
      <c r="K5951" t="s">
        <v>405</v>
      </c>
      <c r="L5951" t="s">
        <v>555</v>
      </c>
      <c r="M5951" t="s">
        <v>476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181</v>
      </c>
      <c r="C5952">
        <v>2022</v>
      </c>
      <c r="D5952">
        <v>1</v>
      </c>
      <c r="E5952" t="s">
        <v>395</v>
      </c>
      <c r="F5952" s="153">
        <v>79</v>
      </c>
      <c r="G5952" t="s">
        <v>469</v>
      </c>
      <c r="H5952" t="s">
        <v>403</v>
      </c>
      <c r="I5952" t="s">
        <v>404</v>
      </c>
      <c r="J5952" t="s">
        <v>562</v>
      </c>
      <c r="K5952" t="s">
        <v>405</v>
      </c>
      <c r="L5952" t="s">
        <v>556</v>
      </c>
      <c r="M5952" t="s">
        <v>531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181</v>
      </c>
      <c r="C5953">
        <v>2022</v>
      </c>
      <c r="D5953">
        <v>1</v>
      </c>
      <c r="E5953" t="s">
        <v>395</v>
      </c>
      <c r="F5953" s="153">
        <v>79</v>
      </c>
      <c r="G5953" t="s">
        <v>469</v>
      </c>
      <c r="H5953" t="s">
        <v>431</v>
      </c>
      <c r="I5953" t="s">
        <v>432</v>
      </c>
      <c r="J5953" t="s">
        <v>568</v>
      </c>
      <c r="K5953" t="s">
        <v>433</v>
      </c>
      <c r="L5953" t="s">
        <v>556</v>
      </c>
      <c r="M5953" t="s">
        <v>531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181</v>
      </c>
      <c r="C5954">
        <v>2022</v>
      </c>
      <c r="D5954">
        <v>1</v>
      </c>
      <c r="E5954" t="s">
        <v>395</v>
      </c>
      <c r="F5954" s="153">
        <v>79</v>
      </c>
      <c r="G5954" t="s">
        <v>469</v>
      </c>
      <c r="H5954" t="s">
        <v>532</v>
      </c>
      <c r="I5954" t="s">
        <v>533</v>
      </c>
      <c r="J5954" t="s">
        <v>270</v>
      </c>
      <c r="K5954" t="s">
        <v>534</v>
      </c>
      <c r="L5954" t="s">
        <v>556</v>
      </c>
      <c r="M5954" t="s">
        <v>531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181</v>
      </c>
      <c r="C5955">
        <v>2022</v>
      </c>
      <c r="D5955">
        <v>1</v>
      </c>
      <c r="E5955" t="s">
        <v>395</v>
      </c>
      <c r="F5955" s="153">
        <v>79</v>
      </c>
      <c r="G5955" t="s">
        <v>469</v>
      </c>
      <c r="H5955" t="s">
        <v>444</v>
      </c>
      <c r="I5955" t="s">
        <v>445</v>
      </c>
      <c r="J5955" t="s">
        <v>572</v>
      </c>
      <c r="K5955" t="s">
        <v>443</v>
      </c>
      <c r="L5955" t="s">
        <v>557</v>
      </c>
      <c r="M5955" t="s">
        <v>535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181</v>
      </c>
      <c r="C5956">
        <v>2022</v>
      </c>
      <c r="D5956">
        <v>1</v>
      </c>
      <c r="E5956" t="s">
        <v>395</v>
      </c>
      <c r="F5956" s="153">
        <v>79</v>
      </c>
      <c r="G5956" t="s">
        <v>469</v>
      </c>
      <c r="H5956" t="s">
        <v>417</v>
      </c>
      <c r="I5956" t="s">
        <v>418</v>
      </c>
      <c r="J5956" t="s">
        <v>562</v>
      </c>
      <c r="K5956" t="s">
        <v>405</v>
      </c>
      <c r="L5956" t="s">
        <v>557</v>
      </c>
      <c r="M5956" t="s">
        <v>535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181</v>
      </c>
      <c r="C5957">
        <v>2022</v>
      </c>
      <c r="D5957">
        <v>1</v>
      </c>
      <c r="E5957" t="s">
        <v>395</v>
      </c>
      <c r="F5957" s="153">
        <v>79</v>
      </c>
      <c r="G5957" t="s">
        <v>469</v>
      </c>
      <c r="H5957" t="s">
        <v>446</v>
      </c>
      <c r="I5957" t="s">
        <v>447</v>
      </c>
      <c r="J5957" t="s">
        <v>567</v>
      </c>
      <c r="K5957" t="s">
        <v>425</v>
      </c>
      <c r="L5957" t="s">
        <v>557</v>
      </c>
      <c r="M5957" t="s">
        <v>535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181</v>
      </c>
      <c r="C5958">
        <v>2022</v>
      </c>
      <c r="D5958">
        <v>1</v>
      </c>
      <c r="E5958" t="s">
        <v>395</v>
      </c>
      <c r="F5958" s="153">
        <v>79</v>
      </c>
      <c r="G5958" t="s">
        <v>469</v>
      </c>
      <c r="H5958" t="s">
        <v>450</v>
      </c>
      <c r="I5958" t="s">
        <v>451</v>
      </c>
      <c r="J5958" t="s">
        <v>568</v>
      </c>
      <c r="K5958" t="s">
        <v>433</v>
      </c>
      <c r="L5958" t="s">
        <v>557</v>
      </c>
      <c r="M5958" t="s">
        <v>535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187</v>
      </c>
      <c r="C5959">
        <v>2022</v>
      </c>
      <c r="D5959">
        <v>2</v>
      </c>
      <c r="E5959" t="s">
        <v>546</v>
      </c>
      <c r="F5959" s="153">
        <v>1</v>
      </c>
      <c r="G5959" t="s">
        <v>396</v>
      </c>
      <c r="H5959" s="153" t="s">
        <v>397</v>
      </c>
      <c r="I5959" t="s">
        <v>398</v>
      </c>
      <c r="J5959" t="s">
        <v>561</v>
      </c>
      <c r="K5959" t="s">
        <v>399</v>
      </c>
      <c r="L5959" t="s">
        <v>536</v>
      </c>
      <c r="M5959" t="s">
        <v>400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187</v>
      </c>
      <c r="C5960">
        <v>2022</v>
      </c>
      <c r="D5960">
        <v>2</v>
      </c>
      <c r="E5960" t="s">
        <v>546</v>
      </c>
      <c r="F5960" s="153">
        <v>1</v>
      </c>
      <c r="G5960" t="s">
        <v>396</v>
      </c>
      <c r="H5960" s="153" t="s">
        <v>401</v>
      </c>
      <c r="I5960" t="s">
        <v>402</v>
      </c>
      <c r="J5960" t="s">
        <v>561</v>
      </c>
      <c r="K5960" t="s">
        <v>399</v>
      </c>
      <c r="L5960" t="s">
        <v>536</v>
      </c>
      <c r="M5960" t="s">
        <v>400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187</v>
      </c>
      <c r="C5961">
        <v>2022</v>
      </c>
      <c r="D5961">
        <v>2</v>
      </c>
      <c r="E5961" t="s">
        <v>546</v>
      </c>
      <c r="F5961" s="153">
        <v>1</v>
      </c>
      <c r="G5961" t="s">
        <v>396</v>
      </c>
      <c r="H5961" s="153" t="s">
        <v>403</v>
      </c>
      <c r="I5961" t="s">
        <v>404</v>
      </c>
      <c r="J5961" t="s">
        <v>562</v>
      </c>
      <c r="K5961" t="s">
        <v>405</v>
      </c>
      <c r="L5961" t="s">
        <v>536</v>
      </c>
      <c r="M5961" t="s">
        <v>400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187</v>
      </c>
      <c r="C5962">
        <v>2022</v>
      </c>
      <c r="D5962">
        <v>2</v>
      </c>
      <c r="E5962" t="s">
        <v>546</v>
      </c>
      <c r="F5962" s="153">
        <v>1</v>
      </c>
      <c r="G5962" t="s">
        <v>396</v>
      </c>
      <c r="H5962" s="153" t="s">
        <v>406</v>
      </c>
      <c r="I5962" t="s">
        <v>407</v>
      </c>
      <c r="J5962" t="s">
        <v>563</v>
      </c>
      <c r="K5962" t="s">
        <v>408</v>
      </c>
      <c r="L5962" t="s">
        <v>536</v>
      </c>
      <c r="M5962" t="s">
        <v>400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187</v>
      </c>
      <c r="C5963">
        <v>2022</v>
      </c>
      <c r="D5963">
        <v>2</v>
      </c>
      <c r="E5963" t="s">
        <v>546</v>
      </c>
      <c r="F5963" s="153">
        <v>1</v>
      </c>
      <c r="G5963" t="s">
        <v>396</v>
      </c>
      <c r="H5963" s="153" t="s">
        <v>409</v>
      </c>
      <c r="I5963" t="s">
        <v>410</v>
      </c>
      <c r="J5963" t="s">
        <v>565</v>
      </c>
      <c r="K5963" t="s">
        <v>411</v>
      </c>
      <c r="L5963" t="s">
        <v>536</v>
      </c>
      <c r="M5963" t="s">
        <v>400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187</v>
      </c>
      <c r="C5964">
        <v>2022</v>
      </c>
      <c r="D5964">
        <v>2</v>
      </c>
      <c r="E5964" t="s">
        <v>546</v>
      </c>
      <c r="F5964" s="153">
        <v>1</v>
      </c>
      <c r="G5964" t="s">
        <v>396</v>
      </c>
      <c r="H5964" s="153" t="s">
        <v>412</v>
      </c>
      <c r="I5964" t="s">
        <v>413</v>
      </c>
      <c r="J5964" t="s">
        <v>561</v>
      </c>
      <c r="K5964" t="s">
        <v>399</v>
      </c>
      <c r="L5964" t="s">
        <v>537</v>
      </c>
      <c r="M5964" t="s">
        <v>414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187</v>
      </c>
      <c r="C5965">
        <v>2022</v>
      </c>
      <c r="D5965">
        <v>2</v>
      </c>
      <c r="E5965" t="s">
        <v>546</v>
      </c>
      <c r="F5965" s="153">
        <v>1</v>
      </c>
      <c r="G5965" t="s">
        <v>396</v>
      </c>
      <c r="H5965" s="153" t="s">
        <v>415</v>
      </c>
      <c r="I5965" t="s">
        <v>416</v>
      </c>
      <c r="J5965" t="s">
        <v>563</v>
      </c>
      <c r="K5965" t="s">
        <v>408</v>
      </c>
      <c r="L5965" t="s">
        <v>537</v>
      </c>
      <c r="M5965" t="s">
        <v>414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187</v>
      </c>
      <c r="C5966">
        <v>2022</v>
      </c>
      <c r="D5966">
        <v>2</v>
      </c>
      <c r="E5966" t="s">
        <v>546</v>
      </c>
      <c r="F5966" s="153">
        <v>1</v>
      </c>
      <c r="G5966" t="s">
        <v>396</v>
      </c>
      <c r="H5966" s="153" t="s">
        <v>417</v>
      </c>
      <c r="I5966" t="s">
        <v>418</v>
      </c>
      <c r="J5966" t="s">
        <v>562</v>
      </c>
      <c r="K5966" t="s">
        <v>405</v>
      </c>
      <c r="L5966" t="s">
        <v>537</v>
      </c>
      <c r="M5966" t="s">
        <v>414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187</v>
      </c>
      <c r="C5967">
        <v>2022</v>
      </c>
      <c r="D5967">
        <v>2</v>
      </c>
      <c r="E5967" t="s">
        <v>546</v>
      </c>
      <c r="F5967" s="153">
        <v>1</v>
      </c>
      <c r="G5967" t="s">
        <v>396</v>
      </c>
      <c r="H5967" s="153" t="s">
        <v>419</v>
      </c>
      <c r="I5967" t="s">
        <v>420</v>
      </c>
      <c r="J5967" t="s">
        <v>565</v>
      </c>
      <c r="K5967" t="s">
        <v>411</v>
      </c>
      <c r="L5967" t="s">
        <v>537</v>
      </c>
      <c r="M5967" t="s">
        <v>414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187</v>
      </c>
      <c r="C5968">
        <v>2022</v>
      </c>
      <c r="D5968">
        <v>2</v>
      </c>
      <c r="E5968" t="s">
        <v>546</v>
      </c>
      <c r="F5968" s="153">
        <v>3</v>
      </c>
      <c r="G5968" t="s">
        <v>421</v>
      </c>
      <c r="H5968" s="153" t="s">
        <v>397</v>
      </c>
      <c r="I5968" t="s">
        <v>398</v>
      </c>
      <c r="J5968" t="s">
        <v>561</v>
      </c>
      <c r="K5968" t="s">
        <v>399</v>
      </c>
      <c r="L5968" t="s">
        <v>538</v>
      </c>
      <c r="M5968" t="s">
        <v>422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187</v>
      </c>
      <c r="C5969">
        <v>2022</v>
      </c>
      <c r="D5969">
        <v>2</v>
      </c>
      <c r="E5969" t="s">
        <v>546</v>
      </c>
      <c r="F5969" s="153">
        <v>3</v>
      </c>
      <c r="G5969" t="s">
        <v>421</v>
      </c>
      <c r="H5969" s="153" t="s">
        <v>403</v>
      </c>
      <c r="I5969" t="s">
        <v>404</v>
      </c>
      <c r="J5969" t="s">
        <v>562</v>
      </c>
      <c r="K5969" t="s">
        <v>405</v>
      </c>
      <c r="L5969" t="s">
        <v>538</v>
      </c>
      <c r="M5969" t="s">
        <v>422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187</v>
      </c>
      <c r="C5970">
        <v>2022</v>
      </c>
      <c r="D5970">
        <v>2</v>
      </c>
      <c r="E5970" t="s">
        <v>546</v>
      </c>
      <c r="F5970" s="153">
        <v>3</v>
      </c>
      <c r="G5970" t="s">
        <v>421</v>
      </c>
      <c r="H5970" s="153" t="s">
        <v>426</v>
      </c>
      <c r="I5970" t="s">
        <v>427</v>
      </c>
      <c r="J5970" t="s">
        <v>564</v>
      </c>
      <c r="K5970" t="s">
        <v>428</v>
      </c>
      <c r="L5970" t="s">
        <v>538</v>
      </c>
      <c r="M5970" t="s">
        <v>422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187</v>
      </c>
      <c r="C5971">
        <v>2022</v>
      </c>
      <c r="D5971">
        <v>2</v>
      </c>
      <c r="E5971" t="s">
        <v>546</v>
      </c>
      <c r="F5971" s="153">
        <v>3</v>
      </c>
      <c r="G5971" t="s">
        <v>421</v>
      </c>
      <c r="H5971" s="153" t="s">
        <v>409</v>
      </c>
      <c r="I5971" t="s">
        <v>410</v>
      </c>
      <c r="J5971" t="s">
        <v>565</v>
      </c>
      <c r="K5971" t="s">
        <v>411</v>
      </c>
      <c r="L5971" t="s">
        <v>538</v>
      </c>
      <c r="M5971" t="s">
        <v>422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187</v>
      </c>
      <c r="C5972">
        <v>2022</v>
      </c>
      <c r="D5972">
        <v>2</v>
      </c>
      <c r="E5972" t="s">
        <v>546</v>
      </c>
      <c r="F5972" s="153">
        <v>3</v>
      </c>
      <c r="G5972" t="s">
        <v>421</v>
      </c>
      <c r="H5972" s="153" t="s">
        <v>431</v>
      </c>
      <c r="I5972" t="s">
        <v>432</v>
      </c>
      <c r="J5972" t="s">
        <v>568</v>
      </c>
      <c r="K5972" t="s">
        <v>433</v>
      </c>
      <c r="L5972" t="s">
        <v>538</v>
      </c>
      <c r="M5972" t="s">
        <v>422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187</v>
      </c>
      <c r="C5973">
        <v>2022</v>
      </c>
      <c r="D5973">
        <v>2</v>
      </c>
      <c r="E5973" t="s">
        <v>546</v>
      </c>
      <c r="F5973" s="153">
        <v>3</v>
      </c>
      <c r="G5973" t="s">
        <v>421</v>
      </c>
      <c r="H5973" s="153" t="s">
        <v>434</v>
      </c>
      <c r="I5973" t="s">
        <v>435</v>
      </c>
      <c r="J5973" t="s">
        <v>566</v>
      </c>
      <c r="K5973" t="s">
        <v>436</v>
      </c>
      <c r="L5973" t="s">
        <v>537</v>
      </c>
      <c r="M5973" t="s">
        <v>414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187</v>
      </c>
      <c r="C5974">
        <v>2022</v>
      </c>
      <c r="D5974">
        <v>2</v>
      </c>
      <c r="E5974" t="s">
        <v>546</v>
      </c>
      <c r="F5974" s="153">
        <v>3</v>
      </c>
      <c r="G5974" t="s">
        <v>421</v>
      </c>
      <c r="H5974" s="153" t="s">
        <v>437</v>
      </c>
      <c r="I5974" t="s">
        <v>438</v>
      </c>
      <c r="J5974" t="s">
        <v>571</v>
      </c>
      <c r="K5974" t="s">
        <v>439</v>
      </c>
      <c r="L5974" t="s">
        <v>539</v>
      </c>
      <c r="M5974" t="s">
        <v>440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187</v>
      </c>
      <c r="C5975">
        <v>2022</v>
      </c>
      <c r="D5975">
        <v>2</v>
      </c>
      <c r="E5975" t="s">
        <v>546</v>
      </c>
      <c r="F5975" s="153">
        <v>3</v>
      </c>
      <c r="G5975" t="s">
        <v>421</v>
      </c>
      <c r="H5975" s="153" t="s">
        <v>441</v>
      </c>
      <c r="I5975" t="s">
        <v>442</v>
      </c>
      <c r="J5975" t="s">
        <v>572</v>
      </c>
      <c r="K5975" t="s">
        <v>443</v>
      </c>
      <c r="L5975" t="s">
        <v>538</v>
      </c>
      <c r="M5975" t="s">
        <v>422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187</v>
      </c>
      <c r="C5976">
        <v>2022</v>
      </c>
      <c r="D5976">
        <v>2</v>
      </c>
      <c r="E5976" t="s">
        <v>546</v>
      </c>
      <c r="F5976" s="153">
        <v>3</v>
      </c>
      <c r="G5976" t="s">
        <v>421</v>
      </c>
      <c r="H5976" s="153" t="s">
        <v>444</v>
      </c>
      <c r="I5976" t="s">
        <v>445</v>
      </c>
      <c r="J5976" t="s">
        <v>572</v>
      </c>
      <c r="K5976" t="s">
        <v>443</v>
      </c>
      <c r="L5976" t="s">
        <v>539</v>
      </c>
      <c r="M5976" t="s">
        <v>440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187</v>
      </c>
      <c r="C5977">
        <v>2022</v>
      </c>
      <c r="D5977">
        <v>2</v>
      </c>
      <c r="E5977" t="s">
        <v>546</v>
      </c>
      <c r="F5977" s="153">
        <v>3</v>
      </c>
      <c r="G5977" t="s">
        <v>421</v>
      </c>
      <c r="H5977" s="153" t="s">
        <v>412</v>
      </c>
      <c r="I5977" t="s">
        <v>413</v>
      </c>
      <c r="J5977" t="s">
        <v>561</v>
      </c>
      <c r="K5977" t="s">
        <v>399</v>
      </c>
      <c r="L5977" t="s">
        <v>539</v>
      </c>
      <c r="M5977" t="s">
        <v>440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187</v>
      </c>
      <c r="C5978">
        <v>2022</v>
      </c>
      <c r="D5978">
        <v>2</v>
      </c>
      <c r="E5978" t="s">
        <v>546</v>
      </c>
      <c r="F5978" s="153">
        <v>3</v>
      </c>
      <c r="G5978" t="s">
        <v>421</v>
      </c>
      <c r="H5978" s="153" t="s">
        <v>417</v>
      </c>
      <c r="I5978" t="s">
        <v>418</v>
      </c>
      <c r="J5978" t="s">
        <v>562</v>
      </c>
      <c r="K5978" t="s">
        <v>405</v>
      </c>
      <c r="L5978" t="s">
        <v>539</v>
      </c>
      <c r="M5978" t="s">
        <v>440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187</v>
      </c>
      <c r="C5979">
        <v>2022</v>
      </c>
      <c r="D5979">
        <v>2</v>
      </c>
      <c r="E5979" t="s">
        <v>546</v>
      </c>
      <c r="F5979" s="153">
        <v>3</v>
      </c>
      <c r="G5979" t="s">
        <v>421</v>
      </c>
      <c r="H5979" s="153" t="s">
        <v>446</v>
      </c>
      <c r="I5979" t="s">
        <v>447</v>
      </c>
      <c r="J5979" t="s">
        <v>567</v>
      </c>
      <c r="K5979" t="s">
        <v>425</v>
      </c>
      <c r="L5979" t="s">
        <v>539</v>
      </c>
      <c r="M5979" t="s">
        <v>440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187</v>
      </c>
      <c r="C5980">
        <v>2022</v>
      </c>
      <c r="D5980">
        <v>2</v>
      </c>
      <c r="E5980" t="s">
        <v>546</v>
      </c>
      <c r="F5980" s="153">
        <v>3</v>
      </c>
      <c r="G5980" t="s">
        <v>421</v>
      </c>
      <c r="H5980" s="153" t="s">
        <v>448</v>
      </c>
      <c r="I5980" t="s">
        <v>449</v>
      </c>
      <c r="J5980" t="s">
        <v>564</v>
      </c>
      <c r="K5980" t="s">
        <v>428</v>
      </c>
      <c r="L5980" t="s">
        <v>539</v>
      </c>
      <c r="M5980" t="s">
        <v>440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187</v>
      </c>
      <c r="C5981">
        <v>2022</v>
      </c>
      <c r="D5981">
        <v>2</v>
      </c>
      <c r="E5981" t="s">
        <v>546</v>
      </c>
      <c r="F5981" s="153">
        <v>3</v>
      </c>
      <c r="G5981" t="s">
        <v>421</v>
      </c>
      <c r="H5981" s="153" t="s">
        <v>419</v>
      </c>
      <c r="I5981" t="s">
        <v>420</v>
      </c>
      <c r="J5981" t="s">
        <v>565</v>
      </c>
      <c r="K5981" t="s">
        <v>411</v>
      </c>
      <c r="L5981" t="s">
        <v>539</v>
      </c>
      <c r="M5981" t="s">
        <v>440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187</v>
      </c>
      <c r="C5982">
        <v>2022</v>
      </c>
      <c r="D5982">
        <v>2</v>
      </c>
      <c r="E5982" t="s">
        <v>546</v>
      </c>
      <c r="F5982" s="153">
        <v>3</v>
      </c>
      <c r="G5982" t="s">
        <v>421</v>
      </c>
      <c r="H5982" s="153" t="s">
        <v>450</v>
      </c>
      <c r="I5982" t="s">
        <v>451</v>
      </c>
      <c r="J5982" t="s">
        <v>568</v>
      </c>
      <c r="K5982" t="s">
        <v>433</v>
      </c>
      <c r="L5982" t="s">
        <v>539</v>
      </c>
      <c r="M5982" t="s">
        <v>440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187</v>
      </c>
      <c r="C5983">
        <v>2022</v>
      </c>
      <c r="D5983">
        <v>2</v>
      </c>
      <c r="E5983" t="s">
        <v>546</v>
      </c>
      <c r="F5983" s="153">
        <v>3</v>
      </c>
      <c r="G5983" t="s">
        <v>421</v>
      </c>
      <c r="H5983" s="153" t="s">
        <v>452</v>
      </c>
      <c r="I5983" t="s">
        <v>453</v>
      </c>
      <c r="J5983" t="s">
        <v>570</v>
      </c>
      <c r="K5983" t="s">
        <v>454</v>
      </c>
      <c r="L5983" t="s">
        <v>539</v>
      </c>
      <c r="M5983" t="s">
        <v>440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187</v>
      </c>
      <c r="C5984">
        <v>2022</v>
      </c>
      <c r="D5984">
        <v>2</v>
      </c>
      <c r="E5984" t="s">
        <v>546</v>
      </c>
      <c r="F5984" s="153">
        <v>5</v>
      </c>
      <c r="G5984" t="s">
        <v>455</v>
      </c>
      <c r="H5984" s="153" t="s">
        <v>431</v>
      </c>
      <c r="I5984" t="s">
        <v>432</v>
      </c>
      <c r="J5984" t="s">
        <v>568</v>
      </c>
      <c r="K5984" t="s">
        <v>433</v>
      </c>
      <c r="L5984" t="s">
        <v>540</v>
      </c>
      <c r="M5984" t="s">
        <v>456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187</v>
      </c>
      <c r="C5985">
        <v>2022</v>
      </c>
      <c r="D5985">
        <v>2</v>
      </c>
      <c r="E5985" t="s">
        <v>546</v>
      </c>
      <c r="F5985" s="153">
        <v>5</v>
      </c>
      <c r="G5985" t="s">
        <v>455</v>
      </c>
      <c r="H5985" s="153" t="s">
        <v>444</v>
      </c>
      <c r="I5985" t="s">
        <v>445</v>
      </c>
      <c r="J5985" t="s">
        <v>572</v>
      </c>
      <c r="K5985" t="s">
        <v>443</v>
      </c>
      <c r="L5985" t="s">
        <v>541</v>
      </c>
      <c r="M5985" t="s">
        <v>457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187</v>
      </c>
      <c r="C5986">
        <v>2022</v>
      </c>
      <c r="D5986">
        <v>2</v>
      </c>
      <c r="E5986" t="s">
        <v>546</v>
      </c>
      <c r="F5986" s="153">
        <v>5</v>
      </c>
      <c r="G5986" t="s">
        <v>455</v>
      </c>
      <c r="H5986" s="153" t="s">
        <v>417</v>
      </c>
      <c r="I5986" t="s">
        <v>418</v>
      </c>
      <c r="J5986" t="s">
        <v>562</v>
      </c>
      <c r="K5986" t="s">
        <v>405</v>
      </c>
      <c r="L5986" t="s">
        <v>541</v>
      </c>
      <c r="M5986" t="s">
        <v>457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187</v>
      </c>
      <c r="C5987">
        <v>2022</v>
      </c>
      <c r="D5987">
        <v>2</v>
      </c>
      <c r="E5987" t="s">
        <v>546</v>
      </c>
      <c r="F5987" s="153">
        <v>6</v>
      </c>
      <c r="G5987" t="s">
        <v>458</v>
      </c>
      <c r="H5987" s="153" t="s">
        <v>459</v>
      </c>
      <c r="I5987" t="s">
        <v>460</v>
      </c>
      <c r="J5987" t="s">
        <v>573</v>
      </c>
      <c r="K5987" t="s">
        <v>461</v>
      </c>
      <c r="L5987" t="s">
        <v>542</v>
      </c>
      <c r="M5987" t="s">
        <v>462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187</v>
      </c>
      <c r="C5988">
        <v>2022</v>
      </c>
      <c r="D5988">
        <v>2</v>
      </c>
      <c r="E5988" t="s">
        <v>546</v>
      </c>
      <c r="F5988" s="153">
        <v>6</v>
      </c>
      <c r="G5988" t="s">
        <v>458</v>
      </c>
      <c r="H5988" s="153" t="s">
        <v>463</v>
      </c>
      <c r="I5988" t="s">
        <v>464</v>
      </c>
      <c r="J5988" t="s">
        <v>577</v>
      </c>
      <c r="K5988" t="s">
        <v>465</v>
      </c>
      <c r="L5988" t="s">
        <v>542</v>
      </c>
      <c r="M5988" t="s">
        <v>462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187</v>
      </c>
      <c r="C5989">
        <v>2022</v>
      </c>
      <c r="D5989">
        <v>2</v>
      </c>
      <c r="E5989" t="s">
        <v>546</v>
      </c>
      <c r="F5989" s="153">
        <v>10</v>
      </c>
      <c r="G5989" t="s">
        <v>466</v>
      </c>
      <c r="H5989" s="153" t="s">
        <v>397</v>
      </c>
      <c r="I5989" t="s">
        <v>398</v>
      </c>
      <c r="J5989" t="s">
        <v>561</v>
      </c>
      <c r="K5989" t="s">
        <v>399</v>
      </c>
      <c r="L5989" t="s">
        <v>543</v>
      </c>
      <c r="M5989" t="s">
        <v>467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187</v>
      </c>
      <c r="C5990">
        <v>2022</v>
      </c>
      <c r="D5990">
        <v>2</v>
      </c>
      <c r="E5990" t="s">
        <v>546</v>
      </c>
      <c r="F5990" s="153">
        <v>10</v>
      </c>
      <c r="G5990" t="s">
        <v>466</v>
      </c>
      <c r="H5990" s="153" t="s">
        <v>406</v>
      </c>
      <c r="I5990" t="s">
        <v>407</v>
      </c>
      <c r="J5990" t="s">
        <v>563</v>
      </c>
      <c r="K5990" t="s">
        <v>408</v>
      </c>
      <c r="L5990" t="s">
        <v>543</v>
      </c>
      <c r="M5990" t="s">
        <v>467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187</v>
      </c>
      <c r="C5991">
        <v>2022</v>
      </c>
      <c r="D5991">
        <v>2</v>
      </c>
      <c r="E5991" t="s">
        <v>546</v>
      </c>
      <c r="F5991" s="153">
        <v>10</v>
      </c>
      <c r="G5991" t="s">
        <v>466</v>
      </c>
      <c r="H5991" s="153" t="s">
        <v>412</v>
      </c>
      <c r="I5991" t="s">
        <v>413</v>
      </c>
      <c r="J5991" t="s">
        <v>561</v>
      </c>
      <c r="K5991" t="s">
        <v>399</v>
      </c>
      <c r="L5991" t="s">
        <v>544</v>
      </c>
      <c r="M5991" t="s">
        <v>468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187</v>
      </c>
      <c r="C5992">
        <v>2022</v>
      </c>
      <c r="D5992">
        <v>2</v>
      </c>
      <c r="E5992" t="s">
        <v>546</v>
      </c>
      <c r="F5992" s="153">
        <v>10</v>
      </c>
      <c r="G5992" t="s">
        <v>466</v>
      </c>
      <c r="H5992" s="153" t="s">
        <v>415</v>
      </c>
      <c r="I5992" t="s">
        <v>416</v>
      </c>
      <c r="J5992" t="s">
        <v>563</v>
      </c>
      <c r="K5992" t="s">
        <v>408</v>
      </c>
      <c r="L5992" t="s">
        <v>544</v>
      </c>
      <c r="M5992" t="s">
        <v>468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187</v>
      </c>
      <c r="C5993">
        <v>2022</v>
      </c>
      <c r="D5993">
        <v>2</v>
      </c>
      <c r="E5993" t="s">
        <v>546</v>
      </c>
      <c r="F5993" s="153">
        <v>60</v>
      </c>
      <c r="G5993" t="s">
        <v>469</v>
      </c>
      <c r="H5993" s="153" t="s">
        <v>459</v>
      </c>
      <c r="I5993" t="s">
        <v>460</v>
      </c>
      <c r="J5993" t="s">
        <v>573</v>
      </c>
      <c r="K5993" t="s">
        <v>461</v>
      </c>
      <c r="L5993" t="s">
        <v>545</v>
      </c>
      <c r="M5993" t="s">
        <v>470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187</v>
      </c>
      <c r="C5994">
        <v>2022</v>
      </c>
      <c r="D5994">
        <v>2</v>
      </c>
      <c r="E5994" t="s">
        <v>546</v>
      </c>
      <c r="F5994" s="153">
        <v>60</v>
      </c>
      <c r="G5994" t="s">
        <v>469</v>
      </c>
      <c r="H5994" s="153" t="s">
        <v>463</v>
      </c>
      <c r="I5994" t="s">
        <v>464</v>
      </c>
      <c r="J5994" t="s">
        <v>577</v>
      </c>
      <c r="K5994" t="s">
        <v>465</v>
      </c>
      <c r="L5994" t="s">
        <v>545</v>
      </c>
      <c r="M5994" t="s">
        <v>470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181</v>
      </c>
      <c r="C5995">
        <v>2022</v>
      </c>
      <c r="D5995">
        <v>2</v>
      </c>
      <c r="E5995" t="s">
        <v>546</v>
      </c>
      <c r="F5995" s="153">
        <v>1</v>
      </c>
      <c r="G5995" t="s">
        <v>396</v>
      </c>
      <c r="H5995" s="153" t="s">
        <v>397</v>
      </c>
      <c r="I5995" t="s">
        <v>398</v>
      </c>
      <c r="J5995" t="s">
        <v>561</v>
      </c>
      <c r="K5995" t="s">
        <v>399</v>
      </c>
      <c r="L5995" t="s">
        <v>536</v>
      </c>
      <c r="M5995" t="s">
        <v>400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181</v>
      </c>
      <c r="C5996">
        <v>2022</v>
      </c>
      <c r="D5996">
        <v>2</v>
      </c>
      <c r="E5996" t="s">
        <v>546</v>
      </c>
      <c r="F5996" s="153">
        <v>1</v>
      </c>
      <c r="G5996" t="s">
        <v>396</v>
      </c>
      <c r="H5996" s="153" t="s">
        <v>401</v>
      </c>
      <c r="I5996" t="s">
        <v>402</v>
      </c>
      <c r="J5996" t="s">
        <v>561</v>
      </c>
      <c r="K5996" t="s">
        <v>399</v>
      </c>
      <c r="L5996" t="s">
        <v>536</v>
      </c>
      <c r="M5996" t="s">
        <v>400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181</v>
      </c>
      <c r="C5997">
        <v>2022</v>
      </c>
      <c r="D5997">
        <v>2</v>
      </c>
      <c r="E5997" t="s">
        <v>546</v>
      </c>
      <c r="F5997" s="153">
        <v>1</v>
      </c>
      <c r="G5997" t="s">
        <v>396</v>
      </c>
      <c r="H5997" s="153" t="s">
        <v>403</v>
      </c>
      <c r="I5997" t="s">
        <v>404</v>
      </c>
      <c r="J5997" t="s">
        <v>562</v>
      </c>
      <c r="K5997" t="s">
        <v>405</v>
      </c>
      <c r="L5997" t="s">
        <v>536</v>
      </c>
      <c r="M5997" t="s">
        <v>400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181</v>
      </c>
      <c r="C5998">
        <v>2022</v>
      </c>
      <c r="D5998">
        <v>2</v>
      </c>
      <c r="E5998" t="s">
        <v>546</v>
      </c>
      <c r="F5998" s="153">
        <v>1</v>
      </c>
      <c r="G5998" t="s">
        <v>396</v>
      </c>
      <c r="H5998" s="153" t="s">
        <v>406</v>
      </c>
      <c r="I5998" t="s">
        <v>407</v>
      </c>
      <c r="J5998" t="s">
        <v>563</v>
      </c>
      <c r="K5998" t="s">
        <v>408</v>
      </c>
      <c r="L5998" t="s">
        <v>536</v>
      </c>
      <c r="M5998" t="s">
        <v>400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181</v>
      </c>
      <c r="C5999">
        <v>2022</v>
      </c>
      <c r="D5999">
        <v>2</v>
      </c>
      <c r="E5999" t="s">
        <v>546</v>
      </c>
      <c r="F5999" s="153">
        <v>1</v>
      </c>
      <c r="G5999" t="s">
        <v>396</v>
      </c>
      <c r="H5999" s="153" t="s">
        <v>471</v>
      </c>
      <c r="I5999" t="s">
        <v>472</v>
      </c>
      <c r="J5999" t="s">
        <v>563</v>
      </c>
      <c r="K5999" t="s">
        <v>408</v>
      </c>
      <c r="L5999" t="s">
        <v>536</v>
      </c>
      <c r="M5999" t="s">
        <v>400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181</v>
      </c>
      <c r="C6000">
        <v>2022</v>
      </c>
      <c r="D6000">
        <v>2</v>
      </c>
      <c r="E6000" t="s">
        <v>546</v>
      </c>
      <c r="F6000" s="153">
        <v>1</v>
      </c>
      <c r="G6000" t="s">
        <v>396</v>
      </c>
      <c r="H6000" s="153" t="s">
        <v>409</v>
      </c>
      <c r="I6000" t="s">
        <v>410</v>
      </c>
      <c r="J6000" t="s">
        <v>564</v>
      </c>
      <c r="K6000" t="s">
        <v>428</v>
      </c>
      <c r="L6000" t="s">
        <v>536</v>
      </c>
      <c r="M6000" t="s">
        <v>400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181</v>
      </c>
      <c r="C6001">
        <v>2022</v>
      </c>
      <c r="D6001">
        <v>2</v>
      </c>
      <c r="E6001" t="s">
        <v>546</v>
      </c>
      <c r="F6001" s="153">
        <v>1</v>
      </c>
      <c r="G6001" t="s">
        <v>396</v>
      </c>
      <c r="H6001" s="153" t="s">
        <v>429</v>
      </c>
      <c r="I6001" t="s">
        <v>430</v>
      </c>
      <c r="J6001" t="s">
        <v>562</v>
      </c>
      <c r="K6001" t="s">
        <v>405</v>
      </c>
      <c r="L6001" t="s">
        <v>536</v>
      </c>
      <c r="M6001" t="s">
        <v>400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181</v>
      </c>
      <c r="C6002">
        <v>2022</v>
      </c>
      <c r="D6002">
        <v>2</v>
      </c>
      <c r="E6002" t="s">
        <v>546</v>
      </c>
      <c r="F6002" s="153">
        <v>1</v>
      </c>
      <c r="G6002" t="s">
        <v>396</v>
      </c>
      <c r="H6002" s="153" t="s">
        <v>473</v>
      </c>
      <c r="I6002" t="s">
        <v>474</v>
      </c>
      <c r="J6002" t="s">
        <v>565</v>
      </c>
      <c r="K6002" t="s">
        <v>411</v>
      </c>
      <c r="L6002" t="s">
        <v>536</v>
      </c>
      <c r="M6002" t="s">
        <v>400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181</v>
      </c>
      <c r="C6003">
        <v>2022</v>
      </c>
      <c r="D6003">
        <v>2</v>
      </c>
      <c r="E6003" t="s">
        <v>546</v>
      </c>
      <c r="F6003" s="153">
        <v>1</v>
      </c>
      <c r="G6003" t="s">
        <v>396</v>
      </c>
      <c r="H6003" s="153" t="s">
        <v>477</v>
      </c>
      <c r="I6003" t="s">
        <v>478</v>
      </c>
      <c r="J6003" t="s">
        <v>566</v>
      </c>
      <c r="K6003" t="s">
        <v>436</v>
      </c>
      <c r="L6003" t="s">
        <v>536</v>
      </c>
      <c r="M6003" t="s">
        <v>400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181</v>
      </c>
      <c r="C6004">
        <v>2022</v>
      </c>
      <c r="D6004">
        <v>2</v>
      </c>
      <c r="E6004" t="s">
        <v>546</v>
      </c>
      <c r="F6004" s="153">
        <v>1</v>
      </c>
      <c r="G6004" t="s">
        <v>396</v>
      </c>
      <c r="H6004" s="153" t="s">
        <v>479</v>
      </c>
      <c r="I6004" t="s">
        <v>480</v>
      </c>
      <c r="J6004" t="s">
        <v>566</v>
      </c>
      <c r="K6004" t="s">
        <v>436</v>
      </c>
      <c r="L6004" t="s">
        <v>536</v>
      </c>
      <c r="M6004" t="s">
        <v>400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181</v>
      </c>
      <c r="C6005">
        <v>2022</v>
      </c>
      <c r="D6005">
        <v>2</v>
      </c>
      <c r="E6005" t="s">
        <v>546</v>
      </c>
      <c r="F6005" s="153">
        <v>1</v>
      </c>
      <c r="G6005" t="s">
        <v>396</v>
      </c>
      <c r="H6005" s="153" t="s">
        <v>434</v>
      </c>
      <c r="I6005" t="s">
        <v>435</v>
      </c>
      <c r="J6005" t="s">
        <v>566</v>
      </c>
      <c r="K6005" t="s">
        <v>436</v>
      </c>
      <c r="L6005" t="s">
        <v>537</v>
      </c>
      <c r="M6005" t="s">
        <v>414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181</v>
      </c>
      <c r="C6006">
        <v>2022</v>
      </c>
      <c r="D6006">
        <v>2</v>
      </c>
      <c r="E6006" t="s">
        <v>546</v>
      </c>
      <c r="F6006" s="153">
        <v>1</v>
      </c>
      <c r="G6006" t="s">
        <v>396</v>
      </c>
      <c r="H6006" s="153" t="s">
        <v>412</v>
      </c>
      <c r="I6006" t="s">
        <v>413</v>
      </c>
      <c r="J6006" t="s">
        <v>561</v>
      </c>
      <c r="K6006" t="s">
        <v>399</v>
      </c>
      <c r="L6006" t="s">
        <v>537</v>
      </c>
      <c r="M6006" t="s">
        <v>414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181</v>
      </c>
      <c r="C6007">
        <v>2022</v>
      </c>
      <c r="D6007">
        <v>2</v>
      </c>
      <c r="E6007" t="s">
        <v>546</v>
      </c>
      <c r="F6007" s="153">
        <v>1</v>
      </c>
      <c r="G6007" t="s">
        <v>396</v>
      </c>
      <c r="H6007" s="153" t="s">
        <v>415</v>
      </c>
      <c r="I6007" t="s">
        <v>416</v>
      </c>
      <c r="J6007" t="s">
        <v>563</v>
      </c>
      <c r="K6007" t="s">
        <v>408</v>
      </c>
      <c r="L6007" t="s">
        <v>537</v>
      </c>
      <c r="M6007" t="s">
        <v>414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181</v>
      </c>
      <c r="C6008">
        <v>2022</v>
      </c>
      <c r="D6008">
        <v>2</v>
      </c>
      <c r="E6008" t="s">
        <v>546</v>
      </c>
      <c r="F6008" s="153">
        <v>1</v>
      </c>
      <c r="G6008" t="s">
        <v>396</v>
      </c>
      <c r="H6008" s="153" t="s">
        <v>417</v>
      </c>
      <c r="I6008" t="s">
        <v>418</v>
      </c>
      <c r="J6008" t="s">
        <v>562</v>
      </c>
      <c r="K6008" t="s">
        <v>405</v>
      </c>
      <c r="L6008" t="s">
        <v>537</v>
      </c>
      <c r="M6008" t="s">
        <v>414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181</v>
      </c>
      <c r="C6009">
        <v>2022</v>
      </c>
      <c r="D6009">
        <v>2</v>
      </c>
      <c r="E6009" t="s">
        <v>546</v>
      </c>
      <c r="F6009" s="153">
        <v>1</v>
      </c>
      <c r="G6009" t="s">
        <v>396</v>
      </c>
      <c r="H6009" s="153" t="s">
        <v>419</v>
      </c>
      <c r="I6009" t="s">
        <v>420</v>
      </c>
      <c r="J6009" t="s">
        <v>565</v>
      </c>
      <c r="K6009" t="s">
        <v>411</v>
      </c>
      <c r="L6009" t="s">
        <v>537</v>
      </c>
      <c r="M6009" t="s">
        <v>414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181</v>
      </c>
      <c r="C6010">
        <v>2022</v>
      </c>
      <c r="D6010">
        <v>2</v>
      </c>
      <c r="E6010" t="s">
        <v>546</v>
      </c>
      <c r="F6010" s="153">
        <v>3</v>
      </c>
      <c r="G6010" t="s">
        <v>421</v>
      </c>
      <c r="H6010" s="153" t="s">
        <v>397</v>
      </c>
      <c r="I6010" t="s">
        <v>398</v>
      </c>
      <c r="J6010" t="s">
        <v>561</v>
      </c>
      <c r="K6010" t="s">
        <v>399</v>
      </c>
      <c r="L6010" t="s">
        <v>538</v>
      </c>
      <c r="M6010" t="s">
        <v>422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181</v>
      </c>
      <c r="C6011">
        <v>2022</v>
      </c>
      <c r="D6011">
        <v>2</v>
      </c>
      <c r="E6011" t="s">
        <v>546</v>
      </c>
      <c r="F6011" s="153">
        <v>3</v>
      </c>
      <c r="G6011" t="s">
        <v>421</v>
      </c>
      <c r="H6011" s="153" t="s">
        <v>401</v>
      </c>
      <c r="I6011" t="s">
        <v>402</v>
      </c>
      <c r="J6011" t="s">
        <v>561</v>
      </c>
      <c r="K6011" t="s">
        <v>399</v>
      </c>
      <c r="L6011" t="s">
        <v>538</v>
      </c>
      <c r="M6011" t="s">
        <v>422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181</v>
      </c>
      <c r="C6012">
        <v>2022</v>
      </c>
      <c r="D6012">
        <v>2</v>
      </c>
      <c r="E6012" t="s">
        <v>546</v>
      </c>
      <c r="F6012" s="153">
        <v>3</v>
      </c>
      <c r="G6012" t="s">
        <v>421</v>
      </c>
      <c r="H6012" s="153" t="s">
        <v>403</v>
      </c>
      <c r="I6012" t="s">
        <v>404</v>
      </c>
      <c r="J6012" t="s">
        <v>562</v>
      </c>
      <c r="K6012" t="s">
        <v>405</v>
      </c>
      <c r="L6012" t="s">
        <v>538</v>
      </c>
      <c r="M6012" t="s">
        <v>422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181</v>
      </c>
      <c r="C6013">
        <v>2022</v>
      </c>
      <c r="D6013">
        <v>2</v>
      </c>
      <c r="E6013" t="s">
        <v>546</v>
      </c>
      <c r="F6013" s="153">
        <v>3</v>
      </c>
      <c r="G6013" t="s">
        <v>421</v>
      </c>
      <c r="H6013" s="153" t="s">
        <v>406</v>
      </c>
      <c r="I6013" t="s">
        <v>407</v>
      </c>
      <c r="J6013" t="s">
        <v>563</v>
      </c>
      <c r="K6013" t="s">
        <v>408</v>
      </c>
      <c r="L6013" t="s">
        <v>538</v>
      </c>
      <c r="M6013" t="s">
        <v>422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181</v>
      </c>
      <c r="C6014">
        <v>2022</v>
      </c>
      <c r="D6014">
        <v>2</v>
      </c>
      <c r="E6014" t="s">
        <v>546</v>
      </c>
      <c r="F6014" s="153">
        <v>3</v>
      </c>
      <c r="G6014" t="s">
        <v>421</v>
      </c>
      <c r="H6014" s="153" t="s">
        <v>423</v>
      </c>
      <c r="I6014" t="s">
        <v>424</v>
      </c>
      <c r="J6014" t="s">
        <v>567</v>
      </c>
      <c r="K6014" t="s">
        <v>425</v>
      </c>
      <c r="L6014" t="s">
        <v>538</v>
      </c>
      <c r="M6014" t="s">
        <v>422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181</v>
      </c>
      <c r="C6015">
        <v>2022</v>
      </c>
      <c r="D6015">
        <v>2</v>
      </c>
      <c r="E6015" t="s">
        <v>546</v>
      </c>
      <c r="F6015" s="153">
        <v>3</v>
      </c>
      <c r="G6015" t="s">
        <v>421</v>
      </c>
      <c r="H6015" s="153" t="s">
        <v>426</v>
      </c>
      <c r="I6015" t="s">
        <v>427</v>
      </c>
      <c r="J6015" t="s">
        <v>564</v>
      </c>
      <c r="K6015" t="s">
        <v>428</v>
      </c>
      <c r="L6015" t="s">
        <v>538</v>
      </c>
      <c r="M6015" t="s">
        <v>422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181</v>
      </c>
      <c r="C6016">
        <v>2022</v>
      </c>
      <c r="D6016">
        <v>2</v>
      </c>
      <c r="E6016" t="s">
        <v>546</v>
      </c>
      <c r="F6016" s="153">
        <v>3</v>
      </c>
      <c r="G6016" t="s">
        <v>421</v>
      </c>
      <c r="H6016" s="153" t="s">
        <v>409</v>
      </c>
      <c r="I6016" t="s">
        <v>410</v>
      </c>
      <c r="J6016" t="s">
        <v>564</v>
      </c>
      <c r="K6016" t="s">
        <v>428</v>
      </c>
      <c r="L6016" t="s">
        <v>538</v>
      </c>
      <c r="M6016" t="s">
        <v>422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181</v>
      </c>
      <c r="C6017">
        <v>2022</v>
      </c>
      <c r="D6017">
        <v>2</v>
      </c>
      <c r="E6017" t="s">
        <v>546</v>
      </c>
      <c r="F6017" s="153">
        <v>3</v>
      </c>
      <c r="G6017" t="s">
        <v>421</v>
      </c>
      <c r="H6017" s="153" t="s">
        <v>429</v>
      </c>
      <c r="I6017" t="s">
        <v>430</v>
      </c>
      <c r="J6017" t="s">
        <v>562</v>
      </c>
      <c r="K6017" t="s">
        <v>405</v>
      </c>
      <c r="L6017" t="s">
        <v>538</v>
      </c>
      <c r="M6017" t="s">
        <v>422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181</v>
      </c>
      <c r="C6018">
        <v>2022</v>
      </c>
      <c r="D6018">
        <v>2</v>
      </c>
      <c r="E6018" t="s">
        <v>546</v>
      </c>
      <c r="F6018" s="153">
        <v>3</v>
      </c>
      <c r="G6018" t="s">
        <v>421</v>
      </c>
      <c r="H6018" s="153" t="s">
        <v>481</v>
      </c>
      <c r="I6018" t="s">
        <v>482</v>
      </c>
      <c r="J6018" t="s">
        <v>568</v>
      </c>
      <c r="K6018" t="s">
        <v>433</v>
      </c>
      <c r="L6018" t="s">
        <v>538</v>
      </c>
      <c r="M6018" t="s">
        <v>422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181</v>
      </c>
      <c r="C6019">
        <v>2022</v>
      </c>
      <c r="D6019">
        <v>2</v>
      </c>
      <c r="E6019" t="s">
        <v>546</v>
      </c>
      <c r="F6019" s="153">
        <v>3</v>
      </c>
      <c r="G6019" t="s">
        <v>421</v>
      </c>
      <c r="H6019" s="153" t="s">
        <v>649</v>
      </c>
      <c r="I6019" t="s">
        <v>650</v>
      </c>
      <c r="J6019" t="s">
        <v>564</v>
      </c>
      <c r="K6019" t="s">
        <v>428</v>
      </c>
      <c r="L6019" t="s">
        <v>538</v>
      </c>
      <c r="M6019" t="s">
        <v>422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181</v>
      </c>
      <c r="C6020">
        <v>2022</v>
      </c>
      <c r="D6020">
        <v>2</v>
      </c>
      <c r="E6020" t="s">
        <v>546</v>
      </c>
      <c r="F6020" s="153">
        <v>3</v>
      </c>
      <c r="G6020" t="s">
        <v>421</v>
      </c>
      <c r="H6020" s="153" t="s">
        <v>473</v>
      </c>
      <c r="I6020" t="s">
        <v>474</v>
      </c>
      <c r="J6020" t="s">
        <v>565</v>
      </c>
      <c r="K6020" t="s">
        <v>411</v>
      </c>
      <c r="L6020" t="s">
        <v>538</v>
      </c>
      <c r="M6020" t="s">
        <v>422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181</v>
      </c>
      <c r="C6021">
        <v>2022</v>
      </c>
      <c r="D6021">
        <v>2</v>
      </c>
      <c r="E6021" t="s">
        <v>546</v>
      </c>
      <c r="F6021" s="153">
        <v>3</v>
      </c>
      <c r="G6021" t="s">
        <v>421</v>
      </c>
      <c r="H6021" s="153" t="s">
        <v>586</v>
      </c>
      <c r="I6021" t="s">
        <v>587</v>
      </c>
      <c r="J6021" t="s">
        <v>570</v>
      </c>
      <c r="K6021" t="s">
        <v>454</v>
      </c>
      <c r="L6021" t="s">
        <v>538</v>
      </c>
      <c r="M6021" t="s">
        <v>422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181</v>
      </c>
      <c r="C6022">
        <v>2022</v>
      </c>
      <c r="D6022">
        <v>2</v>
      </c>
      <c r="E6022" t="s">
        <v>546</v>
      </c>
      <c r="F6022" s="153">
        <v>3</v>
      </c>
      <c r="G6022" t="s">
        <v>421</v>
      </c>
      <c r="H6022" s="153" t="s">
        <v>483</v>
      </c>
      <c r="I6022" t="s">
        <v>484</v>
      </c>
      <c r="J6022" t="s">
        <v>569</v>
      </c>
      <c r="K6022" t="s">
        <v>485</v>
      </c>
      <c r="L6022" t="s">
        <v>538</v>
      </c>
      <c r="M6022" t="s">
        <v>422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181</v>
      </c>
      <c r="C6023">
        <v>2022</v>
      </c>
      <c r="D6023">
        <v>2</v>
      </c>
      <c r="E6023" t="s">
        <v>546</v>
      </c>
      <c r="F6023" s="153">
        <v>3</v>
      </c>
      <c r="G6023" t="s">
        <v>421</v>
      </c>
      <c r="H6023" s="153" t="s">
        <v>431</v>
      </c>
      <c r="I6023" t="s">
        <v>432</v>
      </c>
      <c r="J6023" t="s">
        <v>568</v>
      </c>
      <c r="K6023" t="s">
        <v>433</v>
      </c>
      <c r="L6023" t="s">
        <v>538</v>
      </c>
      <c r="M6023" t="s">
        <v>422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181</v>
      </c>
      <c r="C6024">
        <v>2022</v>
      </c>
      <c r="D6024">
        <v>2</v>
      </c>
      <c r="E6024" t="s">
        <v>546</v>
      </c>
      <c r="F6024" s="153">
        <v>3</v>
      </c>
      <c r="G6024" t="s">
        <v>421</v>
      </c>
      <c r="H6024" s="153" t="s">
        <v>486</v>
      </c>
      <c r="I6024" t="s">
        <v>487</v>
      </c>
      <c r="J6024" t="s">
        <v>570</v>
      </c>
      <c r="K6024" t="s">
        <v>454</v>
      </c>
      <c r="L6024" t="s">
        <v>538</v>
      </c>
      <c r="M6024" t="s">
        <v>422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181</v>
      </c>
      <c r="C6025">
        <v>2022</v>
      </c>
      <c r="D6025">
        <v>2</v>
      </c>
      <c r="E6025" t="s">
        <v>546</v>
      </c>
      <c r="F6025" s="153">
        <v>3</v>
      </c>
      <c r="G6025" t="s">
        <v>421</v>
      </c>
      <c r="H6025" s="153" t="s">
        <v>488</v>
      </c>
      <c r="I6025" t="s">
        <v>489</v>
      </c>
      <c r="J6025" t="s">
        <v>569</v>
      </c>
      <c r="K6025" t="s">
        <v>485</v>
      </c>
      <c r="L6025" t="s">
        <v>538</v>
      </c>
      <c r="M6025" t="s">
        <v>422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181</v>
      </c>
      <c r="C6026">
        <v>2022</v>
      </c>
      <c r="D6026">
        <v>2</v>
      </c>
      <c r="E6026" t="s">
        <v>546</v>
      </c>
      <c r="F6026" s="153">
        <v>3</v>
      </c>
      <c r="G6026" t="s">
        <v>421</v>
      </c>
      <c r="H6026" s="153" t="s">
        <v>477</v>
      </c>
      <c r="I6026" t="s">
        <v>478</v>
      </c>
      <c r="J6026" t="s">
        <v>566</v>
      </c>
      <c r="K6026" t="s">
        <v>436</v>
      </c>
      <c r="L6026" t="s">
        <v>538</v>
      </c>
      <c r="M6026" t="s">
        <v>422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181</v>
      </c>
      <c r="C6027">
        <v>2022</v>
      </c>
      <c r="D6027">
        <v>2</v>
      </c>
      <c r="E6027" t="s">
        <v>546</v>
      </c>
      <c r="F6027" s="153">
        <v>3</v>
      </c>
      <c r="G6027" t="s">
        <v>421</v>
      </c>
      <c r="H6027" s="153" t="s">
        <v>479</v>
      </c>
      <c r="I6027" t="s">
        <v>480</v>
      </c>
      <c r="J6027" t="s">
        <v>566</v>
      </c>
      <c r="K6027" t="s">
        <v>436</v>
      </c>
      <c r="L6027" t="s">
        <v>538</v>
      </c>
      <c r="M6027" t="s">
        <v>422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181</v>
      </c>
      <c r="C6028">
        <v>2022</v>
      </c>
      <c r="D6028">
        <v>2</v>
      </c>
      <c r="E6028" t="s">
        <v>546</v>
      </c>
      <c r="F6028" s="153">
        <v>3</v>
      </c>
      <c r="G6028" t="s">
        <v>421</v>
      </c>
      <c r="H6028" s="153" t="s">
        <v>434</v>
      </c>
      <c r="I6028" t="s">
        <v>435</v>
      </c>
      <c r="J6028" t="s">
        <v>566</v>
      </c>
      <c r="K6028" t="s">
        <v>436</v>
      </c>
      <c r="L6028" t="s">
        <v>539</v>
      </c>
      <c r="M6028" t="s">
        <v>440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181</v>
      </c>
      <c r="C6029">
        <v>2022</v>
      </c>
      <c r="D6029">
        <v>2</v>
      </c>
      <c r="E6029" t="s">
        <v>546</v>
      </c>
      <c r="F6029" s="153">
        <v>3</v>
      </c>
      <c r="G6029" t="s">
        <v>421</v>
      </c>
      <c r="H6029" s="153" t="s">
        <v>437</v>
      </c>
      <c r="I6029" t="s">
        <v>438</v>
      </c>
      <c r="J6029" t="s">
        <v>571</v>
      </c>
      <c r="K6029" t="s">
        <v>439</v>
      </c>
      <c r="L6029" t="s">
        <v>539</v>
      </c>
      <c r="M6029" t="s">
        <v>440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181</v>
      </c>
      <c r="C6030">
        <v>2022</v>
      </c>
      <c r="D6030">
        <v>2</v>
      </c>
      <c r="E6030" t="s">
        <v>546</v>
      </c>
      <c r="F6030" s="153">
        <v>3</v>
      </c>
      <c r="G6030" t="s">
        <v>421</v>
      </c>
      <c r="H6030" s="153" t="s">
        <v>490</v>
      </c>
      <c r="I6030" t="s">
        <v>491</v>
      </c>
      <c r="J6030" t="s">
        <v>572</v>
      </c>
      <c r="K6030" t="s">
        <v>443</v>
      </c>
      <c r="L6030" t="s">
        <v>538</v>
      </c>
      <c r="M6030" t="s">
        <v>422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181</v>
      </c>
      <c r="C6031">
        <v>2022</v>
      </c>
      <c r="D6031">
        <v>2</v>
      </c>
      <c r="E6031" t="s">
        <v>546</v>
      </c>
      <c r="F6031" s="153">
        <v>3</v>
      </c>
      <c r="G6031" t="s">
        <v>421</v>
      </c>
      <c r="H6031" s="153" t="s">
        <v>441</v>
      </c>
      <c r="I6031" t="s">
        <v>442</v>
      </c>
      <c r="J6031" t="s">
        <v>572</v>
      </c>
      <c r="K6031" t="s">
        <v>443</v>
      </c>
      <c r="L6031" t="s">
        <v>538</v>
      </c>
      <c r="M6031" t="s">
        <v>422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181</v>
      </c>
      <c r="C6032">
        <v>2022</v>
      </c>
      <c r="D6032">
        <v>2</v>
      </c>
      <c r="E6032" t="s">
        <v>546</v>
      </c>
      <c r="F6032" s="153">
        <v>3</v>
      </c>
      <c r="G6032" t="s">
        <v>421</v>
      </c>
      <c r="H6032" s="153" t="s">
        <v>444</v>
      </c>
      <c r="I6032" t="s">
        <v>445</v>
      </c>
      <c r="J6032" t="s">
        <v>572</v>
      </c>
      <c r="K6032" t="s">
        <v>443</v>
      </c>
      <c r="L6032" t="s">
        <v>539</v>
      </c>
      <c r="M6032" t="s">
        <v>440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181</v>
      </c>
      <c r="C6033">
        <v>2022</v>
      </c>
      <c r="D6033">
        <v>2</v>
      </c>
      <c r="E6033" t="s">
        <v>546</v>
      </c>
      <c r="F6033" s="153">
        <v>3</v>
      </c>
      <c r="G6033" t="s">
        <v>421</v>
      </c>
      <c r="H6033" s="153" t="s">
        <v>412</v>
      </c>
      <c r="I6033" t="s">
        <v>413</v>
      </c>
      <c r="J6033" t="s">
        <v>561</v>
      </c>
      <c r="K6033" t="s">
        <v>399</v>
      </c>
      <c r="L6033" t="s">
        <v>539</v>
      </c>
      <c r="M6033" t="s">
        <v>440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181</v>
      </c>
      <c r="C6034">
        <v>2022</v>
      </c>
      <c r="D6034">
        <v>2</v>
      </c>
      <c r="E6034" t="s">
        <v>546</v>
      </c>
      <c r="F6034" s="153">
        <v>3</v>
      </c>
      <c r="G6034" t="s">
        <v>421</v>
      </c>
      <c r="H6034" s="153" t="s">
        <v>417</v>
      </c>
      <c r="I6034" t="s">
        <v>418</v>
      </c>
      <c r="J6034" t="s">
        <v>562</v>
      </c>
      <c r="K6034" t="s">
        <v>405</v>
      </c>
      <c r="L6034" t="s">
        <v>539</v>
      </c>
      <c r="M6034" t="s">
        <v>440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181</v>
      </c>
      <c r="C6035">
        <v>2022</v>
      </c>
      <c r="D6035">
        <v>2</v>
      </c>
      <c r="E6035" t="s">
        <v>546</v>
      </c>
      <c r="F6035" s="153">
        <v>3</v>
      </c>
      <c r="G6035" t="s">
        <v>421</v>
      </c>
      <c r="H6035" s="153" t="s">
        <v>446</v>
      </c>
      <c r="I6035" t="s">
        <v>447</v>
      </c>
      <c r="J6035" t="s">
        <v>567</v>
      </c>
      <c r="K6035" t="s">
        <v>425</v>
      </c>
      <c r="L6035" t="s">
        <v>539</v>
      </c>
      <c r="M6035" t="s">
        <v>440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181</v>
      </c>
      <c r="C6036">
        <v>2022</v>
      </c>
      <c r="D6036">
        <v>2</v>
      </c>
      <c r="E6036" t="s">
        <v>546</v>
      </c>
      <c r="F6036" s="153">
        <v>3</v>
      </c>
      <c r="G6036" t="s">
        <v>421</v>
      </c>
      <c r="H6036" s="153" t="s">
        <v>448</v>
      </c>
      <c r="I6036" t="s">
        <v>449</v>
      </c>
      <c r="J6036" t="s">
        <v>564</v>
      </c>
      <c r="K6036" t="s">
        <v>428</v>
      </c>
      <c r="L6036" t="s">
        <v>539</v>
      </c>
      <c r="M6036" t="s">
        <v>440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181</v>
      </c>
      <c r="C6037">
        <v>2022</v>
      </c>
      <c r="D6037">
        <v>2</v>
      </c>
      <c r="E6037" t="s">
        <v>546</v>
      </c>
      <c r="F6037" s="153">
        <v>3</v>
      </c>
      <c r="G6037" t="s">
        <v>421</v>
      </c>
      <c r="H6037" s="153" t="s">
        <v>419</v>
      </c>
      <c r="I6037" t="s">
        <v>420</v>
      </c>
      <c r="J6037" t="s">
        <v>565</v>
      </c>
      <c r="K6037" t="s">
        <v>411</v>
      </c>
      <c r="L6037" t="s">
        <v>539</v>
      </c>
      <c r="M6037" t="s">
        <v>440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181</v>
      </c>
      <c r="C6038">
        <v>2022</v>
      </c>
      <c r="D6038">
        <v>2</v>
      </c>
      <c r="E6038" t="s">
        <v>546</v>
      </c>
      <c r="F6038" s="153">
        <v>3</v>
      </c>
      <c r="G6038" t="s">
        <v>421</v>
      </c>
      <c r="H6038" s="153" t="s">
        <v>450</v>
      </c>
      <c r="I6038" t="s">
        <v>451</v>
      </c>
      <c r="J6038" t="s">
        <v>568</v>
      </c>
      <c r="K6038" t="s">
        <v>433</v>
      </c>
      <c r="L6038" t="s">
        <v>539</v>
      </c>
      <c r="M6038" t="s">
        <v>440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181</v>
      </c>
      <c r="C6039">
        <v>2022</v>
      </c>
      <c r="D6039">
        <v>2</v>
      </c>
      <c r="E6039" t="s">
        <v>546</v>
      </c>
      <c r="F6039" s="153">
        <v>3</v>
      </c>
      <c r="G6039" t="s">
        <v>421</v>
      </c>
      <c r="H6039" s="153" t="s">
        <v>452</v>
      </c>
      <c r="I6039" t="s">
        <v>453</v>
      </c>
      <c r="J6039" t="s">
        <v>568</v>
      </c>
      <c r="K6039" t="s">
        <v>433</v>
      </c>
      <c r="L6039" t="s">
        <v>539</v>
      </c>
      <c r="M6039" t="s">
        <v>440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181</v>
      </c>
      <c r="C6040">
        <v>2022</v>
      </c>
      <c r="D6040">
        <v>2</v>
      </c>
      <c r="E6040" t="s">
        <v>546</v>
      </c>
      <c r="F6040" s="153">
        <v>3</v>
      </c>
      <c r="G6040" t="s">
        <v>421</v>
      </c>
      <c r="H6040" s="153" t="s">
        <v>492</v>
      </c>
      <c r="I6040" t="s">
        <v>493</v>
      </c>
      <c r="J6040" t="s">
        <v>568</v>
      </c>
      <c r="K6040" t="s">
        <v>433</v>
      </c>
      <c r="L6040" t="s">
        <v>539</v>
      </c>
      <c r="M6040" t="s">
        <v>440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181</v>
      </c>
      <c r="C6041">
        <v>2022</v>
      </c>
      <c r="D6041">
        <v>2</v>
      </c>
      <c r="E6041" t="s">
        <v>546</v>
      </c>
      <c r="F6041" s="153">
        <v>5</v>
      </c>
      <c r="G6041" t="s">
        <v>455</v>
      </c>
      <c r="H6041" s="153" t="s">
        <v>403</v>
      </c>
      <c r="I6041" t="s">
        <v>404</v>
      </c>
      <c r="J6041" t="s">
        <v>562</v>
      </c>
      <c r="K6041" t="s">
        <v>405</v>
      </c>
      <c r="L6041" t="s">
        <v>540</v>
      </c>
      <c r="M6041" t="s">
        <v>456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181</v>
      </c>
      <c r="C6042">
        <v>2022</v>
      </c>
      <c r="D6042">
        <v>2</v>
      </c>
      <c r="E6042" t="s">
        <v>546</v>
      </c>
      <c r="F6042" s="153">
        <v>5</v>
      </c>
      <c r="G6042" t="s">
        <v>455</v>
      </c>
      <c r="H6042" s="153" t="s">
        <v>423</v>
      </c>
      <c r="I6042" t="s">
        <v>424</v>
      </c>
      <c r="J6042" t="s">
        <v>567</v>
      </c>
      <c r="K6042" t="s">
        <v>425</v>
      </c>
      <c r="L6042" t="s">
        <v>540</v>
      </c>
      <c r="M6042" t="s">
        <v>456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181</v>
      </c>
      <c r="C6043">
        <v>2022</v>
      </c>
      <c r="D6043">
        <v>2</v>
      </c>
      <c r="E6043" t="s">
        <v>546</v>
      </c>
      <c r="F6043" s="153">
        <v>5</v>
      </c>
      <c r="G6043" t="s">
        <v>455</v>
      </c>
      <c r="H6043" s="153" t="s">
        <v>429</v>
      </c>
      <c r="I6043" t="s">
        <v>430</v>
      </c>
      <c r="J6043" t="s">
        <v>562</v>
      </c>
      <c r="K6043" t="s">
        <v>405</v>
      </c>
      <c r="L6043" t="s">
        <v>540</v>
      </c>
      <c r="M6043" t="s">
        <v>456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181</v>
      </c>
      <c r="C6044">
        <v>2022</v>
      </c>
      <c r="D6044">
        <v>2</v>
      </c>
      <c r="E6044" t="s">
        <v>546</v>
      </c>
      <c r="F6044" s="153">
        <v>5</v>
      </c>
      <c r="G6044" t="s">
        <v>455</v>
      </c>
      <c r="H6044" s="153" t="s">
        <v>481</v>
      </c>
      <c r="I6044" t="s">
        <v>482</v>
      </c>
      <c r="J6044" t="s">
        <v>568</v>
      </c>
      <c r="K6044" t="s">
        <v>433</v>
      </c>
      <c r="L6044" t="s">
        <v>540</v>
      </c>
      <c r="M6044" t="s">
        <v>456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181</v>
      </c>
      <c r="C6045">
        <v>2022</v>
      </c>
      <c r="D6045">
        <v>2</v>
      </c>
      <c r="E6045" t="s">
        <v>546</v>
      </c>
      <c r="F6045" s="153">
        <v>5</v>
      </c>
      <c r="G6045" t="s">
        <v>455</v>
      </c>
      <c r="H6045" s="153" t="s">
        <v>431</v>
      </c>
      <c r="I6045" t="s">
        <v>432</v>
      </c>
      <c r="J6045" t="s">
        <v>568</v>
      </c>
      <c r="K6045" t="s">
        <v>433</v>
      </c>
      <c r="L6045" t="s">
        <v>540</v>
      </c>
      <c r="M6045" t="s">
        <v>456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181</v>
      </c>
      <c r="C6046">
        <v>2022</v>
      </c>
      <c r="D6046">
        <v>2</v>
      </c>
      <c r="E6046" t="s">
        <v>546</v>
      </c>
      <c r="F6046" s="153">
        <v>5</v>
      </c>
      <c r="G6046" t="s">
        <v>455</v>
      </c>
      <c r="H6046" s="153" t="s">
        <v>477</v>
      </c>
      <c r="I6046" t="s">
        <v>478</v>
      </c>
      <c r="J6046" t="s">
        <v>566</v>
      </c>
      <c r="K6046" t="s">
        <v>436</v>
      </c>
      <c r="L6046" t="s">
        <v>540</v>
      </c>
      <c r="M6046" t="s">
        <v>456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181</v>
      </c>
      <c r="C6047">
        <v>2022</v>
      </c>
      <c r="D6047">
        <v>2</v>
      </c>
      <c r="E6047" t="s">
        <v>546</v>
      </c>
      <c r="F6047" s="153">
        <v>5</v>
      </c>
      <c r="G6047" t="s">
        <v>455</v>
      </c>
      <c r="H6047" s="153" t="s">
        <v>479</v>
      </c>
      <c r="I6047" t="s">
        <v>480</v>
      </c>
      <c r="J6047" t="s">
        <v>566</v>
      </c>
      <c r="K6047" t="s">
        <v>436</v>
      </c>
      <c r="L6047" t="s">
        <v>540</v>
      </c>
      <c r="M6047" t="s">
        <v>456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181</v>
      </c>
      <c r="C6048">
        <v>2022</v>
      </c>
      <c r="D6048">
        <v>2</v>
      </c>
      <c r="E6048" t="s">
        <v>546</v>
      </c>
      <c r="F6048" s="153">
        <v>5</v>
      </c>
      <c r="G6048" t="s">
        <v>455</v>
      </c>
      <c r="H6048" s="153" t="s">
        <v>434</v>
      </c>
      <c r="I6048" t="s">
        <v>435</v>
      </c>
      <c r="J6048" t="s">
        <v>566</v>
      </c>
      <c r="K6048" t="s">
        <v>436</v>
      </c>
      <c r="L6048" t="s">
        <v>541</v>
      </c>
      <c r="M6048" t="s">
        <v>457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181</v>
      </c>
      <c r="C6049">
        <v>2022</v>
      </c>
      <c r="D6049">
        <v>2</v>
      </c>
      <c r="E6049" t="s">
        <v>546</v>
      </c>
      <c r="F6049" s="153">
        <v>5</v>
      </c>
      <c r="G6049" t="s">
        <v>455</v>
      </c>
      <c r="H6049" s="153" t="s">
        <v>490</v>
      </c>
      <c r="I6049" t="s">
        <v>491</v>
      </c>
      <c r="J6049" t="s">
        <v>572</v>
      </c>
      <c r="K6049" t="s">
        <v>443</v>
      </c>
      <c r="L6049" t="s">
        <v>540</v>
      </c>
      <c r="M6049" t="s">
        <v>456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181</v>
      </c>
      <c r="C6050">
        <v>2022</v>
      </c>
      <c r="D6050">
        <v>2</v>
      </c>
      <c r="E6050" t="s">
        <v>546</v>
      </c>
      <c r="F6050" s="153">
        <v>5</v>
      </c>
      <c r="G6050" t="s">
        <v>455</v>
      </c>
      <c r="H6050" s="153" t="s">
        <v>441</v>
      </c>
      <c r="I6050" t="s">
        <v>442</v>
      </c>
      <c r="J6050" t="s">
        <v>572</v>
      </c>
      <c r="K6050" t="s">
        <v>443</v>
      </c>
      <c r="L6050" t="s">
        <v>540</v>
      </c>
      <c r="M6050" t="s">
        <v>456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181</v>
      </c>
      <c r="C6051">
        <v>2022</v>
      </c>
      <c r="D6051">
        <v>2</v>
      </c>
      <c r="E6051" t="s">
        <v>546</v>
      </c>
      <c r="F6051" s="153">
        <v>5</v>
      </c>
      <c r="G6051" t="s">
        <v>455</v>
      </c>
      <c r="H6051" s="153" t="s">
        <v>444</v>
      </c>
      <c r="I6051" t="s">
        <v>445</v>
      </c>
      <c r="J6051" t="s">
        <v>572</v>
      </c>
      <c r="K6051" t="s">
        <v>443</v>
      </c>
      <c r="L6051" t="s">
        <v>541</v>
      </c>
      <c r="M6051" t="s">
        <v>457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181</v>
      </c>
      <c r="C6052">
        <v>2022</v>
      </c>
      <c r="D6052">
        <v>2</v>
      </c>
      <c r="E6052" t="s">
        <v>546</v>
      </c>
      <c r="F6052" s="153">
        <v>5</v>
      </c>
      <c r="G6052" t="s">
        <v>455</v>
      </c>
      <c r="H6052" s="153" t="s">
        <v>417</v>
      </c>
      <c r="I6052" t="s">
        <v>418</v>
      </c>
      <c r="J6052" t="s">
        <v>562</v>
      </c>
      <c r="K6052" t="s">
        <v>405</v>
      </c>
      <c r="L6052" t="s">
        <v>541</v>
      </c>
      <c r="M6052" t="s">
        <v>457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181</v>
      </c>
      <c r="C6053">
        <v>2022</v>
      </c>
      <c r="D6053">
        <v>2</v>
      </c>
      <c r="E6053" t="s">
        <v>546</v>
      </c>
      <c r="F6053" s="153">
        <v>5</v>
      </c>
      <c r="G6053" t="s">
        <v>455</v>
      </c>
      <c r="H6053" s="153" t="s">
        <v>446</v>
      </c>
      <c r="I6053" t="s">
        <v>447</v>
      </c>
      <c r="J6053" t="s">
        <v>567</v>
      </c>
      <c r="K6053" t="s">
        <v>425</v>
      </c>
      <c r="L6053" t="s">
        <v>541</v>
      </c>
      <c r="M6053" t="s">
        <v>457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181</v>
      </c>
      <c r="C6054">
        <v>2022</v>
      </c>
      <c r="D6054">
        <v>2</v>
      </c>
      <c r="E6054" t="s">
        <v>546</v>
      </c>
      <c r="F6054" s="153">
        <v>5</v>
      </c>
      <c r="G6054" t="s">
        <v>455</v>
      </c>
      <c r="H6054" s="153" t="s">
        <v>450</v>
      </c>
      <c r="I6054" t="s">
        <v>451</v>
      </c>
      <c r="J6054" t="s">
        <v>568</v>
      </c>
      <c r="K6054" t="s">
        <v>433</v>
      </c>
      <c r="L6054" t="s">
        <v>541</v>
      </c>
      <c r="M6054" t="s">
        <v>457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181</v>
      </c>
      <c r="C6055">
        <v>2022</v>
      </c>
      <c r="D6055">
        <v>2</v>
      </c>
      <c r="E6055" t="s">
        <v>546</v>
      </c>
      <c r="F6055" s="153">
        <v>6</v>
      </c>
      <c r="G6055" t="s">
        <v>458</v>
      </c>
      <c r="H6055" s="153" t="s">
        <v>403</v>
      </c>
      <c r="I6055" t="s">
        <v>404</v>
      </c>
      <c r="J6055" t="s">
        <v>562</v>
      </c>
      <c r="K6055" t="s">
        <v>405</v>
      </c>
      <c r="L6055" t="s">
        <v>548</v>
      </c>
      <c r="M6055" t="s">
        <v>193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181</v>
      </c>
      <c r="C6056">
        <v>2022</v>
      </c>
      <c r="D6056">
        <v>2</v>
      </c>
      <c r="E6056" t="s">
        <v>546</v>
      </c>
      <c r="F6056" s="153">
        <v>6</v>
      </c>
      <c r="G6056" t="s">
        <v>458</v>
      </c>
      <c r="H6056" s="153" t="s">
        <v>494</v>
      </c>
      <c r="I6056" t="s">
        <v>495</v>
      </c>
      <c r="J6056" t="s">
        <v>573</v>
      </c>
      <c r="K6056" t="s">
        <v>461</v>
      </c>
      <c r="L6056" t="s">
        <v>548</v>
      </c>
      <c r="M6056" t="s">
        <v>193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181</v>
      </c>
      <c r="C6057">
        <v>2022</v>
      </c>
      <c r="D6057">
        <v>2</v>
      </c>
      <c r="E6057" t="s">
        <v>546</v>
      </c>
      <c r="F6057" s="153">
        <v>6</v>
      </c>
      <c r="G6057" t="s">
        <v>458</v>
      </c>
      <c r="H6057" s="153" t="s">
        <v>496</v>
      </c>
      <c r="I6057" t="s">
        <v>497</v>
      </c>
      <c r="J6057" t="s">
        <v>573</v>
      </c>
      <c r="K6057" t="s">
        <v>461</v>
      </c>
      <c r="L6057" t="s">
        <v>548</v>
      </c>
      <c r="M6057" t="s">
        <v>193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181</v>
      </c>
      <c r="C6058">
        <v>2022</v>
      </c>
      <c r="D6058">
        <v>2</v>
      </c>
      <c r="E6058" t="s">
        <v>546</v>
      </c>
      <c r="F6058" s="153">
        <v>6</v>
      </c>
      <c r="G6058" t="s">
        <v>458</v>
      </c>
      <c r="H6058" s="153" t="s">
        <v>477</v>
      </c>
      <c r="I6058" t="s">
        <v>478</v>
      </c>
      <c r="J6058" t="s">
        <v>566</v>
      </c>
      <c r="K6058" t="s">
        <v>436</v>
      </c>
      <c r="L6058" t="s">
        <v>548</v>
      </c>
      <c r="M6058" t="s">
        <v>193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181</v>
      </c>
      <c r="C6059">
        <v>2022</v>
      </c>
      <c r="D6059">
        <v>2</v>
      </c>
      <c r="E6059" t="s">
        <v>546</v>
      </c>
      <c r="F6059" s="153">
        <v>6</v>
      </c>
      <c r="G6059" t="s">
        <v>458</v>
      </c>
      <c r="H6059" s="153" t="s">
        <v>479</v>
      </c>
      <c r="I6059" t="s">
        <v>480</v>
      </c>
      <c r="J6059" t="s">
        <v>566</v>
      </c>
      <c r="K6059" t="s">
        <v>436</v>
      </c>
      <c r="L6059" t="s">
        <v>548</v>
      </c>
      <c r="M6059" t="s">
        <v>193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181</v>
      </c>
      <c r="C6060">
        <v>2022</v>
      </c>
      <c r="D6060">
        <v>2</v>
      </c>
      <c r="E6060" t="s">
        <v>546</v>
      </c>
      <c r="F6060" s="153">
        <v>6</v>
      </c>
      <c r="G6060" t="s">
        <v>458</v>
      </c>
      <c r="H6060" s="153" t="s">
        <v>665</v>
      </c>
      <c r="I6060" t="s">
        <v>666</v>
      </c>
      <c r="J6060" t="s">
        <v>576</v>
      </c>
      <c r="K6060" t="s">
        <v>513</v>
      </c>
      <c r="L6060" t="s">
        <v>548</v>
      </c>
      <c r="M6060" t="s">
        <v>193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181</v>
      </c>
      <c r="C6061">
        <v>2022</v>
      </c>
      <c r="D6061">
        <v>2</v>
      </c>
      <c r="E6061" t="s">
        <v>546</v>
      </c>
      <c r="F6061" s="153">
        <v>6</v>
      </c>
      <c r="G6061" t="s">
        <v>458</v>
      </c>
      <c r="H6061" s="153" t="s">
        <v>498</v>
      </c>
      <c r="I6061" t="s">
        <v>499</v>
      </c>
      <c r="J6061" t="s">
        <v>574</v>
      </c>
      <c r="K6061" t="s">
        <v>500</v>
      </c>
      <c r="L6061" t="s">
        <v>548</v>
      </c>
      <c r="M6061" t="s">
        <v>193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181</v>
      </c>
      <c r="C6062">
        <v>2022</v>
      </c>
      <c r="D6062">
        <v>2</v>
      </c>
      <c r="E6062" t="s">
        <v>546</v>
      </c>
      <c r="F6062" s="153">
        <v>6</v>
      </c>
      <c r="G6062" t="s">
        <v>458</v>
      </c>
      <c r="H6062" s="153" t="s">
        <v>501</v>
      </c>
      <c r="I6062" t="s">
        <v>502</v>
      </c>
      <c r="J6062" t="s">
        <v>574</v>
      </c>
      <c r="K6062" t="s">
        <v>500</v>
      </c>
      <c r="L6062" t="s">
        <v>548</v>
      </c>
      <c r="M6062" t="s">
        <v>193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181</v>
      </c>
      <c r="C6063">
        <v>2022</v>
      </c>
      <c r="D6063">
        <v>2</v>
      </c>
      <c r="E6063" t="s">
        <v>546</v>
      </c>
      <c r="F6063" s="153">
        <v>6</v>
      </c>
      <c r="G6063" t="s">
        <v>458</v>
      </c>
      <c r="H6063" s="153" t="s">
        <v>503</v>
      </c>
      <c r="I6063" t="s">
        <v>504</v>
      </c>
      <c r="J6063" t="s">
        <v>575</v>
      </c>
      <c r="K6063" t="s">
        <v>475</v>
      </c>
      <c r="L6063" t="s">
        <v>548</v>
      </c>
      <c r="M6063" t="s">
        <v>193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181</v>
      </c>
      <c r="C6064">
        <v>2022</v>
      </c>
      <c r="D6064">
        <v>2</v>
      </c>
      <c r="E6064" t="s">
        <v>546</v>
      </c>
      <c r="F6064" s="153">
        <v>6</v>
      </c>
      <c r="G6064" t="s">
        <v>458</v>
      </c>
      <c r="H6064" s="153" t="s">
        <v>505</v>
      </c>
      <c r="I6064" t="s">
        <v>506</v>
      </c>
      <c r="J6064" t="s">
        <v>575</v>
      </c>
      <c r="K6064" t="s">
        <v>475</v>
      </c>
      <c r="L6064" t="s">
        <v>548</v>
      </c>
      <c r="M6064" t="s">
        <v>193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181</v>
      </c>
      <c r="C6065">
        <v>2022</v>
      </c>
      <c r="D6065">
        <v>2</v>
      </c>
      <c r="E6065" t="s">
        <v>546</v>
      </c>
      <c r="F6065" s="153">
        <v>6</v>
      </c>
      <c r="G6065" t="s">
        <v>458</v>
      </c>
      <c r="H6065" s="153" t="s">
        <v>507</v>
      </c>
      <c r="I6065" t="s">
        <v>508</v>
      </c>
      <c r="J6065" t="s">
        <v>571</v>
      </c>
      <c r="K6065" t="s">
        <v>439</v>
      </c>
      <c r="L6065" t="s">
        <v>548</v>
      </c>
      <c r="M6065" t="s">
        <v>193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181</v>
      </c>
      <c r="C6066">
        <v>2022</v>
      </c>
      <c r="D6066">
        <v>2</v>
      </c>
      <c r="E6066" t="s">
        <v>546</v>
      </c>
      <c r="F6066" s="153">
        <v>6</v>
      </c>
      <c r="G6066" t="s">
        <v>458</v>
      </c>
      <c r="H6066" s="153" t="s">
        <v>509</v>
      </c>
      <c r="I6066" t="s">
        <v>510</v>
      </c>
      <c r="J6066" t="s">
        <v>571</v>
      </c>
      <c r="K6066" t="s">
        <v>439</v>
      </c>
      <c r="L6066" t="s">
        <v>548</v>
      </c>
      <c r="M6066" t="s">
        <v>193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181</v>
      </c>
      <c r="C6067">
        <v>2022</v>
      </c>
      <c r="D6067">
        <v>2</v>
      </c>
      <c r="E6067" t="s">
        <v>546</v>
      </c>
      <c r="F6067" s="153">
        <v>6</v>
      </c>
      <c r="G6067" t="s">
        <v>458</v>
      </c>
      <c r="H6067" s="153" t="s">
        <v>459</v>
      </c>
      <c r="I6067" t="s">
        <v>460</v>
      </c>
      <c r="J6067" t="s">
        <v>573</v>
      </c>
      <c r="K6067" t="s">
        <v>461</v>
      </c>
      <c r="L6067" t="s">
        <v>542</v>
      </c>
      <c r="M6067" t="s">
        <v>462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181</v>
      </c>
      <c r="C6068">
        <v>2022</v>
      </c>
      <c r="D6068">
        <v>2</v>
      </c>
      <c r="E6068" t="s">
        <v>546</v>
      </c>
      <c r="F6068" s="153">
        <v>6</v>
      </c>
      <c r="G6068" t="s">
        <v>458</v>
      </c>
      <c r="H6068" s="153" t="s">
        <v>434</v>
      </c>
      <c r="I6068" t="s">
        <v>435</v>
      </c>
      <c r="J6068" t="s">
        <v>566</v>
      </c>
      <c r="K6068" t="s">
        <v>436</v>
      </c>
      <c r="L6068" t="s">
        <v>542</v>
      </c>
      <c r="M6068" t="s">
        <v>462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181</v>
      </c>
      <c r="C6069">
        <v>2022</v>
      </c>
      <c r="D6069">
        <v>2</v>
      </c>
      <c r="E6069" t="s">
        <v>546</v>
      </c>
      <c r="F6069" s="153">
        <v>6</v>
      </c>
      <c r="G6069" t="s">
        <v>458</v>
      </c>
      <c r="H6069" s="153" t="s">
        <v>511</v>
      </c>
      <c r="I6069" t="s">
        <v>512</v>
      </c>
      <c r="J6069" t="s">
        <v>576</v>
      </c>
      <c r="K6069" t="s">
        <v>513</v>
      </c>
      <c r="L6069" t="s">
        <v>542</v>
      </c>
      <c r="M6069" t="s">
        <v>462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181</v>
      </c>
      <c r="C6070">
        <v>2022</v>
      </c>
      <c r="D6070">
        <v>2</v>
      </c>
      <c r="E6070" t="s">
        <v>546</v>
      </c>
      <c r="F6070" s="153">
        <v>6</v>
      </c>
      <c r="G6070" t="s">
        <v>458</v>
      </c>
      <c r="H6070" s="153" t="s">
        <v>514</v>
      </c>
      <c r="I6070" t="s">
        <v>515</v>
      </c>
      <c r="J6070" t="s">
        <v>574</v>
      </c>
      <c r="K6070" t="s">
        <v>500</v>
      </c>
      <c r="L6070" t="s">
        <v>542</v>
      </c>
      <c r="M6070" t="s">
        <v>462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181</v>
      </c>
      <c r="C6071">
        <v>2022</v>
      </c>
      <c r="D6071">
        <v>2</v>
      </c>
      <c r="E6071" t="s">
        <v>546</v>
      </c>
      <c r="F6071" s="153">
        <v>6</v>
      </c>
      <c r="G6071" t="s">
        <v>458</v>
      </c>
      <c r="H6071" s="153" t="s">
        <v>516</v>
      </c>
      <c r="I6071" t="s">
        <v>517</v>
      </c>
      <c r="J6071" t="s">
        <v>575</v>
      </c>
      <c r="K6071" t="s">
        <v>475</v>
      </c>
      <c r="L6071" t="s">
        <v>542</v>
      </c>
      <c r="M6071" t="s">
        <v>462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181</v>
      </c>
      <c r="C6072">
        <v>2022</v>
      </c>
      <c r="D6072">
        <v>2</v>
      </c>
      <c r="E6072" t="s">
        <v>546</v>
      </c>
      <c r="F6072" s="153">
        <v>6</v>
      </c>
      <c r="G6072" t="s">
        <v>458</v>
      </c>
      <c r="H6072" s="153" t="s">
        <v>437</v>
      </c>
      <c r="I6072" t="s">
        <v>438</v>
      </c>
      <c r="J6072" t="s">
        <v>571</v>
      </c>
      <c r="K6072" t="s">
        <v>439</v>
      </c>
      <c r="L6072" t="s">
        <v>542</v>
      </c>
      <c r="M6072" t="s">
        <v>462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181</v>
      </c>
      <c r="C6073">
        <v>2022</v>
      </c>
      <c r="D6073">
        <v>2</v>
      </c>
      <c r="E6073" t="s">
        <v>546</v>
      </c>
      <c r="F6073" s="153">
        <v>6</v>
      </c>
      <c r="G6073" t="s">
        <v>458</v>
      </c>
      <c r="H6073" s="153" t="s">
        <v>518</v>
      </c>
      <c r="I6073" t="s">
        <v>519</v>
      </c>
      <c r="J6073" t="s">
        <v>577</v>
      </c>
      <c r="K6073" t="s">
        <v>465</v>
      </c>
      <c r="L6073" t="s">
        <v>548</v>
      </c>
      <c r="M6073" t="s">
        <v>193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181</v>
      </c>
      <c r="C6074">
        <v>2022</v>
      </c>
      <c r="D6074">
        <v>2</v>
      </c>
      <c r="E6074" t="s">
        <v>546</v>
      </c>
      <c r="F6074" s="153">
        <v>6</v>
      </c>
      <c r="G6074" t="s">
        <v>458</v>
      </c>
      <c r="H6074" s="153" t="s">
        <v>463</v>
      </c>
      <c r="I6074" t="s">
        <v>464</v>
      </c>
      <c r="J6074" t="s">
        <v>577</v>
      </c>
      <c r="K6074" t="s">
        <v>465</v>
      </c>
      <c r="L6074" t="s">
        <v>542</v>
      </c>
      <c r="M6074" t="s">
        <v>462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181</v>
      </c>
      <c r="C6075">
        <v>2022</v>
      </c>
      <c r="D6075">
        <v>2</v>
      </c>
      <c r="E6075" t="s">
        <v>546</v>
      </c>
      <c r="F6075" s="153">
        <v>6</v>
      </c>
      <c r="G6075" t="s">
        <v>458</v>
      </c>
      <c r="H6075" s="153" t="s">
        <v>522</v>
      </c>
      <c r="I6075" t="s">
        <v>523</v>
      </c>
      <c r="J6075" t="s">
        <v>578</v>
      </c>
      <c r="K6075" t="s">
        <v>475</v>
      </c>
      <c r="L6075" t="s">
        <v>548</v>
      </c>
      <c r="M6075" t="s">
        <v>193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181</v>
      </c>
      <c r="C6076">
        <v>2022</v>
      </c>
      <c r="D6076">
        <v>2</v>
      </c>
      <c r="E6076" t="s">
        <v>546</v>
      </c>
      <c r="F6076" s="153">
        <v>6</v>
      </c>
      <c r="G6076" t="s">
        <v>458</v>
      </c>
      <c r="H6076" s="153" t="s">
        <v>524</v>
      </c>
      <c r="I6076" t="s">
        <v>525</v>
      </c>
      <c r="J6076" t="s">
        <v>578</v>
      </c>
      <c r="K6076" t="s">
        <v>475</v>
      </c>
      <c r="L6076" t="s">
        <v>542</v>
      </c>
      <c r="M6076" t="s">
        <v>462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181</v>
      </c>
      <c r="C6077">
        <v>2022</v>
      </c>
      <c r="D6077">
        <v>2</v>
      </c>
      <c r="E6077" t="s">
        <v>546</v>
      </c>
      <c r="F6077" s="153">
        <v>6</v>
      </c>
      <c r="G6077" t="s">
        <v>458</v>
      </c>
      <c r="H6077" s="153" t="s">
        <v>417</v>
      </c>
      <c r="I6077" t="s">
        <v>418</v>
      </c>
      <c r="J6077" t="s">
        <v>562</v>
      </c>
      <c r="K6077" t="s">
        <v>405</v>
      </c>
      <c r="L6077" t="s">
        <v>542</v>
      </c>
      <c r="M6077" t="s">
        <v>462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181</v>
      </c>
      <c r="C6078">
        <v>2022</v>
      </c>
      <c r="D6078">
        <v>2</v>
      </c>
      <c r="E6078" t="s">
        <v>546</v>
      </c>
      <c r="F6078" s="153">
        <v>10</v>
      </c>
      <c r="G6078" t="s">
        <v>466</v>
      </c>
      <c r="H6078" s="153" t="s">
        <v>397</v>
      </c>
      <c r="I6078" t="s">
        <v>398</v>
      </c>
      <c r="J6078" t="s">
        <v>561</v>
      </c>
      <c r="K6078" t="s">
        <v>399</v>
      </c>
      <c r="L6078" t="s">
        <v>543</v>
      </c>
      <c r="M6078" t="s">
        <v>467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181</v>
      </c>
      <c r="C6079">
        <v>2022</v>
      </c>
      <c r="D6079">
        <v>2</v>
      </c>
      <c r="E6079" t="s">
        <v>546</v>
      </c>
      <c r="F6079" s="153">
        <v>10</v>
      </c>
      <c r="G6079" t="s">
        <v>466</v>
      </c>
      <c r="H6079" s="153" t="s">
        <v>401</v>
      </c>
      <c r="I6079" t="s">
        <v>402</v>
      </c>
      <c r="J6079" t="s">
        <v>561</v>
      </c>
      <c r="K6079" t="s">
        <v>399</v>
      </c>
      <c r="L6079" t="s">
        <v>543</v>
      </c>
      <c r="M6079" t="s">
        <v>467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181</v>
      </c>
      <c r="C6080">
        <v>2022</v>
      </c>
      <c r="D6080">
        <v>2</v>
      </c>
      <c r="E6080" t="s">
        <v>546</v>
      </c>
      <c r="F6080" s="153">
        <v>10</v>
      </c>
      <c r="G6080" t="s">
        <v>466</v>
      </c>
      <c r="H6080" s="153" t="s">
        <v>403</v>
      </c>
      <c r="I6080" t="s">
        <v>404</v>
      </c>
      <c r="J6080" t="s">
        <v>562</v>
      </c>
      <c r="K6080" t="s">
        <v>405</v>
      </c>
      <c r="L6080" t="s">
        <v>543</v>
      </c>
      <c r="M6080" t="s">
        <v>467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181</v>
      </c>
      <c r="C6081">
        <v>2022</v>
      </c>
      <c r="D6081">
        <v>2</v>
      </c>
      <c r="E6081" t="s">
        <v>546</v>
      </c>
      <c r="F6081" s="153">
        <v>10</v>
      </c>
      <c r="G6081" t="s">
        <v>466</v>
      </c>
      <c r="H6081" s="153" t="s">
        <v>406</v>
      </c>
      <c r="I6081" t="s">
        <v>407</v>
      </c>
      <c r="J6081" t="s">
        <v>563</v>
      </c>
      <c r="K6081" t="s">
        <v>408</v>
      </c>
      <c r="L6081" t="s">
        <v>543</v>
      </c>
      <c r="M6081" t="s">
        <v>467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181</v>
      </c>
      <c r="C6082">
        <v>2022</v>
      </c>
      <c r="D6082">
        <v>2</v>
      </c>
      <c r="E6082" t="s">
        <v>546</v>
      </c>
      <c r="F6082" s="153">
        <v>10</v>
      </c>
      <c r="G6082" t="s">
        <v>466</v>
      </c>
      <c r="H6082" s="153" t="s">
        <v>471</v>
      </c>
      <c r="I6082" t="s">
        <v>472</v>
      </c>
      <c r="J6082" t="s">
        <v>563</v>
      </c>
      <c r="K6082" t="s">
        <v>408</v>
      </c>
      <c r="L6082" t="s">
        <v>543</v>
      </c>
      <c r="M6082" t="s">
        <v>467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181</v>
      </c>
      <c r="C6083">
        <v>2022</v>
      </c>
      <c r="D6083">
        <v>2</v>
      </c>
      <c r="E6083" t="s">
        <v>546</v>
      </c>
      <c r="F6083" s="153">
        <v>10</v>
      </c>
      <c r="G6083" t="s">
        <v>466</v>
      </c>
      <c r="H6083" s="153" t="s">
        <v>477</v>
      </c>
      <c r="I6083" t="s">
        <v>478</v>
      </c>
      <c r="J6083" t="s">
        <v>566</v>
      </c>
      <c r="K6083" t="s">
        <v>436</v>
      </c>
      <c r="L6083" t="s">
        <v>543</v>
      </c>
      <c r="M6083" t="s">
        <v>467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181</v>
      </c>
      <c r="C6084">
        <v>2022</v>
      </c>
      <c r="D6084">
        <v>2</v>
      </c>
      <c r="E6084" t="s">
        <v>546</v>
      </c>
      <c r="F6084" s="153">
        <v>10</v>
      </c>
      <c r="G6084" t="s">
        <v>466</v>
      </c>
      <c r="H6084" s="153" t="s">
        <v>479</v>
      </c>
      <c r="I6084" t="s">
        <v>480</v>
      </c>
      <c r="J6084" t="s">
        <v>566</v>
      </c>
      <c r="K6084" t="s">
        <v>436</v>
      </c>
      <c r="L6084" t="s">
        <v>543</v>
      </c>
      <c r="M6084" t="s">
        <v>467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181</v>
      </c>
      <c r="C6085">
        <v>2022</v>
      </c>
      <c r="D6085">
        <v>2</v>
      </c>
      <c r="E6085" t="s">
        <v>546</v>
      </c>
      <c r="F6085" s="153">
        <v>10</v>
      </c>
      <c r="G6085" t="s">
        <v>466</v>
      </c>
      <c r="H6085" s="153" t="s">
        <v>434</v>
      </c>
      <c r="I6085" t="s">
        <v>435</v>
      </c>
      <c r="J6085" t="s">
        <v>566</v>
      </c>
      <c r="K6085" t="s">
        <v>436</v>
      </c>
      <c r="L6085" t="s">
        <v>544</v>
      </c>
      <c r="M6085" t="s">
        <v>468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181</v>
      </c>
      <c r="C6086">
        <v>2022</v>
      </c>
      <c r="D6086">
        <v>2</v>
      </c>
      <c r="E6086" t="s">
        <v>546</v>
      </c>
      <c r="F6086" s="153">
        <v>10</v>
      </c>
      <c r="G6086" t="s">
        <v>466</v>
      </c>
      <c r="H6086" s="153" t="s">
        <v>412</v>
      </c>
      <c r="I6086" t="s">
        <v>413</v>
      </c>
      <c r="J6086" t="s">
        <v>561</v>
      </c>
      <c r="K6086" t="s">
        <v>399</v>
      </c>
      <c r="L6086" t="s">
        <v>544</v>
      </c>
      <c r="M6086" t="s">
        <v>468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181</v>
      </c>
      <c r="C6087">
        <v>2022</v>
      </c>
      <c r="D6087">
        <v>2</v>
      </c>
      <c r="E6087" t="s">
        <v>546</v>
      </c>
      <c r="F6087" s="153">
        <v>10</v>
      </c>
      <c r="G6087" t="s">
        <v>466</v>
      </c>
      <c r="H6087" s="153" t="s">
        <v>415</v>
      </c>
      <c r="I6087" t="s">
        <v>416</v>
      </c>
      <c r="J6087" t="s">
        <v>563</v>
      </c>
      <c r="K6087" t="s">
        <v>408</v>
      </c>
      <c r="L6087" t="s">
        <v>544</v>
      </c>
      <c r="M6087" t="s">
        <v>468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181</v>
      </c>
      <c r="C6088">
        <v>2022</v>
      </c>
      <c r="D6088">
        <v>2</v>
      </c>
      <c r="E6088" t="s">
        <v>546</v>
      </c>
      <c r="F6088" s="153">
        <v>10</v>
      </c>
      <c r="G6088" t="s">
        <v>466</v>
      </c>
      <c r="H6088" s="153" t="s">
        <v>417</v>
      </c>
      <c r="I6088" t="s">
        <v>418</v>
      </c>
      <c r="J6088" t="s">
        <v>562</v>
      </c>
      <c r="K6088" t="s">
        <v>405</v>
      </c>
      <c r="L6088" t="s">
        <v>544</v>
      </c>
      <c r="M6088" t="s">
        <v>468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181</v>
      </c>
      <c r="C6089">
        <v>2022</v>
      </c>
      <c r="D6089">
        <v>2</v>
      </c>
      <c r="E6089" t="s">
        <v>546</v>
      </c>
      <c r="F6089" s="153">
        <v>60</v>
      </c>
      <c r="G6089" t="s">
        <v>469</v>
      </c>
      <c r="H6089" s="153" t="s">
        <v>494</v>
      </c>
      <c r="I6089" t="s">
        <v>495</v>
      </c>
      <c r="J6089" t="s">
        <v>573</v>
      </c>
      <c r="K6089" t="s">
        <v>461</v>
      </c>
      <c r="L6089" t="s">
        <v>549</v>
      </c>
      <c r="M6089" t="s">
        <v>526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181</v>
      </c>
      <c r="C6090">
        <v>2022</v>
      </c>
      <c r="D6090">
        <v>2</v>
      </c>
      <c r="E6090" t="s">
        <v>546</v>
      </c>
      <c r="F6090" s="153">
        <v>60</v>
      </c>
      <c r="G6090" t="s">
        <v>469</v>
      </c>
      <c r="H6090" s="153" t="s">
        <v>496</v>
      </c>
      <c r="I6090" t="s">
        <v>497</v>
      </c>
      <c r="J6090" t="s">
        <v>573</v>
      </c>
      <c r="K6090" t="s">
        <v>461</v>
      </c>
      <c r="L6090" t="s">
        <v>549</v>
      </c>
      <c r="M6090" t="s">
        <v>526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181</v>
      </c>
      <c r="C6091">
        <v>2022</v>
      </c>
      <c r="D6091">
        <v>2</v>
      </c>
      <c r="E6091" t="s">
        <v>546</v>
      </c>
      <c r="F6091" s="153">
        <v>60</v>
      </c>
      <c r="G6091" t="s">
        <v>469</v>
      </c>
      <c r="H6091" s="153" t="s">
        <v>459</v>
      </c>
      <c r="I6091" t="s">
        <v>460</v>
      </c>
      <c r="J6091" t="s">
        <v>573</v>
      </c>
      <c r="K6091" t="s">
        <v>461</v>
      </c>
      <c r="L6091" t="s">
        <v>545</v>
      </c>
      <c r="M6091" t="s">
        <v>470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181</v>
      </c>
      <c r="C6092">
        <v>2022</v>
      </c>
      <c r="D6092">
        <v>2</v>
      </c>
      <c r="E6092" t="s">
        <v>546</v>
      </c>
      <c r="F6092" s="153">
        <v>60</v>
      </c>
      <c r="G6092" t="s">
        <v>469</v>
      </c>
      <c r="H6092" s="153" t="s">
        <v>437</v>
      </c>
      <c r="I6092" t="s">
        <v>438</v>
      </c>
      <c r="J6092" t="s">
        <v>571</v>
      </c>
      <c r="K6092" t="s">
        <v>439</v>
      </c>
      <c r="L6092" t="s">
        <v>545</v>
      </c>
      <c r="M6092" t="s">
        <v>470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181</v>
      </c>
      <c r="C6093">
        <v>2022</v>
      </c>
      <c r="D6093">
        <v>2</v>
      </c>
      <c r="E6093" t="s">
        <v>546</v>
      </c>
      <c r="F6093" s="153">
        <v>60</v>
      </c>
      <c r="G6093" t="s">
        <v>469</v>
      </c>
      <c r="H6093" s="153" t="s">
        <v>463</v>
      </c>
      <c r="I6093" t="s">
        <v>464</v>
      </c>
      <c r="J6093" t="s">
        <v>577</v>
      </c>
      <c r="K6093" t="s">
        <v>465</v>
      </c>
      <c r="L6093" t="s">
        <v>545</v>
      </c>
      <c r="M6093" t="s">
        <v>470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181</v>
      </c>
      <c r="C6094">
        <v>2022</v>
      </c>
      <c r="D6094">
        <v>2</v>
      </c>
      <c r="E6094" t="s">
        <v>546</v>
      </c>
      <c r="F6094" s="153">
        <v>71</v>
      </c>
      <c r="G6094" t="s">
        <v>469</v>
      </c>
      <c r="H6094" s="153" t="s">
        <v>397</v>
      </c>
      <c r="I6094" t="s">
        <v>398</v>
      </c>
      <c r="J6094" t="s">
        <v>561</v>
      </c>
      <c r="K6094" t="s">
        <v>399</v>
      </c>
      <c r="L6094" t="s">
        <v>550</v>
      </c>
      <c r="M6094" t="s">
        <v>527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181</v>
      </c>
      <c r="C6095">
        <v>2022</v>
      </c>
      <c r="D6095">
        <v>2</v>
      </c>
      <c r="E6095" t="s">
        <v>546</v>
      </c>
      <c r="F6095" s="153">
        <v>72</v>
      </c>
      <c r="G6095" t="s">
        <v>469</v>
      </c>
      <c r="H6095" s="153" t="s">
        <v>397</v>
      </c>
      <c r="I6095" t="s">
        <v>398</v>
      </c>
      <c r="J6095" t="s">
        <v>561</v>
      </c>
      <c r="K6095" t="s">
        <v>399</v>
      </c>
      <c r="L6095" t="s">
        <v>551</v>
      </c>
      <c r="M6095" t="s">
        <v>528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181</v>
      </c>
      <c r="C6096">
        <v>2022</v>
      </c>
      <c r="D6096">
        <v>2</v>
      </c>
      <c r="E6096" t="s">
        <v>546</v>
      </c>
      <c r="F6096" s="153">
        <v>72</v>
      </c>
      <c r="G6096" t="s">
        <v>469</v>
      </c>
      <c r="H6096" s="153" t="s">
        <v>403</v>
      </c>
      <c r="I6096" t="s">
        <v>404</v>
      </c>
      <c r="J6096" t="s">
        <v>562</v>
      </c>
      <c r="K6096" t="s">
        <v>405</v>
      </c>
      <c r="L6096" t="s">
        <v>551</v>
      </c>
      <c r="M6096" t="s">
        <v>528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181</v>
      </c>
      <c r="C6097">
        <v>2022</v>
      </c>
      <c r="D6097">
        <v>2</v>
      </c>
      <c r="E6097" t="s">
        <v>546</v>
      </c>
      <c r="F6097" s="153">
        <v>75</v>
      </c>
      <c r="G6097" t="s">
        <v>469</v>
      </c>
      <c r="H6097" s="153" t="s">
        <v>481</v>
      </c>
      <c r="I6097" t="s">
        <v>482</v>
      </c>
      <c r="J6097" t="s">
        <v>568</v>
      </c>
      <c r="K6097" t="s">
        <v>433</v>
      </c>
      <c r="L6097" t="s">
        <v>552</v>
      </c>
      <c r="M6097" t="s">
        <v>529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181</v>
      </c>
      <c r="C6098">
        <v>2022</v>
      </c>
      <c r="D6098">
        <v>2</v>
      </c>
      <c r="E6098" t="s">
        <v>546</v>
      </c>
      <c r="F6098" s="153">
        <v>75</v>
      </c>
      <c r="G6098" t="s">
        <v>469</v>
      </c>
      <c r="H6098" s="153" t="s">
        <v>441</v>
      </c>
      <c r="I6098" t="s">
        <v>442</v>
      </c>
      <c r="J6098" t="s">
        <v>572</v>
      </c>
      <c r="K6098" t="s">
        <v>443</v>
      </c>
      <c r="L6098" t="s">
        <v>552</v>
      </c>
      <c r="M6098" t="s">
        <v>529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181</v>
      </c>
      <c r="C6099">
        <v>2022</v>
      </c>
      <c r="D6099">
        <v>2</v>
      </c>
      <c r="E6099" t="s">
        <v>546</v>
      </c>
      <c r="F6099" s="153">
        <v>75</v>
      </c>
      <c r="G6099" t="s">
        <v>469</v>
      </c>
      <c r="H6099" s="153" t="s">
        <v>417</v>
      </c>
      <c r="I6099" t="s">
        <v>418</v>
      </c>
      <c r="J6099" t="s">
        <v>562</v>
      </c>
      <c r="K6099" t="s">
        <v>405</v>
      </c>
      <c r="L6099" t="s">
        <v>553</v>
      </c>
      <c r="M6099" t="s">
        <v>476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181</v>
      </c>
      <c r="C6100">
        <v>2022</v>
      </c>
      <c r="D6100">
        <v>2</v>
      </c>
      <c r="E6100" t="s">
        <v>546</v>
      </c>
      <c r="F6100" s="153">
        <v>75</v>
      </c>
      <c r="G6100" t="s">
        <v>469</v>
      </c>
      <c r="H6100" s="153" t="s">
        <v>450</v>
      </c>
      <c r="I6100" t="s">
        <v>451</v>
      </c>
      <c r="J6100" t="s">
        <v>568</v>
      </c>
      <c r="K6100" t="s">
        <v>433</v>
      </c>
      <c r="L6100" t="s">
        <v>553</v>
      </c>
      <c r="M6100" t="s">
        <v>476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181</v>
      </c>
      <c r="C6101">
        <v>2022</v>
      </c>
      <c r="D6101">
        <v>2</v>
      </c>
      <c r="E6101" t="s">
        <v>546</v>
      </c>
      <c r="F6101" s="153">
        <v>77</v>
      </c>
      <c r="G6101" t="s">
        <v>469</v>
      </c>
      <c r="H6101" s="153" t="s">
        <v>403</v>
      </c>
      <c r="I6101" t="s">
        <v>404</v>
      </c>
      <c r="J6101" t="s">
        <v>562</v>
      </c>
      <c r="K6101" t="s">
        <v>405</v>
      </c>
      <c r="L6101" t="s">
        <v>554</v>
      </c>
      <c r="M6101" t="s">
        <v>530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181</v>
      </c>
      <c r="C6102">
        <v>2022</v>
      </c>
      <c r="D6102">
        <v>2</v>
      </c>
      <c r="E6102" t="s">
        <v>546</v>
      </c>
      <c r="F6102" s="153">
        <v>77</v>
      </c>
      <c r="G6102" t="s">
        <v>469</v>
      </c>
      <c r="H6102" s="153" t="s">
        <v>417</v>
      </c>
      <c r="I6102" t="s">
        <v>418</v>
      </c>
      <c r="J6102" t="s">
        <v>562</v>
      </c>
      <c r="K6102" t="s">
        <v>405</v>
      </c>
      <c r="L6102" t="s">
        <v>555</v>
      </c>
      <c r="M6102" t="s">
        <v>476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181</v>
      </c>
      <c r="C6103">
        <v>2022</v>
      </c>
      <c r="D6103">
        <v>2</v>
      </c>
      <c r="E6103" t="s">
        <v>546</v>
      </c>
      <c r="F6103" s="153">
        <v>79</v>
      </c>
      <c r="G6103" t="s">
        <v>469</v>
      </c>
      <c r="H6103" s="153" t="s">
        <v>403</v>
      </c>
      <c r="I6103" t="s">
        <v>404</v>
      </c>
      <c r="J6103" t="s">
        <v>562</v>
      </c>
      <c r="K6103" t="s">
        <v>405</v>
      </c>
      <c r="L6103" t="s">
        <v>556</v>
      </c>
      <c r="M6103" t="s">
        <v>531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181</v>
      </c>
      <c r="C6104">
        <v>2022</v>
      </c>
      <c r="D6104">
        <v>2</v>
      </c>
      <c r="E6104" t="s">
        <v>546</v>
      </c>
      <c r="F6104" s="153">
        <v>79</v>
      </c>
      <c r="G6104" t="s">
        <v>469</v>
      </c>
      <c r="H6104" s="153" t="s">
        <v>431</v>
      </c>
      <c r="I6104" t="s">
        <v>432</v>
      </c>
      <c r="J6104" t="s">
        <v>568</v>
      </c>
      <c r="K6104" t="s">
        <v>433</v>
      </c>
      <c r="L6104" t="s">
        <v>556</v>
      </c>
      <c r="M6104" t="s">
        <v>531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181</v>
      </c>
      <c r="C6105">
        <v>2022</v>
      </c>
      <c r="D6105">
        <v>2</v>
      </c>
      <c r="E6105" t="s">
        <v>546</v>
      </c>
      <c r="F6105" s="153">
        <v>79</v>
      </c>
      <c r="G6105" t="s">
        <v>469</v>
      </c>
      <c r="H6105" s="153" t="s">
        <v>532</v>
      </c>
      <c r="I6105" t="s">
        <v>533</v>
      </c>
      <c r="J6105" t="s">
        <v>270</v>
      </c>
      <c r="K6105" t="s">
        <v>534</v>
      </c>
      <c r="L6105" t="s">
        <v>556</v>
      </c>
      <c r="M6105" t="s">
        <v>531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181</v>
      </c>
      <c r="C6106">
        <v>2022</v>
      </c>
      <c r="D6106">
        <v>2</v>
      </c>
      <c r="E6106" t="s">
        <v>546</v>
      </c>
      <c r="F6106" s="153">
        <v>79</v>
      </c>
      <c r="G6106" t="s">
        <v>469</v>
      </c>
      <c r="H6106" s="153" t="s">
        <v>444</v>
      </c>
      <c r="I6106" t="s">
        <v>445</v>
      </c>
      <c r="J6106" t="s">
        <v>572</v>
      </c>
      <c r="K6106" t="s">
        <v>443</v>
      </c>
      <c r="L6106" t="s">
        <v>557</v>
      </c>
      <c r="M6106" t="s">
        <v>535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181</v>
      </c>
      <c r="C6107">
        <v>2022</v>
      </c>
      <c r="D6107">
        <v>2</v>
      </c>
      <c r="E6107" t="s">
        <v>546</v>
      </c>
      <c r="F6107" s="153">
        <v>79</v>
      </c>
      <c r="G6107" t="s">
        <v>469</v>
      </c>
      <c r="H6107" s="153" t="s">
        <v>417</v>
      </c>
      <c r="I6107" t="s">
        <v>418</v>
      </c>
      <c r="J6107" t="s">
        <v>562</v>
      </c>
      <c r="K6107" t="s">
        <v>405</v>
      </c>
      <c r="L6107" t="s">
        <v>557</v>
      </c>
      <c r="M6107" t="s">
        <v>535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181</v>
      </c>
      <c r="C6108">
        <v>2022</v>
      </c>
      <c r="D6108">
        <v>2</v>
      </c>
      <c r="E6108" t="s">
        <v>546</v>
      </c>
      <c r="F6108" s="153">
        <v>79</v>
      </c>
      <c r="G6108" t="s">
        <v>469</v>
      </c>
      <c r="H6108" s="153" t="s">
        <v>446</v>
      </c>
      <c r="I6108" t="s">
        <v>447</v>
      </c>
      <c r="J6108" t="s">
        <v>567</v>
      </c>
      <c r="K6108" t="s">
        <v>425</v>
      </c>
      <c r="L6108" t="s">
        <v>557</v>
      </c>
      <c r="M6108" t="s">
        <v>535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181</v>
      </c>
      <c r="C6109">
        <v>2022</v>
      </c>
      <c r="D6109">
        <v>2</v>
      </c>
      <c r="E6109" t="s">
        <v>546</v>
      </c>
      <c r="F6109" s="153">
        <v>79</v>
      </c>
      <c r="G6109" t="s">
        <v>469</v>
      </c>
      <c r="H6109" s="153" t="s">
        <v>450</v>
      </c>
      <c r="I6109" t="s">
        <v>451</v>
      </c>
      <c r="J6109" t="s">
        <v>568</v>
      </c>
      <c r="K6109" t="s">
        <v>433</v>
      </c>
      <c r="L6109" t="s">
        <v>557</v>
      </c>
      <c r="M6109" t="s">
        <v>535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33">
        <v>4</v>
      </c>
      <c r="B6110" s="334" t="s">
        <v>187</v>
      </c>
      <c r="C6110" s="335">
        <v>2022</v>
      </c>
      <c r="D6110" s="335">
        <v>3</v>
      </c>
      <c r="E6110" s="334" t="s">
        <v>560</v>
      </c>
      <c r="F6110" s="345">
        <v>1</v>
      </c>
      <c r="G6110" s="334" t="s">
        <v>396</v>
      </c>
      <c r="H6110" s="334" t="s">
        <v>397</v>
      </c>
      <c r="I6110" s="334" t="s">
        <v>398</v>
      </c>
      <c r="J6110" s="334" t="s">
        <v>561</v>
      </c>
      <c r="K6110" s="334" t="s">
        <v>399</v>
      </c>
      <c r="L6110" s="334" t="s">
        <v>536</v>
      </c>
      <c r="M6110" s="334" t="s">
        <v>400</v>
      </c>
      <c r="N6110" s="336">
        <v>2176</v>
      </c>
      <c r="O6110" s="337">
        <v>492862.44</v>
      </c>
      <c r="P6110" s="336">
        <v>1654028</v>
      </c>
      <c r="Q6110" t="str">
        <f t="shared" si="98"/>
        <v>1-Residential</v>
      </c>
    </row>
    <row r="6111" spans="1:17" x14ac:dyDescent="0.3">
      <c r="A6111" s="338">
        <v>4</v>
      </c>
      <c r="B6111" s="339" t="s">
        <v>187</v>
      </c>
      <c r="C6111" s="340">
        <v>2022</v>
      </c>
      <c r="D6111" s="340">
        <v>3</v>
      </c>
      <c r="E6111" s="339" t="s">
        <v>560</v>
      </c>
      <c r="F6111" s="346">
        <v>1</v>
      </c>
      <c r="G6111" s="339" t="s">
        <v>396</v>
      </c>
      <c r="H6111" s="339" t="s">
        <v>401</v>
      </c>
      <c r="I6111" s="339" t="s">
        <v>402</v>
      </c>
      <c r="J6111" s="339" t="s">
        <v>561</v>
      </c>
      <c r="K6111" s="339" t="s">
        <v>399</v>
      </c>
      <c r="L6111" s="339" t="s">
        <v>536</v>
      </c>
      <c r="M6111" s="339" t="s">
        <v>400</v>
      </c>
      <c r="N6111" s="341">
        <v>2</v>
      </c>
      <c r="O6111" s="342">
        <v>861.29</v>
      </c>
      <c r="P6111" s="341">
        <v>2984</v>
      </c>
      <c r="Q6111" t="str">
        <f t="shared" si="98"/>
        <v>1-Residential</v>
      </c>
    </row>
    <row r="6112" spans="1:17" x14ac:dyDescent="0.3">
      <c r="A6112" s="333">
        <v>4</v>
      </c>
      <c r="B6112" s="334" t="s">
        <v>187</v>
      </c>
      <c r="C6112" s="335">
        <v>2022</v>
      </c>
      <c r="D6112" s="335">
        <v>3</v>
      </c>
      <c r="E6112" s="334" t="s">
        <v>560</v>
      </c>
      <c r="F6112" s="345">
        <v>1</v>
      </c>
      <c r="G6112" s="334" t="s">
        <v>396</v>
      </c>
      <c r="H6112" s="334" t="s">
        <v>403</v>
      </c>
      <c r="I6112" s="334" t="s">
        <v>404</v>
      </c>
      <c r="J6112" s="334" t="s">
        <v>562</v>
      </c>
      <c r="K6112" s="334" t="s">
        <v>405</v>
      </c>
      <c r="L6112" s="334" t="s">
        <v>536</v>
      </c>
      <c r="M6112" s="334" t="s">
        <v>400</v>
      </c>
      <c r="N6112" s="336">
        <v>27</v>
      </c>
      <c r="O6112" s="337">
        <v>2414.71</v>
      </c>
      <c r="P6112" s="336">
        <v>7953</v>
      </c>
      <c r="Q6112" t="str">
        <f t="shared" si="98"/>
        <v>3-Small C&amp;I</v>
      </c>
    </row>
    <row r="6113" spans="1:17" x14ac:dyDescent="0.3">
      <c r="A6113" s="338">
        <v>4</v>
      </c>
      <c r="B6113" s="339" t="s">
        <v>187</v>
      </c>
      <c r="C6113" s="340">
        <v>2022</v>
      </c>
      <c r="D6113" s="340">
        <v>3</v>
      </c>
      <c r="E6113" s="339" t="s">
        <v>560</v>
      </c>
      <c r="F6113" s="346">
        <v>1</v>
      </c>
      <c r="G6113" s="339" t="s">
        <v>396</v>
      </c>
      <c r="H6113" s="339" t="s">
        <v>406</v>
      </c>
      <c r="I6113" s="339" t="s">
        <v>407</v>
      </c>
      <c r="J6113" s="339" t="s">
        <v>563</v>
      </c>
      <c r="K6113" s="339" t="s">
        <v>408</v>
      </c>
      <c r="L6113" s="339" t="s">
        <v>536</v>
      </c>
      <c r="M6113" s="339" t="s">
        <v>400</v>
      </c>
      <c r="N6113" s="341">
        <v>46</v>
      </c>
      <c r="O6113" s="342">
        <v>8923.65</v>
      </c>
      <c r="P6113" s="341">
        <v>46751</v>
      </c>
      <c r="Q6113" t="str">
        <f t="shared" si="98"/>
        <v>2-Low Income Residential</v>
      </c>
    </row>
    <row r="6114" spans="1:17" x14ac:dyDescent="0.3">
      <c r="A6114" s="333">
        <v>4</v>
      </c>
      <c r="B6114" s="334" t="s">
        <v>187</v>
      </c>
      <c r="C6114" s="335">
        <v>2022</v>
      </c>
      <c r="D6114" s="335">
        <v>3</v>
      </c>
      <c r="E6114" s="334" t="s">
        <v>560</v>
      </c>
      <c r="F6114" s="345">
        <v>1</v>
      </c>
      <c r="G6114" s="334" t="s">
        <v>396</v>
      </c>
      <c r="H6114" s="334" t="s">
        <v>409</v>
      </c>
      <c r="I6114" s="334" t="s">
        <v>410</v>
      </c>
      <c r="J6114" s="334" t="s">
        <v>565</v>
      </c>
      <c r="K6114" s="334" t="s">
        <v>411</v>
      </c>
      <c r="L6114" s="334" t="s">
        <v>536</v>
      </c>
      <c r="M6114" s="334" t="s">
        <v>400</v>
      </c>
      <c r="N6114" s="336">
        <v>3</v>
      </c>
      <c r="O6114" s="337">
        <v>568.26</v>
      </c>
      <c r="P6114" s="336">
        <v>2163</v>
      </c>
      <c r="Q6114" t="str">
        <f t="shared" si="98"/>
        <v>3-Small C&amp;I</v>
      </c>
    </row>
    <row r="6115" spans="1:17" x14ac:dyDescent="0.3">
      <c r="A6115" s="338">
        <v>4</v>
      </c>
      <c r="B6115" s="339" t="s">
        <v>187</v>
      </c>
      <c r="C6115" s="340">
        <v>2022</v>
      </c>
      <c r="D6115" s="340">
        <v>3</v>
      </c>
      <c r="E6115" s="339" t="s">
        <v>560</v>
      </c>
      <c r="F6115" s="346">
        <v>1</v>
      </c>
      <c r="G6115" s="339" t="s">
        <v>396</v>
      </c>
      <c r="H6115" s="339" t="s">
        <v>412</v>
      </c>
      <c r="I6115" s="339" t="s">
        <v>413</v>
      </c>
      <c r="J6115" s="339" t="s">
        <v>561</v>
      </c>
      <c r="K6115" s="339" t="s">
        <v>399</v>
      </c>
      <c r="L6115" s="339" t="s">
        <v>537</v>
      </c>
      <c r="M6115" s="339" t="s">
        <v>414</v>
      </c>
      <c r="N6115" s="341">
        <v>9710</v>
      </c>
      <c r="O6115" s="342">
        <v>1048887.1299999999</v>
      </c>
      <c r="P6115" s="341">
        <v>6967823</v>
      </c>
      <c r="Q6115" t="str">
        <f t="shared" si="98"/>
        <v>1-Residential</v>
      </c>
    </row>
    <row r="6116" spans="1:17" x14ac:dyDescent="0.3">
      <c r="A6116" s="333">
        <v>4</v>
      </c>
      <c r="B6116" s="334" t="s">
        <v>187</v>
      </c>
      <c r="C6116" s="335">
        <v>2022</v>
      </c>
      <c r="D6116" s="335">
        <v>3</v>
      </c>
      <c r="E6116" s="334" t="s">
        <v>560</v>
      </c>
      <c r="F6116" s="345">
        <v>1</v>
      </c>
      <c r="G6116" s="334" t="s">
        <v>396</v>
      </c>
      <c r="H6116" s="334" t="s">
        <v>415</v>
      </c>
      <c r="I6116" s="334" t="s">
        <v>416</v>
      </c>
      <c r="J6116" s="334" t="s">
        <v>563</v>
      </c>
      <c r="K6116" s="334" t="s">
        <v>408</v>
      </c>
      <c r="L6116" s="334" t="s">
        <v>537</v>
      </c>
      <c r="M6116" s="334" t="s">
        <v>414</v>
      </c>
      <c r="N6116" s="336">
        <v>108</v>
      </c>
      <c r="O6116" s="337">
        <v>5133.42</v>
      </c>
      <c r="P6116" s="336">
        <v>98700</v>
      </c>
      <c r="Q6116" t="str">
        <f t="shared" si="98"/>
        <v>2-Low Income Residential</v>
      </c>
    </row>
    <row r="6117" spans="1:17" x14ac:dyDescent="0.3">
      <c r="A6117" s="338">
        <v>4</v>
      </c>
      <c r="B6117" s="339" t="s">
        <v>187</v>
      </c>
      <c r="C6117" s="340">
        <v>2022</v>
      </c>
      <c r="D6117" s="340">
        <v>3</v>
      </c>
      <c r="E6117" s="339" t="s">
        <v>560</v>
      </c>
      <c r="F6117" s="346">
        <v>1</v>
      </c>
      <c r="G6117" s="339" t="s">
        <v>396</v>
      </c>
      <c r="H6117" s="339" t="s">
        <v>417</v>
      </c>
      <c r="I6117" s="339" t="s">
        <v>418</v>
      </c>
      <c r="J6117" s="339" t="s">
        <v>562</v>
      </c>
      <c r="K6117" s="339" t="s">
        <v>405</v>
      </c>
      <c r="L6117" s="339" t="s">
        <v>537</v>
      </c>
      <c r="M6117" s="339" t="s">
        <v>414</v>
      </c>
      <c r="N6117" s="341">
        <v>29</v>
      </c>
      <c r="O6117" s="342">
        <v>1806.42</v>
      </c>
      <c r="P6117" s="341">
        <v>14999</v>
      </c>
      <c r="Q6117" t="str">
        <f t="shared" si="98"/>
        <v>3-Small C&amp;I</v>
      </c>
    </row>
    <row r="6118" spans="1:17" x14ac:dyDescent="0.3">
      <c r="A6118" s="333">
        <v>4</v>
      </c>
      <c r="B6118" s="334" t="s">
        <v>187</v>
      </c>
      <c r="C6118" s="335">
        <v>2022</v>
      </c>
      <c r="D6118" s="335">
        <v>3</v>
      </c>
      <c r="E6118" s="334" t="s">
        <v>560</v>
      </c>
      <c r="F6118" s="345">
        <v>1</v>
      </c>
      <c r="G6118" s="334" t="s">
        <v>396</v>
      </c>
      <c r="H6118" s="334" t="s">
        <v>419</v>
      </c>
      <c r="I6118" s="334" t="s">
        <v>420</v>
      </c>
      <c r="J6118" s="334" t="s">
        <v>565</v>
      </c>
      <c r="K6118" s="334" t="s">
        <v>411</v>
      </c>
      <c r="L6118" s="334" t="s">
        <v>537</v>
      </c>
      <c r="M6118" s="334" t="s">
        <v>414</v>
      </c>
      <c r="N6118" s="336">
        <v>3</v>
      </c>
      <c r="O6118" s="337">
        <v>87.5</v>
      </c>
      <c r="P6118" s="336">
        <v>491</v>
      </c>
      <c r="Q6118" t="str">
        <f t="shared" si="98"/>
        <v>3-Small C&amp;I</v>
      </c>
    </row>
    <row r="6119" spans="1:17" x14ac:dyDescent="0.3">
      <c r="A6119" s="338">
        <v>4</v>
      </c>
      <c r="B6119" s="339" t="s">
        <v>187</v>
      </c>
      <c r="C6119" s="340">
        <v>2022</v>
      </c>
      <c r="D6119" s="340">
        <v>3</v>
      </c>
      <c r="E6119" s="339" t="s">
        <v>560</v>
      </c>
      <c r="F6119" s="346">
        <v>3</v>
      </c>
      <c r="G6119" s="339" t="s">
        <v>421</v>
      </c>
      <c r="H6119" s="339" t="s">
        <v>397</v>
      </c>
      <c r="I6119" s="339" t="s">
        <v>398</v>
      </c>
      <c r="J6119" s="339" t="s">
        <v>561</v>
      </c>
      <c r="K6119" s="339" t="s">
        <v>399</v>
      </c>
      <c r="L6119" s="339" t="s">
        <v>538</v>
      </c>
      <c r="M6119" s="339" t="s">
        <v>422</v>
      </c>
      <c r="N6119" s="341">
        <v>28</v>
      </c>
      <c r="O6119" s="342">
        <v>5456.79</v>
      </c>
      <c r="P6119" s="341">
        <v>18218</v>
      </c>
      <c r="Q6119" t="str">
        <f t="shared" si="98"/>
        <v>1-Residential</v>
      </c>
    </row>
    <row r="6120" spans="1:17" x14ac:dyDescent="0.3">
      <c r="A6120" s="333">
        <v>4</v>
      </c>
      <c r="B6120" s="334" t="s">
        <v>187</v>
      </c>
      <c r="C6120" s="335">
        <v>2022</v>
      </c>
      <c r="D6120" s="335">
        <v>3</v>
      </c>
      <c r="E6120" s="334" t="s">
        <v>560</v>
      </c>
      <c r="F6120" s="345">
        <v>3</v>
      </c>
      <c r="G6120" s="334" t="s">
        <v>421</v>
      </c>
      <c r="H6120" s="334" t="s">
        <v>403</v>
      </c>
      <c r="I6120" s="334" t="s">
        <v>404</v>
      </c>
      <c r="J6120" s="334" t="s">
        <v>562</v>
      </c>
      <c r="K6120" s="334" t="s">
        <v>405</v>
      </c>
      <c r="L6120" s="334" t="s">
        <v>538</v>
      </c>
      <c r="M6120" s="334" t="s">
        <v>422</v>
      </c>
      <c r="N6120" s="336">
        <v>222</v>
      </c>
      <c r="O6120" s="337">
        <v>48236.17</v>
      </c>
      <c r="P6120" s="336">
        <v>185370</v>
      </c>
      <c r="Q6120" t="str">
        <f t="shared" si="98"/>
        <v>3-Small C&amp;I</v>
      </c>
    </row>
    <row r="6121" spans="1:17" x14ac:dyDescent="0.3">
      <c r="A6121" s="338">
        <v>4</v>
      </c>
      <c r="B6121" s="339" t="s">
        <v>187</v>
      </c>
      <c r="C6121" s="340">
        <v>2022</v>
      </c>
      <c r="D6121" s="340">
        <v>3</v>
      </c>
      <c r="E6121" s="339" t="s">
        <v>560</v>
      </c>
      <c r="F6121" s="346">
        <v>3</v>
      </c>
      <c r="G6121" s="339" t="s">
        <v>421</v>
      </c>
      <c r="H6121" s="339" t="s">
        <v>426</v>
      </c>
      <c r="I6121" s="339" t="s">
        <v>427</v>
      </c>
      <c r="J6121" s="339" t="s">
        <v>564</v>
      </c>
      <c r="K6121" s="339" t="s">
        <v>428</v>
      </c>
      <c r="L6121" s="339" t="s">
        <v>538</v>
      </c>
      <c r="M6121" s="339" t="s">
        <v>422</v>
      </c>
      <c r="N6121" s="341">
        <v>2</v>
      </c>
      <c r="O6121" s="342">
        <v>289.8</v>
      </c>
      <c r="P6121" s="341">
        <v>1081</v>
      </c>
      <c r="Q6121" t="str">
        <f t="shared" si="98"/>
        <v>3-Small C&amp;I</v>
      </c>
    </row>
    <row r="6122" spans="1:17" x14ac:dyDescent="0.3">
      <c r="A6122" s="333">
        <v>4</v>
      </c>
      <c r="B6122" s="334" t="s">
        <v>187</v>
      </c>
      <c r="C6122" s="335">
        <v>2022</v>
      </c>
      <c r="D6122" s="335">
        <v>3</v>
      </c>
      <c r="E6122" s="334" t="s">
        <v>560</v>
      </c>
      <c r="F6122" s="345">
        <v>3</v>
      </c>
      <c r="G6122" s="334" t="s">
        <v>421</v>
      </c>
      <c r="H6122" s="334" t="s">
        <v>409</v>
      </c>
      <c r="I6122" s="334" t="s">
        <v>410</v>
      </c>
      <c r="J6122" s="334" t="s">
        <v>565</v>
      </c>
      <c r="K6122" s="334" t="s">
        <v>411</v>
      </c>
      <c r="L6122" s="334" t="s">
        <v>538</v>
      </c>
      <c r="M6122" s="334" t="s">
        <v>422</v>
      </c>
      <c r="N6122" s="336">
        <v>26</v>
      </c>
      <c r="O6122" s="337">
        <v>2563.46</v>
      </c>
      <c r="P6122" s="336">
        <v>9281</v>
      </c>
      <c r="Q6122" t="str">
        <f t="shared" si="98"/>
        <v>3-Small C&amp;I</v>
      </c>
    </row>
    <row r="6123" spans="1:17" x14ac:dyDescent="0.3">
      <c r="A6123" s="338">
        <v>4</v>
      </c>
      <c r="B6123" s="339" t="s">
        <v>187</v>
      </c>
      <c r="C6123" s="340">
        <v>2022</v>
      </c>
      <c r="D6123" s="340">
        <v>3</v>
      </c>
      <c r="E6123" s="339" t="s">
        <v>560</v>
      </c>
      <c r="F6123" s="346">
        <v>3</v>
      </c>
      <c r="G6123" s="339" t="s">
        <v>421</v>
      </c>
      <c r="H6123" s="339" t="s">
        <v>431</v>
      </c>
      <c r="I6123" s="339" t="s">
        <v>432</v>
      </c>
      <c r="J6123" s="339" t="s">
        <v>568</v>
      </c>
      <c r="K6123" s="339" t="s">
        <v>433</v>
      </c>
      <c r="L6123" s="339" t="s">
        <v>538</v>
      </c>
      <c r="M6123" s="339" t="s">
        <v>422</v>
      </c>
      <c r="N6123" s="341">
        <v>4</v>
      </c>
      <c r="O6123" s="342">
        <v>9629.7199999999993</v>
      </c>
      <c r="P6123" s="341">
        <v>28285</v>
      </c>
      <c r="Q6123" t="str">
        <f t="shared" si="98"/>
        <v>4-Medium C&amp;I</v>
      </c>
    </row>
    <row r="6124" spans="1:17" x14ac:dyDescent="0.3">
      <c r="A6124" s="333">
        <v>4</v>
      </c>
      <c r="B6124" s="334" t="s">
        <v>187</v>
      </c>
      <c r="C6124" s="335">
        <v>2022</v>
      </c>
      <c r="D6124" s="335">
        <v>3</v>
      </c>
      <c r="E6124" s="334" t="s">
        <v>560</v>
      </c>
      <c r="F6124" s="345">
        <v>3</v>
      </c>
      <c r="G6124" s="334" t="s">
        <v>421</v>
      </c>
      <c r="H6124" s="334" t="s">
        <v>434</v>
      </c>
      <c r="I6124" s="334" t="s">
        <v>435</v>
      </c>
      <c r="J6124" s="334" t="s">
        <v>566</v>
      </c>
      <c r="K6124" s="334" t="s">
        <v>436</v>
      </c>
      <c r="L6124" s="334" t="s">
        <v>537</v>
      </c>
      <c r="M6124" s="334" t="s">
        <v>414</v>
      </c>
      <c r="N6124" s="336">
        <v>1</v>
      </c>
      <c r="O6124" s="337">
        <v>8.9600000000000009</v>
      </c>
      <c r="P6124" s="336">
        <v>21</v>
      </c>
      <c r="Q6124" t="str">
        <f t="shared" si="98"/>
        <v>Street</v>
      </c>
    </row>
    <row r="6125" spans="1:17" x14ac:dyDescent="0.3">
      <c r="A6125" s="338">
        <v>4</v>
      </c>
      <c r="B6125" s="339" t="s">
        <v>187</v>
      </c>
      <c r="C6125" s="340">
        <v>2022</v>
      </c>
      <c r="D6125" s="340">
        <v>3</v>
      </c>
      <c r="E6125" s="339" t="s">
        <v>560</v>
      </c>
      <c r="F6125" s="346">
        <v>3</v>
      </c>
      <c r="G6125" s="339" t="s">
        <v>421</v>
      </c>
      <c r="H6125" s="339" t="s">
        <v>437</v>
      </c>
      <c r="I6125" s="339" t="s">
        <v>438</v>
      </c>
      <c r="J6125" s="339" t="s">
        <v>571</v>
      </c>
      <c r="K6125" s="339" t="s">
        <v>439</v>
      </c>
      <c r="L6125" s="339" t="s">
        <v>539</v>
      </c>
      <c r="M6125" s="339" t="s">
        <v>440</v>
      </c>
      <c r="N6125" s="341">
        <v>8</v>
      </c>
      <c r="O6125" s="342">
        <v>211.81</v>
      </c>
      <c r="P6125" s="341">
        <v>1289</v>
      </c>
      <c r="Q6125" t="str">
        <f t="shared" si="98"/>
        <v>3-Small C&amp;I</v>
      </c>
    </row>
    <row r="6126" spans="1:17" x14ac:dyDescent="0.3">
      <c r="A6126" s="333">
        <v>4</v>
      </c>
      <c r="B6126" s="334" t="s">
        <v>187</v>
      </c>
      <c r="C6126" s="335">
        <v>2022</v>
      </c>
      <c r="D6126" s="335">
        <v>3</v>
      </c>
      <c r="E6126" s="334" t="s">
        <v>560</v>
      </c>
      <c r="F6126" s="345">
        <v>3</v>
      </c>
      <c r="G6126" s="334" t="s">
        <v>421</v>
      </c>
      <c r="H6126" s="334" t="s">
        <v>441</v>
      </c>
      <c r="I6126" s="334" t="s">
        <v>442</v>
      </c>
      <c r="J6126" s="334" t="s">
        <v>572</v>
      </c>
      <c r="K6126" s="334" t="s">
        <v>443</v>
      </c>
      <c r="L6126" s="334" t="s">
        <v>538</v>
      </c>
      <c r="M6126" s="334" t="s">
        <v>422</v>
      </c>
      <c r="N6126" s="336">
        <v>1</v>
      </c>
      <c r="O6126" s="337">
        <v>11038.54</v>
      </c>
      <c r="P6126" s="336">
        <v>41400</v>
      </c>
      <c r="Q6126" t="str">
        <f t="shared" si="98"/>
        <v>5-Large C&amp;I</v>
      </c>
    </row>
    <row r="6127" spans="1:17" x14ac:dyDescent="0.3">
      <c r="A6127" s="338">
        <v>4</v>
      </c>
      <c r="B6127" s="339" t="s">
        <v>187</v>
      </c>
      <c r="C6127" s="340">
        <v>2022</v>
      </c>
      <c r="D6127" s="340">
        <v>3</v>
      </c>
      <c r="E6127" s="339" t="s">
        <v>560</v>
      </c>
      <c r="F6127" s="346">
        <v>3</v>
      </c>
      <c r="G6127" s="339" t="s">
        <v>421</v>
      </c>
      <c r="H6127" s="339" t="s">
        <v>444</v>
      </c>
      <c r="I6127" s="339" t="s">
        <v>445</v>
      </c>
      <c r="J6127" s="339" t="s">
        <v>572</v>
      </c>
      <c r="K6127" s="339" t="s">
        <v>443</v>
      </c>
      <c r="L6127" s="339" t="s">
        <v>539</v>
      </c>
      <c r="M6127" s="339" t="s">
        <v>440</v>
      </c>
      <c r="N6127" s="341">
        <v>8</v>
      </c>
      <c r="O6127" s="342">
        <v>141042.32</v>
      </c>
      <c r="P6127" s="341">
        <v>1922372</v>
      </c>
      <c r="Q6127" t="str">
        <f t="shared" si="98"/>
        <v>5-Large C&amp;I</v>
      </c>
    </row>
    <row r="6128" spans="1:17" x14ac:dyDescent="0.3">
      <c r="A6128" s="333">
        <v>4</v>
      </c>
      <c r="B6128" s="334" t="s">
        <v>187</v>
      </c>
      <c r="C6128" s="335">
        <v>2022</v>
      </c>
      <c r="D6128" s="335">
        <v>3</v>
      </c>
      <c r="E6128" s="334" t="s">
        <v>560</v>
      </c>
      <c r="F6128" s="345">
        <v>3</v>
      </c>
      <c r="G6128" s="334" t="s">
        <v>421</v>
      </c>
      <c r="H6128" s="334" t="s">
        <v>412</v>
      </c>
      <c r="I6128" s="334" t="s">
        <v>413</v>
      </c>
      <c r="J6128" s="334" t="s">
        <v>561</v>
      </c>
      <c r="K6128" s="334" t="s">
        <v>399</v>
      </c>
      <c r="L6128" s="334" t="s">
        <v>539</v>
      </c>
      <c r="M6128" s="334" t="s">
        <v>440</v>
      </c>
      <c r="N6128" s="336">
        <v>29</v>
      </c>
      <c r="O6128" s="337">
        <v>5958.8</v>
      </c>
      <c r="P6128" s="336">
        <v>40656</v>
      </c>
      <c r="Q6128" t="str">
        <f t="shared" si="98"/>
        <v>1-Residential</v>
      </c>
    </row>
    <row r="6129" spans="1:17" x14ac:dyDescent="0.3">
      <c r="A6129" s="338">
        <v>4</v>
      </c>
      <c r="B6129" s="339" t="s">
        <v>187</v>
      </c>
      <c r="C6129" s="340">
        <v>2022</v>
      </c>
      <c r="D6129" s="340">
        <v>3</v>
      </c>
      <c r="E6129" s="339" t="s">
        <v>560</v>
      </c>
      <c r="F6129" s="346">
        <v>3</v>
      </c>
      <c r="G6129" s="339" t="s">
        <v>421</v>
      </c>
      <c r="H6129" s="339" t="s">
        <v>417</v>
      </c>
      <c r="I6129" s="339" t="s">
        <v>418</v>
      </c>
      <c r="J6129" s="339" t="s">
        <v>562</v>
      </c>
      <c r="K6129" s="339" t="s">
        <v>405</v>
      </c>
      <c r="L6129" s="339" t="s">
        <v>539</v>
      </c>
      <c r="M6129" s="339" t="s">
        <v>440</v>
      </c>
      <c r="N6129" s="341">
        <v>1223</v>
      </c>
      <c r="O6129" s="342">
        <v>197962.46</v>
      </c>
      <c r="P6129" s="341">
        <v>1605855</v>
      </c>
      <c r="Q6129" t="str">
        <f t="shared" si="98"/>
        <v>3-Small C&amp;I</v>
      </c>
    </row>
    <row r="6130" spans="1:17" x14ac:dyDescent="0.3">
      <c r="A6130" s="333">
        <v>4</v>
      </c>
      <c r="B6130" s="334" t="s">
        <v>187</v>
      </c>
      <c r="C6130" s="335">
        <v>2022</v>
      </c>
      <c r="D6130" s="335">
        <v>3</v>
      </c>
      <c r="E6130" s="334" t="s">
        <v>560</v>
      </c>
      <c r="F6130" s="345">
        <v>3</v>
      </c>
      <c r="G6130" s="334" t="s">
        <v>421</v>
      </c>
      <c r="H6130" s="334" t="s">
        <v>446</v>
      </c>
      <c r="I6130" s="334" t="s">
        <v>447</v>
      </c>
      <c r="J6130" s="334" t="s">
        <v>567</v>
      </c>
      <c r="K6130" s="334" t="s">
        <v>425</v>
      </c>
      <c r="L6130" s="334" t="s">
        <v>539</v>
      </c>
      <c r="M6130" s="334" t="s">
        <v>440</v>
      </c>
      <c r="N6130" s="336">
        <v>7</v>
      </c>
      <c r="O6130" s="337">
        <v>244.66</v>
      </c>
      <c r="P6130" s="336">
        <v>1664</v>
      </c>
      <c r="Q6130" t="str">
        <f t="shared" si="98"/>
        <v>3-Small C&amp;I</v>
      </c>
    </row>
    <row r="6131" spans="1:17" x14ac:dyDescent="0.3">
      <c r="A6131" s="338">
        <v>4</v>
      </c>
      <c r="B6131" s="339" t="s">
        <v>187</v>
      </c>
      <c r="C6131" s="340">
        <v>2022</v>
      </c>
      <c r="D6131" s="340">
        <v>3</v>
      </c>
      <c r="E6131" s="339" t="s">
        <v>560</v>
      </c>
      <c r="F6131" s="346">
        <v>3</v>
      </c>
      <c r="G6131" s="339" t="s">
        <v>421</v>
      </c>
      <c r="H6131" s="339" t="s">
        <v>448</v>
      </c>
      <c r="I6131" s="339" t="s">
        <v>449</v>
      </c>
      <c r="J6131" s="339" t="s">
        <v>564</v>
      </c>
      <c r="K6131" s="339" t="s">
        <v>428</v>
      </c>
      <c r="L6131" s="339" t="s">
        <v>539</v>
      </c>
      <c r="M6131" s="339" t="s">
        <v>440</v>
      </c>
      <c r="N6131" s="341">
        <v>10</v>
      </c>
      <c r="O6131" s="342">
        <v>356.9</v>
      </c>
      <c r="P6131" s="341">
        <v>2330</v>
      </c>
      <c r="Q6131" t="str">
        <f t="shared" si="98"/>
        <v>3-Small C&amp;I</v>
      </c>
    </row>
    <row r="6132" spans="1:17" x14ac:dyDescent="0.3">
      <c r="A6132" s="333">
        <v>4</v>
      </c>
      <c r="B6132" s="334" t="s">
        <v>187</v>
      </c>
      <c r="C6132" s="335">
        <v>2022</v>
      </c>
      <c r="D6132" s="335">
        <v>3</v>
      </c>
      <c r="E6132" s="334" t="s">
        <v>560</v>
      </c>
      <c r="F6132" s="345">
        <v>3</v>
      </c>
      <c r="G6132" s="334" t="s">
        <v>421</v>
      </c>
      <c r="H6132" s="334" t="s">
        <v>419</v>
      </c>
      <c r="I6132" s="334" t="s">
        <v>420</v>
      </c>
      <c r="J6132" s="334" t="s">
        <v>565</v>
      </c>
      <c r="K6132" s="334" t="s">
        <v>411</v>
      </c>
      <c r="L6132" s="334" t="s">
        <v>539</v>
      </c>
      <c r="M6132" s="334" t="s">
        <v>440</v>
      </c>
      <c r="N6132" s="336">
        <v>54</v>
      </c>
      <c r="O6132" s="337">
        <v>4049.85</v>
      </c>
      <c r="P6132" s="336">
        <v>29703</v>
      </c>
      <c r="Q6132" t="str">
        <f t="shared" si="98"/>
        <v>3-Small C&amp;I</v>
      </c>
    </row>
    <row r="6133" spans="1:17" x14ac:dyDescent="0.3">
      <c r="A6133" s="338">
        <v>4</v>
      </c>
      <c r="B6133" s="339" t="s">
        <v>187</v>
      </c>
      <c r="C6133" s="340">
        <v>2022</v>
      </c>
      <c r="D6133" s="340">
        <v>3</v>
      </c>
      <c r="E6133" s="339" t="s">
        <v>560</v>
      </c>
      <c r="F6133" s="346">
        <v>3</v>
      </c>
      <c r="G6133" s="339" t="s">
        <v>421</v>
      </c>
      <c r="H6133" s="339" t="s">
        <v>450</v>
      </c>
      <c r="I6133" s="339" t="s">
        <v>451</v>
      </c>
      <c r="J6133" s="339" t="s">
        <v>568</v>
      </c>
      <c r="K6133" s="339" t="s">
        <v>433</v>
      </c>
      <c r="L6133" s="339" t="s">
        <v>539</v>
      </c>
      <c r="M6133" s="339" t="s">
        <v>440</v>
      </c>
      <c r="N6133" s="341">
        <v>65</v>
      </c>
      <c r="O6133" s="342">
        <v>123167.21</v>
      </c>
      <c r="P6133" s="341">
        <v>1176807</v>
      </c>
      <c r="Q6133" t="str">
        <f t="shared" si="98"/>
        <v>4-Medium C&amp;I</v>
      </c>
    </row>
    <row r="6134" spans="1:17" x14ac:dyDescent="0.3">
      <c r="A6134" s="333">
        <v>4</v>
      </c>
      <c r="B6134" s="334" t="s">
        <v>187</v>
      </c>
      <c r="C6134" s="335">
        <v>2022</v>
      </c>
      <c r="D6134" s="335">
        <v>3</v>
      </c>
      <c r="E6134" s="334" t="s">
        <v>560</v>
      </c>
      <c r="F6134" s="345">
        <v>3</v>
      </c>
      <c r="G6134" s="334" t="s">
        <v>421</v>
      </c>
      <c r="H6134" s="334" t="s">
        <v>452</v>
      </c>
      <c r="I6134" s="334" t="s">
        <v>453</v>
      </c>
      <c r="J6134" s="334" t="s">
        <v>570</v>
      </c>
      <c r="K6134" s="334" t="s">
        <v>454</v>
      </c>
      <c r="L6134" s="334" t="s">
        <v>539</v>
      </c>
      <c r="M6134" s="334" t="s">
        <v>440</v>
      </c>
      <c r="N6134" s="336">
        <v>1</v>
      </c>
      <c r="O6134" s="337">
        <v>89.09</v>
      </c>
      <c r="P6134" s="336">
        <v>0</v>
      </c>
      <c r="Q6134" t="str">
        <f t="shared" si="98"/>
        <v>4-Medium C&amp;I</v>
      </c>
    </row>
    <row r="6135" spans="1:17" x14ac:dyDescent="0.3">
      <c r="A6135" s="338">
        <v>4</v>
      </c>
      <c r="B6135" s="339" t="s">
        <v>187</v>
      </c>
      <c r="C6135" s="340">
        <v>2022</v>
      </c>
      <c r="D6135" s="340">
        <v>3</v>
      </c>
      <c r="E6135" s="339" t="s">
        <v>560</v>
      </c>
      <c r="F6135" s="346">
        <v>5</v>
      </c>
      <c r="G6135" s="339" t="s">
        <v>455</v>
      </c>
      <c r="H6135" s="339" t="s">
        <v>431</v>
      </c>
      <c r="I6135" s="339" t="s">
        <v>432</v>
      </c>
      <c r="J6135" s="339" t="s">
        <v>568</v>
      </c>
      <c r="K6135" s="339" t="s">
        <v>433</v>
      </c>
      <c r="L6135" s="339" t="s">
        <v>540</v>
      </c>
      <c r="M6135" s="339" t="s">
        <v>456</v>
      </c>
      <c r="N6135" s="341">
        <v>1</v>
      </c>
      <c r="O6135" s="342">
        <v>783.35</v>
      </c>
      <c r="P6135" s="341">
        <v>2080</v>
      </c>
      <c r="Q6135" t="str">
        <f t="shared" si="98"/>
        <v>4-Medium C&amp;I</v>
      </c>
    </row>
    <row r="6136" spans="1:17" x14ac:dyDescent="0.3">
      <c r="A6136" s="333">
        <v>4</v>
      </c>
      <c r="B6136" s="334" t="s">
        <v>187</v>
      </c>
      <c r="C6136" s="335">
        <v>2022</v>
      </c>
      <c r="D6136" s="335">
        <v>3</v>
      </c>
      <c r="E6136" s="334" t="s">
        <v>560</v>
      </c>
      <c r="F6136" s="345">
        <v>5</v>
      </c>
      <c r="G6136" s="334" t="s">
        <v>455</v>
      </c>
      <c r="H6136" s="334" t="s">
        <v>444</v>
      </c>
      <c r="I6136" s="334" t="s">
        <v>445</v>
      </c>
      <c r="J6136" s="334" t="s">
        <v>572</v>
      </c>
      <c r="K6136" s="334" t="s">
        <v>443</v>
      </c>
      <c r="L6136" s="334" t="s">
        <v>541</v>
      </c>
      <c r="M6136" s="334" t="s">
        <v>457</v>
      </c>
      <c r="N6136" s="336">
        <v>1</v>
      </c>
      <c r="O6136" s="337">
        <v>5324.91</v>
      </c>
      <c r="P6136" s="336">
        <v>56320</v>
      </c>
      <c r="Q6136" t="str">
        <f t="shared" si="98"/>
        <v>5-Large C&amp;I</v>
      </c>
    </row>
    <row r="6137" spans="1:17" x14ac:dyDescent="0.3">
      <c r="A6137" s="338">
        <v>4</v>
      </c>
      <c r="B6137" s="339" t="s">
        <v>187</v>
      </c>
      <c r="C6137" s="340">
        <v>2022</v>
      </c>
      <c r="D6137" s="340">
        <v>3</v>
      </c>
      <c r="E6137" s="339" t="s">
        <v>560</v>
      </c>
      <c r="F6137" s="346">
        <v>5</v>
      </c>
      <c r="G6137" s="339" t="s">
        <v>455</v>
      </c>
      <c r="H6137" s="339" t="s">
        <v>417</v>
      </c>
      <c r="I6137" s="339" t="s">
        <v>418</v>
      </c>
      <c r="J6137" s="339" t="s">
        <v>562</v>
      </c>
      <c r="K6137" s="339" t="s">
        <v>405</v>
      </c>
      <c r="L6137" s="339" t="s">
        <v>541</v>
      </c>
      <c r="M6137" s="339" t="s">
        <v>457</v>
      </c>
      <c r="N6137" s="341">
        <v>2</v>
      </c>
      <c r="O6137" s="342">
        <v>242.02</v>
      </c>
      <c r="P6137" s="341">
        <v>1884</v>
      </c>
      <c r="Q6137" t="str">
        <f t="shared" si="98"/>
        <v>3-Small C&amp;I</v>
      </c>
    </row>
    <row r="6138" spans="1:17" x14ac:dyDescent="0.3">
      <c r="A6138" s="333">
        <v>4</v>
      </c>
      <c r="B6138" s="334" t="s">
        <v>187</v>
      </c>
      <c r="C6138" s="335">
        <v>2022</v>
      </c>
      <c r="D6138" s="335">
        <v>3</v>
      </c>
      <c r="E6138" s="334" t="s">
        <v>560</v>
      </c>
      <c r="F6138" s="345">
        <v>6</v>
      </c>
      <c r="G6138" s="334" t="s">
        <v>458</v>
      </c>
      <c r="H6138" s="334" t="s">
        <v>459</v>
      </c>
      <c r="I6138" s="334" t="s">
        <v>460</v>
      </c>
      <c r="J6138" s="334" t="s">
        <v>573</v>
      </c>
      <c r="K6138" s="334" t="s">
        <v>461</v>
      </c>
      <c r="L6138" s="334" t="s">
        <v>542</v>
      </c>
      <c r="M6138" s="334" t="s">
        <v>462</v>
      </c>
      <c r="N6138" s="336">
        <v>1</v>
      </c>
      <c r="O6138" s="337">
        <v>6002.25</v>
      </c>
      <c r="P6138" s="336">
        <v>15418</v>
      </c>
      <c r="Q6138" t="str">
        <f t="shared" si="98"/>
        <v>Street</v>
      </c>
    </row>
    <row r="6139" spans="1:17" x14ac:dyDescent="0.3">
      <c r="A6139" s="338">
        <v>4</v>
      </c>
      <c r="B6139" s="339" t="s">
        <v>187</v>
      </c>
      <c r="C6139" s="340">
        <v>2022</v>
      </c>
      <c r="D6139" s="340">
        <v>3</v>
      </c>
      <c r="E6139" s="339" t="s">
        <v>560</v>
      </c>
      <c r="F6139" s="346">
        <v>6</v>
      </c>
      <c r="G6139" s="339" t="s">
        <v>458</v>
      </c>
      <c r="H6139" s="339" t="s">
        <v>463</v>
      </c>
      <c r="I6139" s="339" t="s">
        <v>464</v>
      </c>
      <c r="J6139" s="339" t="s">
        <v>577</v>
      </c>
      <c r="K6139" s="339" t="s">
        <v>465</v>
      </c>
      <c r="L6139" s="339" t="s">
        <v>542</v>
      </c>
      <c r="M6139" s="339" t="s">
        <v>462</v>
      </c>
      <c r="N6139" s="341">
        <v>2</v>
      </c>
      <c r="O6139" s="342">
        <v>1236.3599999999999</v>
      </c>
      <c r="P6139" s="341">
        <v>6483</v>
      </c>
      <c r="Q6139" t="str">
        <f t="shared" si="98"/>
        <v>Street</v>
      </c>
    </row>
    <row r="6140" spans="1:17" x14ac:dyDescent="0.3">
      <c r="A6140" s="333">
        <v>4</v>
      </c>
      <c r="B6140" s="334" t="s">
        <v>187</v>
      </c>
      <c r="C6140" s="335">
        <v>2022</v>
      </c>
      <c r="D6140" s="335">
        <v>3</v>
      </c>
      <c r="E6140" s="334" t="s">
        <v>560</v>
      </c>
      <c r="F6140" s="345">
        <v>10</v>
      </c>
      <c r="G6140" s="334" t="s">
        <v>466</v>
      </c>
      <c r="H6140" s="334" t="s">
        <v>397</v>
      </c>
      <c r="I6140" s="334" t="s">
        <v>398</v>
      </c>
      <c r="J6140" s="334" t="s">
        <v>561</v>
      </c>
      <c r="K6140" s="334" t="s">
        <v>399</v>
      </c>
      <c r="L6140" s="334" t="s">
        <v>543</v>
      </c>
      <c r="M6140" s="334" t="s">
        <v>467</v>
      </c>
      <c r="N6140" s="336">
        <v>32</v>
      </c>
      <c r="O6140" s="337">
        <v>9419.7000000000007</v>
      </c>
      <c r="P6140" s="336">
        <v>31555</v>
      </c>
      <c r="Q6140" t="str">
        <f t="shared" si="98"/>
        <v>1-Residential</v>
      </c>
    </row>
    <row r="6141" spans="1:17" x14ac:dyDescent="0.3">
      <c r="A6141" s="338">
        <v>4</v>
      </c>
      <c r="B6141" s="339" t="s">
        <v>187</v>
      </c>
      <c r="C6141" s="340">
        <v>2022</v>
      </c>
      <c r="D6141" s="340">
        <v>3</v>
      </c>
      <c r="E6141" s="339" t="s">
        <v>560</v>
      </c>
      <c r="F6141" s="346">
        <v>10</v>
      </c>
      <c r="G6141" s="339" t="s">
        <v>466</v>
      </c>
      <c r="H6141" s="339" t="s">
        <v>406</v>
      </c>
      <c r="I6141" s="339" t="s">
        <v>407</v>
      </c>
      <c r="J6141" s="339" t="s">
        <v>563</v>
      </c>
      <c r="K6141" s="339" t="s">
        <v>408</v>
      </c>
      <c r="L6141" s="339" t="s">
        <v>543</v>
      </c>
      <c r="M6141" s="339" t="s">
        <v>467</v>
      </c>
      <c r="N6141" s="341">
        <v>1</v>
      </c>
      <c r="O6141" s="342">
        <v>69.22</v>
      </c>
      <c r="P6141" s="341">
        <v>344</v>
      </c>
      <c r="Q6141" t="str">
        <f t="shared" si="98"/>
        <v>2-Low Income Residential</v>
      </c>
    </row>
    <row r="6142" spans="1:17" x14ac:dyDescent="0.3">
      <c r="A6142" s="333">
        <v>4</v>
      </c>
      <c r="B6142" s="334" t="s">
        <v>187</v>
      </c>
      <c r="C6142" s="335">
        <v>2022</v>
      </c>
      <c r="D6142" s="335">
        <v>3</v>
      </c>
      <c r="E6142" s="334" t="s">
        <v>560</v>
      </c>
      <c r="F6142" s="345">
        <v>10</v>
      </c>
      <c r="G6142" s="334" t="s">
        <v>466</v>
      </c>
      <c r="H6142" s="334" t="s">
        <v>412</v>
      </c>
      <c r="I6142" s="334" t="s">
        <v>413</v>
      </c>
      <c r="J6142" s="334" t="s">
        <v>561</v>
      </c>
      <c r="K6142" s="334" t="s">
        <v>399</v>
      </c>
      <c r="L6142" s="334" t="s">
        <v>544</v>
      </c>
      <c r="M6142" s="334" t="s">
        <v>468</v>
      </c>
      <c r="N6142" s="336">
        <v>133</v>
      </c>
      <c r="O6142" s="337">
        <v>17577.91</v>
      </c>
      <c r="P6142" s="336">
        <v>116870</v>
      </c>
      <c r="Q6142" t="str">
        <f t="shared" si="98"/>
        <v>1-Residential</v>
      </c>
    </row>
    <row r="6143" spans="1:17" x14ac:dyDescent="0.3">
      <c r="A6143" s="338">
        <v>4</v>
      </c>
      <c r="B6143" s="339" t="s">
        <v>187</v>
      </c>
      <c r="C6143" s="340">
        <v>2022</v>
      </c>
      <c r="D6143" s="340">
        <v>3</v>
      </c>
      <c r="E6143" s="339" t="s">
        <v>560</v>
      </c>
      <c r="F6143" s="346">
        <v>10</v>
      </c>
      <c r="G6143" s="339" t="s">
        <v>466</v>
      </c>
      <c r="H6143" s="339" t="s">
        <v>415</v>
      </c>
      <c r="I6143" s="339" t="s">
        <v>416</v>
      </c>
      <c r="J6143" s="339" t="s">
        <v>563</v>
      </c>
      <c r="K6143" s="339" t="s">
        <v>408</v>
      </c>
      <c r="L6143" s="339" t="s">
        <v>544</v>
      </c>
      <c r="M6143" s="339" t="s">
        <v>468</v>
      </c>
      <c r="N6143" s="341">
        <v>3</v>
      </c>
      <c r="O6143" s="342">
        <v>146.72</v>
      </c>
      <c r="P6143" s="341">
        <v>2696</v>
      </c>
      <c r="Q6143" t="str">
        <f t="shared" si="98"/>
        <v>2-Low Income Residential</v>
      </c>
    </row>
    <row r="6144" spans="1:17" x14ac:dyDescent="0.3">
      <c r="A6144" s="333">
        <v>4</v>
      </c>
      <c r="B6144" s="334" t="s">
        <v>187</v>
      </c>
      <c r="C6144" s="335">
        <v>2022</v>
      </c>
      <c r="D6144" s="335">
        <v>3</v>
      </c>
      <c r="E6144" s="334" t="s">
        <v>560</v>
      </c>
      <c r="F6144" s="345">
        <v>60</v>
      </c>
      <c r="G6144" s="334" t="s">
        <v>469</v>
      </c>
      <c r="H6144" s="334" t="s">
        <v>459</v>
      </c>
      <c r="I6144" s="334" t="s">
        <v>460</v>
      </c>
      <c r="J6144" s="334" t="s">
        <v>573</v>
      </c>
      <c r="K6144" s="334" t="s">
        <v>461</v>
      </c>
      <c r="L6144" s="334" t="s">
        <v>545</v>
      </c>
      <c r="M6144" s="334" t="s">
        <v>470</v>
      </c>
      <c r="N6144" s="336">
        <v>1</v>
      </c>
      <c r="O6144" s="337">
        <v>11.33</v>
      </c>
      <c r="P6144" s="336">
        <v>29</v>
      </c>
      <c r="Q6144" t="str">
        <f t="shared" si="98"/>
        <v>Street</v>
      </c>
    </row>
    <row r="6145" spans="1:17" x14ac:dyDescent="0.3">
      <c r="A6145" s="338">
        <v>4</v>
      </c>
      <c r="B6145" s="339" t="s">
        <v>187</v>
      </c>
      <c r="C6145" s="340">
        <v>2022</v>
      </c>
      <c r="D6145" s="340">
        <v>3</v>
      </c>
      <c r="E6145" s="339" t="s">
        <v>560</v>
      </c>
      <c r="F6145" s="346">
        <v>60</v>
      </c>
      <c r="G6145" s="339" t="s">
        <v>469</v>
      </c>
      <c r="H6145" s="339" t="s">
        <v>463</v>
      </c>
      <c r="I6145" s="339" t="s">
        <v>464</v>
      </c>
      <c r="J6145" s="339" t="s">
        <v>577</v>
      </c>
      <c r="K6145" s="339" t="s">
        <v>465</v>
      </c>
      <c r="L6145" s="339" t="s">
        <v>545</v>
      </c>
      <c r="M6145" s="339" t="s">
        <v>470</v>
      </c>
      <c r="N6145" s="341">
        <v>2</v>
      </c>
      <c r="O6145" s="342">
        <v>27.38</v>
      </c>
      <c r="P6145" s="341">
        <v>132</v>
      </c>
      <c r="Q6145" t="str">
        <f t="shared" si="98"/>
        <v>Street</v>
      </c>
    </row>
    <row r="6146" spans="1:17" x14ac:dyDescent="0.3">
      <c r="A6146" s="333">
        <v>5</v>
      </c>
      <c r="B6146" s="334" t="s">
        <v>181</v>
      </c>
      <c r="C6146" s="335">
        <v>2022</v>
      </c>
      <c r="D6146" s="335">
        <v>3</v>
      </c>
      <c r="E6146" s="334" t="s">
        <v>560</v>
      </c>
      <c r="F6146" s="345">
        <v>1</v>
      </c>
      <c r="G6146" s="334" t="s">
        <v>396</v>
      </c>
      <c r="H6146" s="334" t="s">
        <v>397</v>
      </c>
      <c r="I6146" s="334" t="s">
        <v>398</v>
      </c>
      <c r="J6146" s="334" t="s">
        <v>561</v>
      </c>
      <c r="K6146" s="334" t="s">
        <v>399</v>
      </c>
      <c r="L6146" s="334" t="s">
        <v>536</v>
      </c>
      <c r="M6146" s="334" t="s">
        <v>400</v>
      </c>
      <c r="N6146" s="336">
        <v>484818</v>
      </c>
      <c r="O6146" s="337">
        <v>76116470.900000006</v>
      </c>
      <c r="P6146" s="336">
        <v>256208432</v>
      </c>
      <c r="Q6146" t="str">
        <f t="shared" si="98"/>
        <v>1-Residential</v>
      </c>
    </row>
    <row r="6147" spans="1:17" x14ac:dyDescent="0.3">
      <c r="A6147" s="338">
        <v>5</v>
      </c>
      <c r="B6147" s="339" t="s">
        <v>181</v>
      </c>
      <c r="C6147" s="340">
        <v>2022</v>
      </c>
      <c r="D6147" s="340">
        <v>3</v>
      </c>
      <c r="E6147" s="339" t="s">
        <v>560</v>
      </c>
      <c r="F6147" s="346">
        <v>1</v>
      </c>
      <c r="G6147" s="339" t="s">
        <v>396</v>
      </c>
      <c r="H6147" s="339" t="s">
        <v>401</v>
      </c>
      <c r="I6147" s="339" t="s">
        <v>402</v>
      </c>
      <c r="J6147" s="339" t="s">
        <v>561</v>
      </c>
      <c r="K6147" s="339" t="s">
        <v>399</v>
      </c>
      <c r="L6147" s="339" t="s">
        <v>536</v>
      </c>
      <c r="M6147" s="339" t="s">
        <v>400</v>
      </c>
      <c r="N6147" s="341">
        <v>344</v>
      </c>
      <c r="O6147" s="342">
        <v>57463.47</v>
      </c>
      <c r="P6147" s="341">
        <v>186870</v>
      </c>
      <c r="Q6147" t="str">
        <f t="shared" si="98"/>
        <v>1-Residential</v>
      </c>
    </row>
    <row r="6148" spans="1:17" x14ac:dyDescent="0.3">
      <c r="A6148" s="333">
        <v>5</v>
      </c>
      <c r="B6148" s="334" t="s">
        <v>181</v>
      </c>
      <c r="C6148" s="335">
        <v>2022</v>
      </c>
      <c r="D6148" s="335">
        <v>3</v>
      </c>
      <c r="E6148" s="334" t="s">
        <v>560</v>
      </c>
      <c r="F6148" s="345">
        <v>1</v>
      </c>
      <c r="G6148" s="334" t="s">
        <v>396</v>
      </c>
      <c r="H6148" s="334" t="s">
        <v>403</v>
      </c>
      <c r="I6148" s="334" t="s">
        <v>404</v>
      </c>
      <c r="J6148" s="334" t="s">
        <v>562</v>
      </c>
      <c r="K6148" s="334" t="s">
        <v>405</v>
      </c>
      <c r="L6148" s="334" t="s">
        <v>536</v>
      </c>
      <c r="M6148" s="334" t="s">
        <v>400</v>
      </c>
      <c r="N6148" s="336">
        <v>1330</v>
      </c>
      <c r="O6148" s="343">
        <v>-9325.09</v>
      </c>
      <c r="P6148" s="336">
        <v>727126</v>
      </c>
      <c r="Q6148" t="str">
        <f t="shared" si="98"/>
        <v>3-Small C&amp;I</v>
      </c>
    </row>
    <row r="6149" spans="1:17" x14ac:dyDescent="0.3">
      <c r="A6149" s="338">
        <v>5</v>
      </c>
      <c r="B6149" s="339" t="s">
        <v>181</v>
      </c>
      <c r="C6149" s="340">
        <v>2022</v>
      </c>
      <c r="D6149" s="340">
        <v>3</v>
      </c>
      <c r="E6149" s="339" t="s">
        <v>560</v>
      </c>
      <c r="F6149" s="346">
        <v>1</v>
      </c>
      <c r="G6149" s="339" t="s">
        <v>396</v>
      </c>
      <c r="H6149" s="339" t="s">
        <v>406</v>
      </c>
      <c r="I6149" s="339" t="s">
        <v>407</v>
      </c>
      <c r="J6149" s="339" t="s">
        <v>563</v>
      </c>
      <c r="K6149" s="339" t="s">
        <v>408</v>
      </c>
      <c r="L6149" s="339" t="s">
        <v>536</v>
      </c>
      <c r="M6149" s="339" t="s">
        <v>400</v>
      </c>
      <c r="N6149" s="341">
        <v>56338</v>
      </c>
      <c r="O6149" s="342">
        <v>6640702.5899999999</v>
      </c>
      <c r="P6149" s="341">
        <v>34525673</v>
      </c>
      <c r="Q6149" t="str">
        <f t="shared" si="98"/>
        <v>2-Low Income Residential</v>
      </c>
    </row>
    <row r="6150" spans="1:17" x14ac:dyDescent="0.3">
      <c r="A6150" s="333">
        <v>5</v>
      </c>
      <c r="B6150" s="334" t="s">
        <v>181</v>
      </c>
      <c r="C6150" s="335">
        <v>2022</v>
      </c>
      <c r="D6150" s="335">
        <v>3</v>
      </c>
      <c r="E6150" s="334" t="s">
        <v>560</v>
      </c>
      <c r="F6150" s="345">
        <v>1</v>
      </c>
      <c r="G6150" s="334" t="s">
        <v>396</v>
      </c>
      <c r="H6150" s="334" t="s">
        <v>471</v>
      </c>
      <c r="I6150" s="334" t="s">
        <v>472</v>
      </c>
      <c r="J6150" s="334" t="s">
        <v>563</v>
      </c>
      <c r="K6150" s="334" t="s">
        <v>408</v>
      </c>
      <c r="L6150" s="334" t="s">
        <v>536</v>
      </c>
      <c r="M6150" s="334" t="s">
        <v>400</v>
      </c>
      <c r="N6150" s="336">
        <v>156</v>
      </c>
      <c r="O6150" s="337">
        <v>23873.17</v>
      </c>
      <c r="P6150" s="336">
        <v>120726</v>
      </c>
      <c r="Q6150" t="str">
        <f t="shared" si="98"/>
        <v>2-Low Income Residential</v>
      </c>
    </row>
    <row r="6151" spans="1:17" x14ac:dyDescent="0.3">
      <c r="A6151" s="338">
        <v>5</v>
      </c>
      <c r="B6151" s="339" t="s">
        <v>181</v>
      </c>
      <c r="C6151" s="340">
        <v>2022</v>
      </c>
      <c r="D6151" s="340">
        <v>3</v>
      </c>
      <c r="E6151" s="339" t="s">
        <v>560</v>
      </c>
      <c r="F6151" s="346">
        <v>1</v>
      </c>
      <c r="G6151" s="339" t="s">
        <v>396</v>
      </c>
      <c r="H6151" s="339" t="s">
        <v>409</v>
      </c>
      <c r="I6151" s="339" t="s">
        <v>410</v>
      </c>
      <c r="J6151" s="339" t="s">
        <v>564</v>
      </c>
      <c r="K6151" s="339" t="s">
        <v>428</v>
      </c>
      <c r="L6151" s="339" t="s">
        <v>536</v>
      </c>
      <c r="M6151" s="339" t="s">
        <v>400</v>
      </c>
      <c r="N6151" s="341">
        <v>1066</v>
      </c>
      <c r="O6151" s="342">
        <v>104952.46</v>
      </c>
      <c r="P6151" s="341">
        <v>392984</v>
      </c>
      <c r="Q6151" t="str">
        <f t="shared" si="98"/>
        <v>3-Small C&amp;I</v>
      </c>
    </row>
    <row r="6152" spans="1:17" x14ac:dyDescent="0.3">
      <c r="A6152" s="333">
        <v>5</v>
      </c>
      <c r="B6152" s="334" t="s">
        <v>181</v>
      </c>
      <c r="C6152" s="335">
        <v>2022</v>
      </c>
      <c r="D6152" s="335">
        <v>3</v>
      </c>
      <c r="E6152" s="334" t="s">
        <v>560</v>
      </c>
      <c r="F6152" s="345">
        <v>1</v>
      </c>
      <c r="G6152" s="334" t="s">
        <v>396</v>
      </c>
      <c r="H6152" s="334" t="s">
        <v>429</v>
      </c>
      <c r="I6152" s="334" t="s">
        <v>430</v>
      </c>
      <c r="J6152" s="334" t="s">
        <v>562</v>
      </c>
      <c r="K6152" s="334" t="s">
        <v>405</v>
      </c>
      <c r="L6152" s="334" t="s">
        <v>536</v>
      </c>
      <c r="M6152" s="334" t="s">
        <v>400</v>
      </c>
      <c r="N6152" s="336">
        <v>15</v>
      </c>
      <c r="O6152" s="343">
        <v>-17346.650000000001</v>
      </c>
      <c r="P6152" s="336">
        <v>8392</v>
      </c>
      <c r="Q6152" t="str">
        <f t="shared" si="98"/>
        <v>3-Small C&amp;I</v>
      </c>
    </row>
    <row r="6153" spans="1:17" x14ac:dyDescent="0.3">
      <c r="A6153" s="338">
        <v>5</v>
      </c>
      <c r="B6153" s="339" t="s">
        <v>181</v>
      </c>
      <c r="C6153" s="340">
        <v>2022</v>
      </c>
      <c r="D6153" s="340">
        <v>3</v>
      </c>
      <c r="E6153" s="339" t="s">
        <v>560</v>
      </c>
      <c r="F6153" s="346">
        <v>1</v>
      </c>
      <c r="G6153" s="339" t="s">
        <v>396</v>
      </c>
      <c r="H6153" s="339" t="s">
        <v>473</v>
      </c>
      <c r="I6153" s="339" t="s">
        <v>474</v>
      </c>
      <c r="J6153" s="339" t="s">
        <v>565</v>
      </c>
      <c r="K6153" s="339" t="s">
        <v>411</v>
      </c>
      <c r="L6153" s="339" t="s">
        <v>536</v>
      </c>
      <c r="M6153" s="339" t="s">
        <v>400</v>
      </c>
      <c r="N6153" s="341">
        <v>3</v>
      </c>
      <c r="O6153" s="342">
        <v>142.11000000000001</v>
      </c>
      <c r="P6153" s="341">
        <v>382</v>
      </c>
      <c r="Q6153" t="str">
        <f t="shared" si="98"/>
        <v>3-Small C&amp;I</v>
      </c>
    </row>
    <row r="6154" spans="1:17" x14ac:dyDescent="0.3">
      <c r="A6154" s="333">
        <v>5</v>
      </c>
      <c r="B6154" s="334" t="s">
        <v>181</v>
      </c>
      <c r="C6154" s="335">
        <v>2022</v>
      </c>
      <c r="D6154" s="335">
        <v>3</v>
      </c>
      <c r="E6154" s="334" t="s">
        <v>560</v>
      </c>
      <c r="F6154" s="345">
        <v>1</v>
      </c>
      <c r="G6154" s="334" t="s">
        <v>396</v>
      </c>
      <c r="H6154" s="334" t="s">
        <v>477</v>
      </c>
      <c r="I6154" s="334" t="s">
        <v>478</v>
      </c>
      <c r="J6154" s="334" t="s">
        <v>566</v>
      </c>
      <c r="K6154" s="334" t="s">
        <v>436</v>
      </c>
      <c r="L6154" s="334" t="s">
        <v>536</v>
      </c>
      <c r="M6154" s="334" t="s">
        <v>400</v>
      </c>
      <c r="N6154" s="336">
        <v>194</v>
      </c>
      <c r="O6154" s="337">
        <v>8308.82</v>
      </c>
      <c r="P6154" s="336">
        <v>19087</v>
      </c>
      <c r="Q6154" t="str">
        <f t="shared" si="98"/>
        <v>Street</v>
      </c>
    </row>
    <row r="6155" spans="1:17" x14ac:dyDescent="0.3">
      <c r="A6155" s="338">
        <v>5</v>
      </c>
      <c r="B6155" s="339" t="s">
        <v>181</v>
      </c>
      <c r="C6155" s="340">
        <v>2022</v>
      </c>
      <c r="D6155" s="340">
        <v>3</v>
      </c>
      <c r="E6155" s="339" t="s">
        <v>560</v>
      </c>
      <c r="F6155" s="346">
        <v>1</v>
      </c>
      <c r="G6155" s="339" t="s">
        <v>396</v>
      </c>
      <c r="H6155" s="339" t="s">
        <v>479</v>
      </c>
      <c r="I6155" s="339" t="s">
        <v>480</v>
      </c>
      <c r="J6155" s="339" t="s">
        <v>566</v>
      </c>
      <c r="K6155" s="339" t="s">
        <v>436</v>
      </c>
      <c r="L6155" s="339" t="s">
        <v>536</v>
      </c>
      <c r="M6155" s="339" t="s">
        <v>400</v>
      </c>
      <c r="N6155" s="341">
        <v>586</v>
      </c>
      <c r="O6155" s="342">
        <v>19956.919999999998</v>
      </c>
      <c r="P6155" s="341">
        <v>44855</v>
      </c>
      <c r="Q6155" t="str">
        <f t="shared" si="98"/>
        <v>Street</v>
      </c>
    </row>
    <row r="6156" spans="1:17" x14ac:dyDescent="0.3">
      <c r="A6156" s="333">
        <v>5</v>
      </c>
      <c r="B6156" s="334" t="s">
        <v>181</v>
      </c>
      <c r="C6156" s="335">
        <v>2022</v>
      </c>
      <c r="D6156" s="335">
        <v>3</v>
      </c>
      <c r="E6156" s="334" t="s">
        <v>560</v>
      </c>
      <c r="F6156" s="345">
        <v>1</v>
      </c>
      <c r="G6156" s="334" t="s">
        <v>396</v>
      </c>
      <c r="H6156" s="334" t="s">
        <v>434</v>
      </c>
      <c r="I6156" s="334" t="s">
        <v>435</v>
      </c>
      <c r="J6156" s="334" t="s">
        <v>566</v>
      </c>
      <c r="K6156" s="334" t="s">
        <v>436</v>
      </c>
      <c r="L6156" s="334" t="s">
        <v>537</v>
      </c>
      <c r="M6156" s="334" t="s">
        <v>414</v>
      </c>
      <c r="N6156" s="336">
        <v>631</v>
      </c>
      <c r="O6156" s="337">
        <v>22262.12</v>
      </c>
      <c r="P6156" s="336">
        <v>65589</v>
      </c>
      <c r="Q6156" t="str">
        <f t="shared" si="98"/>
        <v>Street</v>
      </c>
    </row>
    <row r="6157" spans="1:17" x14ac:dyDescent="0.3">
      <c r="A6157" s="338">
        <v>5</v>
      </c>
      <c r="B6157" s="339" t="s">
        <v>181</v>
      </c>
      <c r="C6157" s="340">
        <v>2022</v>
      </c>
      <c r="D6157" s="340">
        <v>3</v>
      </c>
      <c r="E6157" s="339" t="s">
        <v>560</v>
      </c>
      <c r="F6157" s="346">
        <v>1</v>
      </c>
      <c r="G6157" s="339" t="s">
        <v>396</v>
      </c>
      <c r="H6157" s="339" t="s">
        <v>412</v>
      </c>
      <c r="I6157" s="339" t="s">
        <v>413</v>
      </c>
      <c r="J6157" s="339" t="s">
        <v>561</v>
      </c>
      <c r="K6157" s="339" t="s">
        <v>399</v>
      </c>
      <c r="L6157" s="339" t="s">
        <v>537</v>
      </c>
      <c r="M6157" s="339" t="s">
        <v>414</v>
      </c>
      <c r="N6157" s="341">
        <v>486952</v>
      </c>
      <c r="O6157" s="342">
        <v>41061391</v>
      </c>
      <c r="P6157" s="341">
        <v>277463599</v>
      </c>
      <c r="Q6157" t="str">
        <f t="shared" si="98"/>
        <v>1-Residential</v>
      </c>
    </row>
    <row r="6158" spans="1:17" x14ac:dyDescent="0.3">
      <c r="A6158" s="333">
        <v>5</v>
      </c>
      <c r="B6158" s="334" t="s">
        <v>181</v>
      </c>
      <c r="C6158" s="335">
        <v>2022</v>
      </c>
      <c r="D6158" s="335">
        <v>3</v>
      </c>
      <c r="E6158" s="334" t="s">
        <v>560</v>
      </c>
      <c r="F6158" s="345">
        <v>1</v>
      </c>
      <c r="G6158" s="334" t="s">
        <v>396</v>
      </c>
      <c r="H6158" s="334" t="s">
        <v>415</v>
      </c>
      <c r="I6158" s="334" t="s">
        <v>416</v>
      </c>
      <c r="J6158" s="334" t="s">
        <v>563</v>
      </c>
      <c r="K6158" s="334" t="s">
        <v>408</v>
      </c>
      <c r="L6158" s="334" t="s">
        <v>537</v>
      </c>
      <c r="M6158" s="334" t="s">
        <v>414</v>
      </c>
      <c r="N6158" s="336">
        <v>64711</v>
      </c>
      <c r="O6158" s="337">
        <v>1812657.28</v>
      </c>
      <c r="P6158" s="336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8">
        <v>5</v>
      </c>
      <c r="B6159" s="339" t="s">
        <v>181</v>
      </c>
      <c r="C6159" s="340">
        <v>2022</v>
      </c>
      <c r="D6159" s="340">
        <v>3</v>
      </c>
      <c r="E6159" s="339" t="s">
        <v>560</v>
      </c>
      <c r="F6159" s="346">
        <v>1</v>
      </c>
      <c r="G6159" s="339" t="s">
        <v>396</v>
      </c>
      <c r="H6159" s="339" t="s">
        <v>417</v>
      </c>
      <c r="I6159" s="339" t="s">
        <v>418</v>
      </c>
      <c r="J6159" s="339" t="s">
        <v>562</v>
      </c>
      <c r="K6159" s="339" t="s">
        <v>405</v>
      </c>
      <c r="L6159" s="339" t="s">
        <v>537</v>
      </c>
      <c r="M6159" s="339" t="s">
        <v>414</v>
      </c>
      <c r="N6159" s="341">
        <v>976</v>
      </c>
      <c r="O6159" s="344">
        <v>-6110.22</v>
      </c>
      <c r="P6159" s="341">
        <v>584614</v>
      </c>
      <c r="Q6159" t="str">
        <f t="shared" si="99"/>
        <v>3-Small C&amp;I</v>
      </c>
    </row>
    <row r="6160" spans="1:17" x14ac:dyDescent="0.3">
      <c r="A6160" s="333">
        <v>5</v>
      </c>
      <c r="B6160" s="334" t="s">
        <v>181</v>
      </c>
      <c r="C6160" s="335">
        <v>2022</v>
      </c>
      <c r="D6160" s="335">
        <v>3</v>
      </c>
      <c r="E6160" s="334" t="s">
        <v>560</v>
      </c>
      <c r="F6160" s="345">
        <v>1</v>
      </c>
      <c r="G6160" s="334" t="s">
        <v>396</v>
      </c>
      <c r="H6160" s="334" t="s">
        <v>419</v>
      </c>
      <c r="I6160" s="334" t="s">
        <v>420</v>
      </c>
      <c r="J6160" s="334" t="s">
        <v>565</v>
      </c>
      <c r="K6160" s="334" t="s">
        <v>411</v>
      </c>
      <c r="L6160" s="334" t="s">
        <v>537</v>
      </c>
      <c r="M6160" s="334" t="s">
        <v>414</v>
      </c>
      <c r="N6160" s="336">
        <v>890</v>
      </c>
      <c r="O6160" s="337">
        <v>45637.7</v>
      </c>
      <c r="P6160" s="336">
        <v>333628</v>
      </c>
      <c r="Q6160" t="str">
        <f t="shared" si="99"/>
        <v>3-Small C&amp;I</v>
      </c>
    </row>
    <row r="6161" spans="1:17" x14ac:dyDescent="0.3">
      <c r="A6161" s="338">
        <v>5</v>
      </c>
      <c r="B6161" s="339" t="s">
        <v>181</v>
      </c>
      <c r="C6161" s="340">
        <v>2022</v>
      </c>
      <c r="D6161" s="340">
        <v>3</v>
      </c>
      <c r="E6161" s="339" t="s">
        <v>560</v>
      </c>
      <c r="F6161" s="346">
        <v>3</v>
      </c>
      <c r="G6161" s="339" t="s">
        <v>421</v>
      </c>
      <c r="H6161" s="339" t="s">
        <v>397</v>
      </c>
      <c r="I6161" s="339" t="s">
        <v>398</v>
      </c>
      <c r="J6161" s="339" t="s">
        <v>561</v>
      </c>
      <c r="K6161" s="339" t="s">
        <v>399</v>
      </c>
      <c r="L6161" s="339" t="s">
        <v>538</v>
      </c>
      <c r="M6161" s="339" t="s">
        <v>422</v>
      </c>
      <c r="N6161" s="341">
        <v>1151</v>
      </c>
      <c r="O6161" s="342">
        <v>424676.64</v>
      </c>
      <c r="P6161" s="341">
        <v>1460936</v>
      </c>
      <c r="Q6161" t="str">
        <f t="shared" si="99"/>
        <v>1-Residential</v>
      </c>
    </row>
    <row r="6162" spans="1:17" x14ac:dyDescent="0.3">
      <c r="A6162" s="333">
        <v>5</v>
      </c>
      <c r="B6162" s="334" t="s">
        <v>181</v>
      </c>
      <c r="C6162" s="335">
        <v>2022</v>
      </c>
      <c r="D6162" s="335">
        <v>3</v>
      </c>
      <c r="E6162" s="334" t="s">
        <v>560</v>
      </c>
      <c r="F6162" s="345">
        <v>3</v>
      </c>
      <c r="G6162" s="334" t="s">
        <v>421</v>
      </c>
      <c r="H6162" s="334" t="s">
        <v>401</v>
      </c>
      <c r="I6162" s="334" t="s">
        <v>402</v>
      </c>
      <c r="J6162" s="334" t="s">
        <v>561</v>
      </c>
      <c r="K6162" s="334" t="s">
        <v>399</v>
      </c>
      <c r="L6162" s="334" t="s">
        <v>538</v>
      </c>
      <c r="M6162" s="334" t="s">
        <v>422</v>
      </c>
      <c r="N6162" s="336">
        <v>2</v>
      </c>
      <c r="O6162" s="337">
        <v>90.32</v>
      </c>
      <c r="P6162" s="336">
        <v>208</v>
      </c>
      <c r="Q6162" t="str">
        <f t="shared" si="99"/>
        <v>1-Residential</v>
      </c>
    </row>
    <row r="6163" spans="1:17" x14ac:dyDescent="0.3">
      <c r="A6163" s="338">
        <v>5</v>
      </c>
      <c r="B6163" s="339" t="s">
        <v>181</v>
      </c>
      <c r="C6163" s="340">
        <v>2022</v>
      </c>
      <c r="D6163" s="340">
        <v>3</v>
      </c>
      <c r="E6163" s="339" t="s">
        <v>560</v>
      </c>
      <c r="F6163" s="346">
        <v>3</v>
      </c>
      <c r="G6163" s="339" t="s">
        <v>421</v>
      </c>
      <c r="H6163" s="339" t="s">
        <v>403</v>
      </c>
      <c r="I6163" s="339" t="s">
        <v>404</v>
      </c>
      <c r="J6163" s="339" t="s">
        <v>562</v>
      </c>
      <c r="K6163" s="339" t="s">
        <v>405</v>
      </c>
      <c r="L6163" s="339" t="s">
        <v>538</v>
      </c>
      <c r="M6163" s="339" t="s">
        <v>422</v>
      </c>
      <c r="N6163" s="341">
        <v>42009</v>
      </c>
      <c r="O6163" s="342">
        <v>5247225.54</v>
      </c>
      <c r="P6163" s="341">
        <v>55155153</v>
      </c>
      <c r="Q6163" t="str">
        <f t="shared" si="99"/>
        <v>3-Small C&amp;I</v>
      </c>
    </row>
    <row r="6164" spans="1:17" x14ac:dyDescent="0.3">
      <c r="A6164" s="333">
        <v>5</v>
      </c>
      <c r="B6164" s="334" t="s">
        <v>181</v>
      </c>
      <c r="C6164" s="335">
        <v>2022</v>
      </c>
      <c r="D6164" s="335">
        <v>3</v>
      </c>
      <c r="E6164" s="334" t="s">
        <v>560</v>
      </c>
      <c r="F6164" s="345">
        <v>3</v>
      </c>
      <c r="G6164" s="334" t="s">
        <v>421</v>
      </c>
      <c r="H6164" s="334" t="s">
        <v>406</v>
      </c>
      <c r="I6164" s="334" t="s">
        <v>407</v>
      </c>
      <c r="J6164" s="334" t="s">
        <v>563</v>
      </c>
      <c r="K6164" s="334" t="s">
        <v>408</v>
      </c>
      <c r="L6164" s="334" t="s">
        <v>538</v>
      </c>
      <c r="M6164" s="334" t="s">
        <v>422</v>
      </c>
      <c r="N6164" s="336">
        <v>1</v>
      </c>
      <c r="O6164" s="337">
        <v>55.63</v>
      </c>
      <c r="P6164" s="336">
        <v>276</v>
      </c>
      <c r="Q6164" t="str">
        <f t="shared" si="99"/>
        <v>2-Low Income Residential</v>
      </c>
    </row>
    <row r="6165" spans="1:17" x14ac:dyDescent="0.3">
      <c r="A6165" s="338">
        <v>5</v>
      </c>
      <c r="B6165" s="339" t="s">
        <v>181</v>
      </c>
      <c r="C6165" s="340">
        <v>2022</v>
      </c>
      <c r="D6165" s="340">
        <v>3</v>
      </c>
      <c r="E6165" s="339" t="s">
        <v>560</v>
      </c>
      <c r="F6165" s="346">
        <v>3</v>
      </c>
      <c r="G6165" s="339" t="s">
        <v>421</v>
      </c>
      <c r="H6165" s="339" t="s">
        <v>423</v>
      </c>
      <c r="I6165" s="339" t="s">
        <v>424</v>
      </c>
      <c r="J6165" s="339" t="s">
        <v>567</v>
      </c>
      <c r="K6165" s="339" t="s">
        <v>425</v>
      </c>
      <c r="L6165" s="339" t="s">
        <v>538</v>
      </c>
      <c r="M6165" s="339" t="s">
        <v>422</v>
      </c>
      <c r="N6165" s="341">
        <v>358</v>
      </c>
      <c r="O6165" s="342">
        <v>25518.61</v>
      </c>
      <c r="P6165" s="341">
        <v>94774</v>
      </c>
      <c r="Q6165" t="str">
        <f t="shared" si="99"/>
        <v>3-Small C&amp;I</v>
      </c>
    </row>
    <row r="6166" spans="1:17" x14ac:dyDescent="0.3">
      <c r="A6166" s="333">
        <v>5</v>
      </c>
      <c r="B6166" s="334" t="s">
        <v>181</v>
      </c>
      <c r="C6166" s="335">
        <v>2022</v>
      </c>
      <c r="D6166" s="335">
        <v>3</v>
      </c>
      <c r="E6166" s="334" t="s">
        <v>560</v>
      </c>
      <c r="F6166" s="345">
        <v>3</v>
      </c>
      <c r="G6166" s="334" t="s">
        <v>421</v>
      </c>
      <c r="H6166" s="334" t="s">
        <v>426</v>
      </c>
      <c r="I6166" s="334" t="s">
        <v>427</v>
      </c>
      <c r="J6166" s="334" t="s">
        <v>564</v>
      </c>
      <c r="K6166" s="334" t="s">
        <v>428</v>
      </c>
      <c r="L6166" s="334" t="s">
        <v>538</v>
      </c>
      <c r="M6166" s="334" t="s">
        <v>422</v>
      </c>
      <c r="N6166" s="336">
        <v>326</v>
      </c>
      <c r="O6166" s="343">
        <v>-368979.42</v>
      </c>
      <c r="P6166" s="336">
        <v>173733</v>
      </c>
      <c r="Q6166" t="str">
        <f t="shared" si="99"/>
        <v>3-Small C&amp;I</v>
      </c>
    </row>
    <row r="6167" spans="1:17" x14ac:dyDescent="0.3">
      <c r="A6167" s="338">
        <v>5</v>
      </c>
      <c r="B6167" s="339" t="s">
        <v>181</v>
      </c>
      <c r="C6167" s="340">
        <v>2022</v>
      </c>
      <c r="D6167" s="340">
        <v>3</v>
      </c>
      <c r="E6167" s="339" t="s">
        <v>560</v>
      </c>
      <c r="F6167" s="346">
        <v>3</v>
      </c>
      <c r="G6167" s="339" t="s">
        <v>421</v>
      </c>
      <c r="H6167" s="339" t="s">
        <v>409</v>
      </c>
      <c r="I6167" s="339" t="s">
        <v>410</v>
      </c>
      <c r="J6167" s="339" t="s">
        <v>564</v>
      </c>
      <c r="K6167" s="339" t="s">
        <v>428</v>
      </c>
      <c r="L6167" s="339" t="s">
        <v>538</v>
      </c>
      <c r="M6167" s="339" t="s">
        <v>422</v>
      </c>
      <c r="N6167" s="341">
        <v>20203</v>
      </c>
      <c r="O6167" s="342">
        <v>2029862.67</v>
      </c>
      <c r="P6167" s="341">
        <v>8773114</v>
      </c>
      <c r="Q6167" t="str">
        <f t="shared" si="99"/>
        <v>3-Small C&amp;I</v>
      </c>
    </row>
    <row r="6168" spans="1:17" x14ac:dyDescent="0.3">
      <c r="A6168" s="333">
        <v>5</v>
      </c>
      <c r="B6168" s="334" t="s">
        <v>181</v>
      </c>
      <c r="C6168" s="335">
        <v>2022</v>
      </c>
      <c r="D6168" s="335">
        <v>3</v>
      </c>
      <c r="E6168" s="334" t="s">
        <v>560</v>
      </c>
      <c r="F6168" s="345">
        <v>3</v>
      </c>
      <c r="G6168" s="334" t="s">
        <v>421</v>
      </c>
      <c r="H6168" s="334" t="s">
        <v>429</v>
      </c>
      <c r="I6168" s="334" t="s">
        <v>430</v>
      </c>
      <c r="J6168" s="334" t="s">
        <v>562</v>
      </c>
      <c r="K6168" s="334" t="s">
        <v>405</v>
      </c>
      <c r="L6168" s="334" t="s">
        <v>538</v>
      </c>
      <c r="M6168" s="334" t="s">
        <v>422</v>
      </c>
      <c r="N6168" s="336">
        <v>187</v>
      </c>
      <c r="O6168" s="337">
        <v>8125.43</v>
      </c>
      <c r="P6168" s="336">
        <v>216350</v>
      </c>
      <c r="Q6168" t="str">
        <f t="shared" si="99"/>
        <v>3-Small C&amp;I</v>
      </c>
    </row>
    <row r="6169" spans="1:17" x14ac:dyDescent="0.3">
      <c r="A6169" s="338">
        <v>5</v>
      </c>
      <c r="B6169" s="339" t="s">
        <v>181</v>
      </c>
      <c r="C6169" s="340">
        <v>2022</v>
      </c>
      <c r="D6169" s="340">
        <v>3</v>
      </c>
      <c r="E6169" s="339" t="s">
        <v>560</v>
      </c>
      <c r="F6169" s="346">
        <v>3</v>
      </c>
      <c r="G6169" s="339" t="s">
        <v>421</v>
      </c>
      <c r="H6169" s="339" t="s">
        <v>481</v>
      </c>
      <c r="I6169" s="339" t="s">
        <v>482</v>
      </c>
      <c r="J6169" s="339" t="s">
        <v>568</v>
      </c>
      <c r="K6169" s="339" t="s">
        <v>433</v>
      </c>
      <c r="L6169" s="339" t="s">
        <v>538</v>
      </c>
      <c r="M6169" s="339" t="s">
        <v>422</v>
      </c>
      <c r="N6169" s="341">
        <v>121</v>
      </c>
      <c r="O6169" s="342">
        <v>497411.51</v>
      </c>
      <c r="P6169" s="341">
        <v>1905670</v>
      </c>
      <c r="Q6169" t="str">
        <f t="shared" si="99"/>
        <v>4-Medium C&amp;I</v>
      </c>
    </row>
    <row r="6170" spans="1:17" x14ac:dyDescent="0.3">
      <c r="A6170" s="333">
        <v>5</v>
      </c>
      <c r="B6170" s="334" t="s">
        <v>181</v>
      </c>
      <c r="C6170" s="335">
        <v>2022</v>
      </c>
      <c r="D6170" s="335">
        <v>3</v>
      </c>
      <c r="E6170" s="334" t="s">
        <v>560</v>
      </c>
      <c r="F6170" s="345">
        <v>3</v>
      </c>
      <c r="G6170" s="334" t="s">
        <v>421</v>
      </c>
      <c r="H6170" s="334" t="s">
        <v>649</v>
      </c>
      <c r="I6170" s="334" t="s">
        <v>650</v>
      </c>
      <c r="J6170" s="334" t="s">
        <v>564</v>
      </c>
      <c r="K6170" s="334" t="s">
        <v>428</v>
      </c>
      <c r="L6170" s="334" t="s">
        <v>538</v>
      </c>
      <c r="M6170" s="334" t="s">
        <v>422</v>
      </c>
      <c r="N6170" s="336">
        <v>1</v>
      </c>
      <c r="O6170" s="337">
        <v>10.66</v>
      </c>
      <c r="P6170" s="336">
        <v>0</v>
      </c>
      <c r="Q6170" t="str">
        <f t="shared" si="99"/>
        <v>3-Small C&amp;I</v>
      </c>
    </row>
    <row r="6171" spans="1:17" x14ac:dyDescent="0.3">
      <c r="A6171" s="338">
        <v>5</v>
      </c>
      <c r="B6171" s="339" t="s">
        <v>181</v>
      </c>
      <c r="C6171" s="340">
        <v>2022</v>
      </c>
      <c r="D6171" s="340">
        <v>3</v>
      </c>
      <c r="E6171" s="339" t="s">
        <v>560</v>
      </c>
      <c r="F6171" s="346">
        <v>3</v>
      </c>
      <c r="G6171" s="339" t="s">
        <v>421</v>
      </c>
      <c r="H6171" s="339" t="s">
        <v>473</v>
      </c>
      <c r="I6171" s="339" t="s">
        <v>474</v>
      </c>
      <c r="J6171" s="339" t="s">
        <v>565</v>
      </c>
      <c r="K6171" s="339" t="s">
        <v>411</v>
      </c>
      <c r="L6171" s="339" t="s">
        <v>538</v>
      </c>
      <c r="M6171" s="339" t="s">
        <v>422</v>
      </c>
      <c r="N6171" s="341">
        <v>96</v>
      </c>
      <c r="O6171" s="342">
        <v>9111.81</v>
      </c>
      <c r="P6171" s="341">
        <v>31849</v>
      </c>
      <c r="Q6171" t="str">
        <f t="shared" si="99"/>
        <v>3-Small C&amp;I</v>
      </c>
    </row>
    <row r="6172" spans="1:17" x14ac:dyDescent="0.3">
      <c r="A6172" s="333">
        <v>5</v>
      </c>
      <c r="B6172" s="334" t="s">
        <v>181</v>
      </c>
      <c r="C6172" s="335">
        <v>2022</v>
      </c>
      <c r="D6172" s="335">
        <v>3</v>
      </c>
      <c r="E6172" s="334" t="s">
        <v>560</v>
      </c>
      <c r="F6172" s="345">
        <v>3</v>
      </c>
      <c r="G6172" s="334" t="s">
        <v>421</v>
      </c>
      <c r="H6172" s="334" t="s">
        <v>483</v>
      </c>
      <c r="I6172" s="334" t="s">
        <v>484</v>
      </c>
      <c r="J6172" s="334" t="s">
        <v>569</v>
      </c>
      <c r="K6172" s="334" t="s">
        <v>485</v>
      </c>
      <c r="L6172" s="334" t="s">
        <v>538</v>
      </c>
      <c r="M6172" s="334" t="s">
        <v>422</v>
      </c>
      <c r="N6172" s="336">
        <v>2</v>
      </c>
      <c r="O6172" s="337">
        <v>3179.5</v>
      </c>
      <c r="P6172" s="336">
        <v>12200</v>
      </c>
      <c r="Q6172" t="str">
        <f t="shared" si="99"/>
        <v>4-Medium C&amp;I</v>
      </c>
    </row>
    <row r="6173" spans="1:17" x14ac:dyDescent="0.3">
      <c r="A6173" s="338">
        <v>5</v>
      </c>
      <c r="B6173" s="339" t="s">
        <v>181</v>
      </c>
      <c r="C6173" s="340">
        <v>2022</v>
      </c>
      <c r="D6173" s="340">
        <v>3</v>
      </c>
      <c r="E6173" s="339" t="s">
        <v>560</v>
      </c>
      <c r="F6173" s="346">
        <v>3</v>
      </c>
      <c r="G6173" s="339" t="s">
        <v>421</v>
      </c>
      <c r="H6173" s="339" t="s">
        <v>431</v>
      </c>
      <c r="I6173" s="339" t="s">
        <v>432</v>
      </c>
      <c r="J6173" s="339" t="s">
        <v>568</v>
      </c>
      <c r="K6173" s="339" t="s">
        <v>433</v>
      </c>
      <c r="L6173" s="339" t="s">
        <v>538</v>
      </c>
      <c r="M6173" s="339" t="s">
        <v>422</v>
      </c>
      <c r="N6173" s="341">
        <v>1832</v>
      </c>
      <c r="O6173" s="342">
        <v>8220363.3700000001</v>
      </c>
      <c r="P6173" s="341">
        <v>28570463</v>
      </c>
      <c r="Q6173" t="str">
        <f t="shared" si="99"/>
        <v>4-Medium C&amp;I</v>
      </c>
    </row>
    <row r="6174" spans="1:17" x14ac:dyDescent="0.3">
      <c r="A6174" s="333">
        <v>5</v>
      </c>
      <c r="B6174" s="334" t="s">
        <v>181</v>
      </c>
      <c r="C6174" s="335">
        <v>2022</v>
      </c>
      <c r="D6174" s="335">
        <v>3</v>
      </c>
      <c r="E6174" s="334" t="s">
        <v>560</v>
      </c>
      <c r="F6174" s="345">
        <v>3</v>
      </c>
      <c r="G6174" s="334" t="s">
        <v>421</v>
      </c>
      <c r="H6174" s="334" t="s">
        <v>486</v>
      </c>
      <c r="I6174" s="334" t="s">
        <v>487</v>
      </c>
      <c r="J6174" s="334" t="s">
        <v>570</v>
      </c>
      <c r="K6174" s="334" t="s">
        <v>454</v>
      </c>
      <c r="L6174" s="334" t="s">
        <v>538</v>
      </c>
      <c r="M6174" s="334" t="s">
        <v>422</v>
      </c>
      <c r="N6174" s="336">
        <v>47</v>
      </c>
      <c r="O6174" s="337">
        <v>289762.23</v>
      </c>
      <c r="P6174" s="336">
        <v>985649</v>
      </c>
      <c r="Q6174" t="str">
        <f t="shared" si="99"/>
        <v>4-Medium C&amp;I</v>
      </c>
    </row>
    <row r="6175" spans="1:17" x14ac:dyDescent="0.3">
      <c r="A6175" s="338">
        <v>5</v>
      </c>
      <c r="B6175" s="339" t="s">
        <v>181</v>
      </c>
      <c r="C6175" s="340">
        <v>2022</v>
      </c>
      <c r="D6175" s="340">
        <v>3</v>
      </c>
      <c r="E6175" s="339" t="s">
        <v>560</v>
      </c>
      <c r="F6175" s="346">
        <v>3</v>
      </c>
      <c r="G6175" s="339" t="s">
        <v>421</v>
      </c>
      <c r="H6175" s="339" t="s">
        <v>488</v>
      </c>
      <c r="I6175" s="339" t="s">
        <v>489</v>
      </c>
      <c r="J6175" s="339" t="s">
        <v>569</v>
      </c>
      <c r="K6175" s="339" t="s">
        <v>485</v>
      </c>
      <c r="L6175" s="339" t="s">
        <v>538</v>
      </c>
      <c r="M6175" s="339" t="s">
        <v>422</v>
      </c>
      <c r="N6175" s="341">
        <v>67</v>
      </c>
      <c r="O6175" s="342">
        <v>222281.46</v>
      </c>
      <c r="P6175" s="341">
        <v>793759</v>
      </c>
      <c r="Q6175" t="str">
        <f t="shared" si="99"/>
        <v>4-Medium C&amp;I</v>
      </c>
    </row>
    <row r="6176" spans="1:17" x14ac:dyDescent="0.3">
      <c r="A6176" s="333">
        <v>5</v>
      </c>
      <c r="B6176" s="334" t="s">
        <v>181</v>
      </c>
      <c r="C6176" s="335">
        <v>2022</v>
      </c>
      <c r="D6176" s="335">
        <v>3</v>
      </c>
      <c r="E6176" s="334" t="s">
        <v>560</v>
      </c>
      <c r="F6176" s="345">
        <v>3</v>
      </c>
      <c r="G6176" s="334" t="s">
        <v>421</v>
      </c>
      <c r="H6176" s="334" t="s">
        <v>477</v>
      </c>
      <c r="I6176" s="334" t="s">
        <v>478</v>
      </c>
      <c r="J6176" s="334" t="s">
        <v>566</v>
      </c>
      <c r="K6176" s="334" t="s">
        <v>436</v>
      </c>
      <c r="L6176" s="334" t="s">
        <v>538</v>
      </c>
      <c r="M6176" s="334" t="s">
        <v>422</v>
      </c>
      <c r="N6176" s="336">
        <v>877</v>
      </c>
      <c r="O6176" s="337">
        <v>102823.67</v>
      </c>
      <c r="P6176" s="336">
        <v>268600</v>
      </c>
      <c r="Q6176" t="str">
        <f t="shared" si="99"/>
        <v>Street</v>
      </c>
    </row>
    <row r="6177" spans="1:17" x14ac:dyDescent="0.3">
      <c r="A6177" s="338">
        <v>5</v>
      </c>
      <c r="B6177" s="339" t="s">
        <v>181</v>
      </c>
      <c r="C6177" s="340">
        <v>2022</v>
      </c>
      <c r="D6177" s="340">
        <v>3</v>
      </c>
      <c r="E6177" s="339" t="s">
        <v>560</v>
      </c>
      <c r="F6177" s="346">
        <v>3</v>
      </c>
      <c r="G6177" s="339" t="s">
        <v>421</v>
      </c>
      <c r="H6177" s="339" t="s">
        <v>479</v>
      </c>
      <c r="I6177" s="339" t="s">
        <v>480</v>
      </c>
      <c r="J6177" s="339" t="s">
        <v>566</v>
      </c>
      <c r="K6177" s="339" t="s">
        <v>436</v>
      </c>
      <c r="L6177" s="339" t="s">
        <v>538</v>
      </c>
      <c r="M6177" s="339" t="s">
        <v>422</v>
      </c>
      <c r="N6177" s="341">
        <v>1548</v>
      </c>
      <c r="O6177" s="342">
        <v>153788.97</v>
      </c>
      <c r="P6177" s="341">
        <v>410389</v>
      </c>
      <c r="Q6177" t="str">
        <f t="shared" si="99"/>
        <v>Street</v>
      </c>
    </row>
    <row r="6178" spans="1:17" x14ac:dyDescent="0.3">
      <c r="A6178" s="333">
        <v>5</v>
      </c>
      <c r="B6178" s="334" t="s">
        <v>181</v>
      </c>
      <c r="C6178" s="335">
        <v>2022</v>
      </c>
      <c r="D6178" s="335">
        <v>3</v>
      </c>
      <c r="E6178" s="334" t="s">
        <v>560</v>
      </c>
      <c r="F6178" s="345">
        <v>3</v>
      </c>
      <c r="G6178" s="334" t="s">
        <v>421</v>
      </c>
      <c r="H6178" s="334" t="s">
        <v>434</v>
      </c>
      <c r="I6178" s="334" t="s">
        <v>435</v>
      </c>
      <c r="J6178" s="334" t="s">
        <v>566</v>
      </c>
      <c r="K6178" s="334" t="s">
        <v>436</v>
      </c>
      <c r="L6178" s="334" t="s">
        <v>539</v>
      </c>
      <c r="M6178" s="334" t="s">
        <v>440</v>
      </c>
      <c r="N6178" s="336">
        <v>3396</v>
      </c>
      <c r="O6178" s="337">
        <v>283765.58</v>
      </c>
      <c r="P6178" s="336">
        <v>1123375</v>
      </c>
      <c r="Q6178" t="str">
        <f t="shared" si="99"/>
        <v>Street</v>
      </c>
    </row>
    <row r="6179" spans="1:17" x14ac:dyDescent="0.3">
      <c r="A6179" s="338">
        <v>5</v>
      </c>
      <c r="B6179" s="339" t="s">
        <v>181</v>
      </c>
      <c r="C6179" s="340">
        <v>2022</v>
      </c>
      <c r="D6179" s="340">
        <v>3</v>
      </c>
      <c r="E6179" s="339" t="s">
        <v>560</v>
      </c>
      <c r="F6179" s="346">
        <v>3</v>
      </c>
      <c r="G6179" s="339" t="s">
        <v>421</v>
      </c>
      <c r="H6179" s="339" t="s">
        <v>437</v>
      </c>
      <c r="I6179" s="339" t="s">
        <v>438</v>
      </c>
      <c r="J6179" s="339" t="s">
        <v>571</v>
      </c>
      <c r="K6179" s="339" t="s">
        <v>439</v>
      </c>
      <c r="L6179" s="339" t="s">
        <v>539</v>
      </c>
      <c r="M6179" s="339" t="s">
        <v>440</v>
      </c>
      <c r="N6179" s="341">
        <v>6</v>
      </c>
      <c r="O6179" s="342">
        <v>640.45000000000005</v>
      </c>
      <c r="P6179" s="341">
        <v>5330</v>
      </c>
      <c r="Q6179" t="str">
        <f t="shared" si="99"/>
        <v>3-Small C&amp;I</v>
      </c>
    </row>
    <row r="6180" spans="1:17" x14ac:dyDescent="0.3">
      <c r="A6180" s="333">
        <v>5</v>
      </c>
      <c r="B6180" s="334" t="s">
        <v>181</v>
      </c>
      <c r="C6180" s="335">
        <v>2022</v>
      </c>
      <c r="D6180" s="335">
        <v>3</v>
      </c>
      <c r="E6180" s="334" t="s">
        <v>560</v>
      </c>
      <c r="F6180" s="345">
        <v>3</v>
      </c>
      <c r="G6180" s="334" t="s">
        <v>421</v>
      </c>
      <c r="H6180" s="334" t="s">
        <v>490</v>
      </c>
      <c r="I6180" s="334" t="s">
        <v>491</v>
      </c>
      <c r="J6180" s="334" t="s">
        <v>572</v>
      </c>
      <c r="K6180" s="334" t="s">
        <v>443</v>
      </c>
      <c r="L6180" s="334" t="s">
        <v>538</v>
      </c>
      <c r="M6180" s="334" t="s">
        <v>422</v>
      </c>
      <c r="N6180" s="336">
        <v>3</v>
      </c>
      <c r="O6180" s="337">
        <v>26208.18</v>
      </c>
      <c r="P6180" s="336">
        <v>107740</v>
      </c>
      <c r="Q6180" t="str">
        <f t="shared" si="99"/>
        <v>5-Large C&amp;I</v>
      </c>
    </row>
    <row r="6181" spans="1:17" x14ac:dyDescent="0.3">
      <c r="A6181" s="338">
        <v>5</v>
      </c>
      <c r="B6181" s="339" t="s">
        <v>181</v>
      </c>
      <c r="C6181" s="340">
        <v>2022</v>
      </c>
      <c r="D6181" s="340">
        <v>3</v>
      </c>
      <c r="E6181" s="339" t="s">
        <v>560</v>
      </c>
      <c r="F6181" s="346">
        <v>3</v>
      </c>
      <c r="G6181" s="339" t="s">
        <v>421</v>
      </c>
      <c r="H6181" s="339" t="s">
        <v>441</v>
      </c>
      <c r="I6181" s="339" t="s">
        <v>442</v>
      </c>
      <c r="J6181" s="339" t="s">
        <v>572</v>
      </c>
      <c r="K6181" s="339" t="s">
        <v>443</v>
      </c>
      <c r="L6181" s="339" t="s">
        <v>538</v>
      </c>
      <c r="M6181" s="339" t="s">
        <v>422</v>
      </c>
      <c r="N6181" s="341">
        <v>169</v>
      </c>
      <c r="O6181" s="342">
        <v>4147654.95</v>
      </c>
      <c r="P6181" s="341">
        <v>16742354</v>
      </c>
      <c r="Q6181" t="str">
        <f t="shared" si="99"/>
        <v>5-Large C&amp;I</v>
      </c>
    </row>
    <row r="6182" spans="1:17" x14ac:dyDescent="0.3">
      <c r="A6182" s="333">
        <v>5</v>
      </c>
      <c r="B6182" s="334" t="s">
        <v>181</v>
      </c>
      <c r="C6182" s="335">
        <v>2022</v>
      </c>
      <c r="D6182" s="335">
        <v>3</v>
      </c>
      <c r="E6182" s="334" t="s">
        <v>560</v>
      </c>
      <c r="F6182" s="345">
        <v>3</v>
      </c>
      <c r="G6182" s="334" t="s">
        <v>421</v>
      </c>
      <c r="H6182" s="334" t="s">
        <v>444</v>
      </c>
      <c r="I6182" s="334" t="s">
        <v>445</v>
      </c>
      <c r="J6182" s="334" t="s">
        <v>572</v>
      </c>
      <c r="K6182" s="334" t="s">
        <v>443</v>
      </c>
      <c r="L6182" s="334" t="s">
        <v>539</v>
      </c>
      <c r="M6182" s="334" t="s">
        <v>440</v>
      </c>
      <c r="N6182" s="336">
        <v>1921</v>
      </c>
      <c r="O6182" s="337">
        <v>21716354.079999998</v>
      </c>
      <c r="P6182" s="336">
        <v>310722300</v>
      </c>
      <c r="Q6182" t="str">
        <f t="shared" si="99"/>
        <v>5-Large C&amp;I</v>
      </c>
    </row>
    <row r="6183" spans="1:17" x14ac:dyDescent="0.3">
      <c r="A6183" s="338">
        <v>5</v>
      </c>
      <c r="B6183" s="339" t="s">
        <v>181</v>
      </c>
      <c r="C6183" s="340">
        <v>2022</v>
      </c>
      <c r="D6183" s="340">
        <v>3</v>
      </c>
      <c r="E6183" s="339" t="s">
        <v>560</v>
      </c>
      <c r="F6183" s="346">
        <v>3</v>
      </c>
      <c r="G6183" s="339" t="s">
        <v>421</v>
      </c>
      <c r="H6183" s="339" t="s">
        <v>412</v>
      </c>
      <c r="I6183" s="339" t="s">
        <v>413</v>
      </c>
      <c r="J6183" s="339" t="s">
        <v>561</v>
      </c>
      <c r="K6183" s="339" t="s">
        <v>399</v>
      </c>
      <c r="L6183" s="339" t="s">
        <v>539</v>
      </c>
      <c r="M6183" s="339" t="s">
        <v>440</v>
      </c>
      <c r="N6183" s="341">
        <v>1269</v>
      </c>
      <c r="O6183" s="342">
        <v>422633.91</v>
      </c>
      <c r="P6183" s="341">
        <v>3019993</v>
      </c>
      <c r="Q6183" t="str">
        <f t="shared" si="99"/>
        <v>1-Residential</v>
      </c>
    </row>
    <row r="6184" spans="1:17" x14ac:dyDescent="0.3">
      <c r="A6184" s="333">
        <v>5</v>
      </c>
      <c r="B6184" s="334" t="s">
        <v>181</v>
      </c>
      <c r="C6184" s="335">
        <v>2022</v>
      </c>
      <c r="D6184" s="335">
        <v>3</v>
      </c>
      <c r="E6184" s="334" t="s">
        <v>560</v>
      </c>
      <c r="F6184" s="345">
        <v>3</v>
      </c>
      <c r="G6184" s="334" t="s">
        <v>421</v>
      </c>
      <c r="H6184" s="334" t="s">
        <v>417</v>
      </c>
      <c r="I6184" s="334" t="s">
        <v>418</v>
      </c>
      <c r="J6184" s="334" t="s">
        <v>562</v>
      </c>
      <c r="K6184" s="334" t="s">
        <v>405</v>
      </c>
      <c r="L6184" s="334" t="s">
        <v>539</v>
      </c>
      <c r="M6184" s="334" t="s">
        <v>440</v>
      </c>
      <c r="N6184" s="336">
        <v>60868</v>
      </c>
      <c r="O6184" s="337">
        <v>6086997.5099999998</v>
      </c>
      <c r="P6184" s="336">
        <v>96845920</v>
      </c>
      <c r="Q6184" t="str">
        <f t="shared" si="99"/>
        <v>3-Small C&amp;I</v>
      </c>
    </row>
    <row r="6185" spans="1:17" x14ac:dyDescent="0.3">
      <c r="A6185" s="338">
        <v>5</v>
      </c>
      <c r="B6185" s="339" t="s">
        <v>181</v>
      </c>
      <c r="C6185" s="340">
        <v>2022</v>
      </c>
      <c r="D6185" s="340">
        <v>3</v>
      </c>
      <c r="E6185" s="339" t="s">
        <v>560</v>
      </c>
      <c r="F6185" s="346">
        <v>3</v>
      </c>
      <c r="G6185" s="339" t="s">
        <v>421</v>
      </c>
      <c r="H6185" s="339" t="s">
        <v>446</v>
      </c>
      <c r="I6185" s="339" t="s">
        <v>447</v>
      </c>
      <c r="J6185" s="339" t="s">
        <v>567</v>
      </c>
      <c r="K6185" s="339" t="s">
        <v>425</v>
      </c>
      <c r="L6185" s="339" t="s">
        <v>539</v>
      </c>
      <c r="M6185" s="339" t="s">
        <v>440</v>
      </c>
      <c r="N6185" s="341">
        <v>1225</v>
      </c>
      <c r="O6185" s="342">
        <v>52452.81</v>
      </c>
      <c r="P6185" s="341">
        <v>393659</v>
      </c>
      <c r="Q6185" t="str">
        <f t="shared" si="99"/>
        <v>3-Small C&amp;I</v>
      </c>
    </row>
    <row r="6186" spans="1:17" x14ac:dyDescent="0.3">
      <c r="A6186" s="333">
        <v>5</v>
      </c>
      <c r="B6186" s="334" t="s">
        <v>181</v>
      </c>
      <c r="C6186" s="335">
        <v>2022</v>
      </c>
      <c r="D6186" s="335">
        <v>3</v>
      </c>
      <c r="E6186" s="334" t="s">
        <v>560</v>
      </c>
      <c r="F6186" s="345">
        <v>3</v>
      </c>
      <c r="G6186" s="334" t="s">
        <v>421</v>
      </c>
      <c r="H6186" s="334" t="s">
        <v>448</v>
      </c>
      <c r="I6186" s="334" t="s">
        <v>449</v>
      </c>
      <c r="J6186" s="334" t="s">
        <v>564</v>
      </c>
      <c r="K6186" s="334" t="s">
        <v>428</v>
      </c>
      <c r="L6186" s="334" t="s">
        <v>539</v>
      </c>
      <c r="M6186" s="334" t="s">
        <v>440</v>
      </c>
      <c r="N6186" s="336">
        <v>470</v>
      </c>
      <c r="O6186" s="337">
        <v>149586.71</v>
      </c>
      <c r="P6186" s="336">
        <v>1824835</v>
      </c>
      <c r="Q6186" t="str">
        <f t="shared" si="99"/>
        <v>3-Small C&amp;I</v>
      </c>
    </row>
    <row r="6187" spans="1:17" x14ac:dyDescent="0.3">
      <c r="A6187" s="338">
        <v>5</v>
      </c>
      <c r="B6187" s="339" t="s">
        <v>181</v>
      </c>
      <c r="C6187" s="340">
        <v>2022</v>
      </c>
      <c r="D6187" s="340">
        <v>3</v>
      </c>
      <c r="E6187" s="339" t="s">
        <v>560</v>
      </c>
      <c r="F6187" s="346">
        <v>3</v>
      </c>
      <c r="G6187" s="339" t="s">
        <v>421</v>
      </c>
      <c r="H6187" s="339" t="s">
        <v>419</v>
      </c>
      <c r="I6187" s="339" t="s">
        <v>420</v>
      </c>
      <c r="J6187" s="339" t="s">
        <v>565</v>
      </c>
      <c r="K6187" s="339" t="s">
        <v>411</v>
      </c>
      <c r="L6187" s="339" t="s">
        <v>539</v>
      </c>
      <c r="M6187" s="339" t="s">
        <v>440</v>
      </c>
      <c r="N6187" s="341">
        <v>20234</v>
      </c>
      <c r="O6187" s="342">
        <v>1285850.3600000001</v>
      </c>
      <c r="P6187" s="341">
        <v>12024538</v>
      </c>
      <c r="Q6187" t="str">
        <f t="shared" si="99"/>
        <v>3-Small C&amp;I</v>
      </c>
    </row>
    <row r="6188" spans="1:17" x14ac:dyDescent="0.3">
      <c r="A6188" s="333">
        <v>5</v>
      </c>
      <c r="B6188" s="334" t="s">
        <v>181</v>
      </c>
      <c r="C6188" s="335">
        <v>2022</v>
      </c>
      <c r="D6188" s="335">
        <v>3</v>
      </c>
      <c r="E6188" s="334" t="s">
        <v>560</v>
      </c>
      <c r="F6188" s="345">
        <v>3</v>
      </c>
      <c r="G6188" s="334" t="s">
        <v>421</v>
      </c>
      <c r="H6188" s="334" t="s">
        <v>450</v>
      </c>
      <c r="I6188" s="334" t="s">
        <v>451</v>
      </c>
      <c r="J6188" s="334" t="s">
        <v>568</v>
      </c>
      <c r="K6188" s="334" t="s">
        <v>433</v>
      </c>
      <c r="L6188" s="334" t="s">
        <v>539</v>
      </c>
      <c r="M6188" s="334" t="s">
        <v>440</v>
      </c>
      <c r="N6188" s="336">
        <v>7448</v>
      </c>
      <c r="O6188" s="337">
        <v>14235931.390000001</v>
      </c>
      <c r="P6188" s="336">
        <v>151862155</v>
      </c>
      <c r="Q6188" t="str">
        <f t="shared" si="99"/>
        <v>4-Medium C&amp;I</v>
      </c>
    </row>
    <row r="6189" spans="1:17" x14ac:dyDescent="0.3">
      <c r="A6189" s="338">
        <v>5</v>
      </c>
      <c r="B6189" s="339" t="s">
        <v>181</v>
      </c>
      <c r="C6189" s="340">
        <v>2022</v>
      </c>
      <c r="D6189" s="340">
        <v>3</v>
      </c>
      <c r="E6189" s="339" t="s">
        <v>560</v>
      </c>
      <c r="F6189" s="346">
        <v>3</v>
      </c>
      <c r="G6189" s="339" t="s">
        <v>421</v>
      </c>
      <c r="H6189" s="339" t="s">
        <v>452</v>
      </c>
      <c r="I6189" s="339" t="s">
        <v>453</v>
      </c>
      <c r="J6189" s="339" t="s">
        <v>568</v>
      </c>
      <c r="K6189" s="339" t="s">
        <v>433</v>
      </c>
      <c r="L6189" s="339" t="s">
        <v>539</v>
      </c>
      <c r="M6189" s="339" t="s">
        <v>440</v>
      </c>
      <c r="N6189" s="341">
        <v>339</v>
      </c>
      <c r="O6189" s="342">
        <v>738767.97</v>
      </c>
      <c r="P6189" s="341">
        <v>8144736</v>
      </c>
      <c r="Q6189" t="str">
        <f t="shared" si="99"/>
        <v>4-Medium C&amp;I</v>
      </c>
    </row>
    <row r="6190" spans="1:17" x14ac:dyDescent="0.3">
      <c r="A6190" s="333">
        <v>5</v>
      </c>
      <c r="B6190" s="334" t="s">
        <v>181</v>
      </c>
      <c r="C6190" s="335">
        <v>2022</v>
      </c>
      <c r="D6190" s="335">
        <v>3</v>
      </c>
      <c r="E6190" s="334" t="s">
        <v>560</v>
      </c>
      <c r="F6190" s="345">
        <v>3</v>
      </c>
      <c r="G6190" s="334" t="s">
        <v>421</v>
      </c>
      <c r="H6190" s="334" t="s">
        <v>492</v>
      </c>
      <c r="I6190" s="334" t="s">
        <v>493</v>
      </c>
      <c r="J6190" s="334" t="s">
        <v>568</v>
      </c>
      <c r="K6190" s="334" t="s">
        <v>433</v>
      </c>
      <c r="L6190" s="334" t="s">
        <v>539</v>
      </c>
      <c r="M6190" s="334" t="s">
        <v>440</v>
      </c>
      <c r="N6190" s="336">
        <v>206</v>
      </c>
      <c r="O6190" s="337">
        <v>398295.62</v>
      </c>
      <c r="P6190" s="336">
        <v>4416446</v>
      </c>
      <c r="Q6190" t="str">
        <f t="shared" si="99"/>
        <v>4-Medium C&amp;I</v>
      </c>
    </row>
    <row r="6191" spans="1:17" x14ac:dyDescent="0.3">
      <c r="A6191" s="338">
        <v>5</v>
      </c>
      <c r="B6191" s="339" t="s">
        <v>181</v>
      </c>
      <c r="C6191" s="340">
        <v>2022</v>
      </c>
      <c r="D6191" s="340">
        <v>3</v>
      </c>
      <c r="E6191" s="339" t="s">
        <v>560</v>
      </c>
      <c r="F6191" s="346">
        <v>5</v>
      </c>
      <c r="G6191" s="339" t="s">
        <v>455</v>
      </c>
      <c r="H6191" s="339" t="s">
        <v>403</v>
      </c>
      <c r="I6191" s="339" t="s">
        <v>404</v>
      </c>
      <c r="J6191" s="339" t="s">
        <v>562</v>
      </c>
      <c r="K6191" s="339" t="s">
        <v>405</v>
      </c>
      <c r="L6191" s="339" t="s">
        <v>540</v>
      </c>
      <c r="M6191" s="339" t="s">
        <v>456</v>
      </c>
      <c r="N6191" s="341">
        <v>940</v>
      </c>
      <c r="O6191" s="342">
        <v>299249.14</v>
      </c>
      <c r="P6191" s="341">
        <v>1916577</v>
      </c>
      <c r="Q6191" t="str">
        <f t="shared" si="99"/>
        <v>3-Small C&amp;I</v>
      </c>
    </row>
    <row r="6192" spans="1:17" x14ac:dyDescent="0.3">
      <c r="A6192" s="333">
        <v>5</v>
      </c>
      <c r="B6192" s="334" t="s">
        <v>181</v>
      </c>
      <c r="C6192" s="335">
        <v>2022</v>
      </c>
      <c r="D6192" s="335">
        <v>3</v>
      </c>
      <c r="E6192" s="334" t="s">
        <v>560</v>
      </c>
      <c r="F6192" s="345">
        <v>5</v>
      </c>
      <c r="G6192" s="334" t="s">
        <v>455</v>
      </c>
      <c r="H6192" s="334" t="s">
        <v>423</v>
      </c>
      <c r="I6192" s="334" t="s">
        <v>424</v>
      </c>
      <c r="J6192" s="334" t="s">
        <v>567</v>
      </c>
      <c r="K6192" s="334" t="s">
        <v>425</v>
      </c>
      <c r="L6192" s="334" t="s">
        <v>540</v>
      </c>
      <c r="M6192" s="334" t="s">
        <v>456</v>
      </c>
      <c r="N6192" s="336">
        <v>1</v>
      </c>
      <c r="O6192" s="337">
        <v>78.39</v>
      </c>
      <c r="P6192" s="336">
        <v>292</v>
      </c>
      <c r="Q6192" t="str">
        <f t="shared" si="99"/>
        <v>3-Small C&amp;I</v>
      </c>
    </row>
    <row r="6193" spans="1:17" x14ac:dyDescent="0.3">
      <c r="A6193" s="338">
        <v>5</v>
      </c>
      <c r="B6193" s="339" t="s">
        <v>181</v>
      </c>
      <c r="C6193" s="340">
        <v>2022</v>
      </c>
      <c r="D6193" s="340">
        <v>3</v>
      </c>
      <c r="E6193" s="339" t="s">
        <v>560</v>
      </c>
      <c r="F6193" s="346">
        <v>5</v>
      </c>
      <c r="G6193" s="339" t="s">
        <v>455</v>
      </c>
      <c r="H6193" s="339" t="s">
        <v>429</v>
      </c>
      <c r="I6193" s="339" t="s">
        <v>430</v>
      </c>
      <c r="J6193" s="339" t="s">
        <v>562</v>
      </c>
      <c r="K6193" s="339" t="s">
        <v>405</v>
      </c>
      <c r="L6193" s="339" t="s">
        <v>540</v>
      </c>
      <c r="M6193" s="339" t="s">
        <v>456</v>
      </c>
      <c r="N6193" s="341">
        <v>2</v>
      </c>
      <c r="O6193" s="342">
        <v>143.80000000000001</v>
      </c>
      <c r="P6193" s="341">
        <v>529</v>
      </c>
      <c r="Q6193" t="str">
        <f t="shared" si="99"/>
        <v>3-Small C&amp;I</v>
      </c>
    </row>
    <row r="6194" spans="1:17" x14ac:dyDescent="0.3">
      <c r="A6194" s="333">
        <v>5</v>
      </c>
      <c r="B6194" s="334" t="s">
        <v>181</v>
      </c>
      <c r="C6194" s="335">
        <v>2022</v>
      </c>
      <c r="D6194" s="335">
        <v>3</v>
      </c>
      <c r="E6194" s="334" t="s">
        <v>560</v>
      </c>
      <c r="F6194" s="345">
        <v>5</v>
      </c>
      <c r="G6194" s="334" t="s">
        <v>455</v>
      </c>
      <c r="H6194" s="334" t="s">
        <v>481</v>
      </c>
      <c r="I6194" s="334" t="s">
        <v>482</v>
      </c>
      <c r="J6194" s="334" t="s">
        <v>568</v>
      </c>
      <c r="K6194" s="334" t="s">
        <v>433</v>
      </c>
      <c r="L6194" s="334" t="s">
        <v>540</v>
      </c>
      <c r="M6194" s="334" t="s">
        <v>456</v>
      </c>
      <c r="N6194" s="336">
        <v>8</v>
      </c>
      <c r="O6194" s="337">
        <v>36850.97</v>
      </c>
      <c r="P6194" s="336">
        <v>119560</v>
      </c>
      <c r="Q6194" t="str">
        <f t="shared" si="99"/>
        <v>4-Medium C&amp;I</v>
      </c>
    </row>
    <row r="6195" spans="1:17" x14ac:dyDescent="0.3">
      <c r="A6195" s="338">
        <v>5</v>
      </c>
      <c r="B6195" s="339" t="s">
        <v>181</v>
      </c>
      <c r="C6195" s="340">
        <v>2022</v>
      </c>
      <c r="D6195" s="340">
        <v>3</v>
      </c>
      <c r="E6195" s="339" t="s">
        <v>560</v>
      </c>
      <c r="F6195" s="346">
        <v>5</v>
      </c>
      <c r="G6195" s="339" t="s">
        <v>455</v>
      </c>
      <c r="H6195" s="339" t="s">
        <v>431</v>
      </c>
      <c r="I6195" s="339" t="s">
        <v>432</v>
      </c>
      <c r="J6195" s="339" t="s">
        <v>568</v>
      </c>
      <c r="K6195" s="339" t="s">
        <v>433</v>
      </c>
      <c r="L6195" s="339" t="s">
        <v>540</v>
      </c>
      <c r="M6195" s="339" t="s">
        <v>456</v>
      </c>
      <c r="N6195" s="341">
        <v>169</v>
      </c>
      <c r="O6195" s="342">
        <v>1059078</v>
      </c>
      <c r="P6195" s="341">
        <v>3585627</v>
      </c>
      <c r="Q6195" t="str">
        <f t="shared" si="99"/>
        <v>4-Medium C&amp;I</v>
      </c>
    </row>
    <row r="6196" spans="1:17" x14ac:dyDescent="0.3">
      <c r="A6196" s="333">
        <v>5</v>
      </c>
      <c r="B6196" s="334" t="s">
        <v>181</v>
      </c>
      <c r="C6196" s="335">
        <v>2022</v>
      </c>
      <c r="D6196" s="335">
        <v>3</v>
      </c>
      <c r="E6196" s="334" t="s">
        <v>560</v>
      </c>
      <c r="F6196" s="345">
        <v>5</v>
      </c>
      <c r="G6196" s="334" t="s">
        <v>455</v>
      </c>
      <c r="H6196" s="334" t="s">
        <v>477</v>
      </c>
      <c r="I6196" s="334" t="s">
        <v>478</v>
      </c>
      <c r="J6196" s="334" t="s">
        <v>566</v>
      </c>
      <c r="K6196" s="334" t="s">
        <v>436</v>
      </c>
      <c r="L6196" s="334" t="s">
        <v>540</v>
      </c>
      <c r="M6196" s="334" t="s">
        <v>456</v>
      </c>
      <c r="N6196" s="336">
        <v>28</v>
      </c>
      <c r="O6196" s="337">
        <v>3585.05</v>
      </c>
      <c r="P6196" s="336">
        <v>9780</v>
      </c>
      <c r="Q6196" t="str">
        <f t="shared" si="99"/>
        <v>Street</v>
      </c>
    </row>
    <row r="6197" spans="1:17" x14ac:dyDescent="0.3">
      <c r="A6197" s="338">
        <v>5</v>
      </c>
      <c r="B6197" s="339" t="s">
        <v>181</v>
      </c>
      <c r="C6197" s="340">
        <v>2022</v>
      </c>
      <c r="D6197" s="340">
        <v>3</v>
      </c>
      <c r="E6197" s="339" t="s">
        <v>560</v>
      </c>
      <c r="F6197" s="346">
        <v>5</v>
      </c>
      <c r="G6197" s="339" t="s">
        <v>455</v>
      </c>
      <c r="H6197" s="339" t="s">
        <v>479</v>
      </c>
      <c r="I6197" s="339" t="s">
        <v>480</v>
      </c>
      <c r="J6197" s="339" t="s">
        <v>566</v>
      </c>
      <c r="K6197" s="339" t="s">
        <v>436</v>
      </c>
      <c r="L6197" s="339" t="s">
        <v>540</v>
      </c>
      <c r="M6197" s="339" t="s">
        <v>456</v>
      </c>
      <c r="N6197" s="341">
        <v>36</v>
      </c>
      <c r="O6197" s="342">
        <v>5413.85</v>
      </c>
      <c r="P6197" s="341">
        <v>14844</v>
      </c>
      <c r="Q6197" t="str">
        <f t="shared" si="99"/>
        <v>Street</v>
      </c>
    </row>
    <row r="6198" spans="1:17" x14ac:dyDescent="0.3">
      <c r="A6198" s="333">
        <v>5</v>
      </c>
      <c r="B6198" s="334" t="s">
        <v>181</v>
      </c>
      <c r="C6198" s="335">
        <v>2022</v>
      </c>
      <c r="D6198" s="335">
        <v>3</v>
      </c>
      <c r="E6198" s="334" t="s">
        <v>560</v>
      </c>
      <c r="F6198" s="345">
        <v>5</v>
      </c>
      <c r="G6198" s="334" t="s">
        <v>455</v>
      </c>
      <c r="H6198" s="334" t="s">
        <v>434</v>
      </c>
      <c r="I6198" s="334" t="s">
        <v>435</v>
      </c>
      <c r="J6198" s="334" t="s">
        <v>566</v>
      </c>
      <c r="K6198" s="334" t="s">
        <v>436</v>
      </c>
      <c r="L6198" s="334" t="s">
        <v>541</v>
      </c>
      <c r="M6198" s="334" t="s">
        <v>457</v>
      </c>
      <c r="N6198" s="336">
        <v>111</v>
      </c>
      <c r="O6198" s="337">
        <v>15156.84</v>
      </c>
      <c r="P6198" s="336">
        <v>61977</v>
      </c>
      <c r="Q6198" t="str">
        <f t="shared" si="99"/>
        <v>Street</v>
      </c>
    </row>
    <row r="6199" spans="1:17" x14ac:dyDescent="0.3">
      <c r="A6199" s="338">
        <v>5</v>
      </c>
      <c r="B6199" s="339" t="s">
        <v>181</v>
      </c>
      <c r="C6199" s="340">
        <v>2022</v>
      </c>
      <c r="D6199" s="340">
        <v>3</v>
      </c>
      <c r="E6199" s="339" t="s">
        <v>560</v>
      </c>
      <c r="F6199" s="346">
        <v>5</v>
      </c>
      <c r="G6199" s="339" t="s">
        <v>455</v>
      </c>
      <c r="H6199" s="339" t="s">
        <v>490</v>
      </c>
      <c r="I6199" s="339" t="s">
        <v>491</v>
      </c>
      <c r="J6199" s="339" t="s">
        <v>572</v>
      </c>
      <c r="K6199" s="339" t="s">
        <v>443</v>
      </c>
      <c r="L6199" s="339" t="s">
        <v>540</v>
      </c>
      <c r="M6199" s="339" t="s">
        <v>456</v>
      </c>
      <c r="N6199" s="341">
        <v>4</v>
      </c>
      <c r="O6199" s="342">
        <v>373227.02</v>
      </c>
      <c r="P6199" s="341">
        <v>1626450</v>
      </c>
      <c r="Q6199" t="str">
        <f t="shared" si="99"/>
        <v>5-Large C&amp;I</v>
      </c>
    </row>
    <row r="6200" spans="1:17" x14ac:dyDescent="0.3">
      <c r="A6200" s="333">
        <v>5</v>
      </c>
      <c r="B6200" s="334" t="s">
        <v>181</v>
      </c>
      <c r="C6200" s="335">
        <v>2022</v>
      </c>
      <c r="D6200" s="335">
        <v>3</v>
      </c>
      <c r="E6200" s="334" t="s">
        <v>560</v>
      </c>
      <c r="F6200" s="345">
        <v>5</v>
      </c>
      <c r="G6200" s="334" t="s">
        <v>455</v>
      </c>
      <c r="H6200" s="334" t="s">
        <v>441</v>
      </c>
      <c r="I6200" s="334" t="s">
        <v>442</v>
      </c>
      <c r="J6200" s="334" t="s">
        <v>572</v>
      </c>
      <c r="K6200" s="334" t="s">
        <v>443</v>
      </c>
      <c r="L6200" s="334" t="s">
        <v>540</v>
      </c>
      <c r="M6200" s="334" t="s">
        <v>456</v>
      </c>
      <c r="N6200" s="336">
        <v>64</v>
      </c>
      <c r="O6200" s="337">
        <v>1446112.73</v>
      </c>
      <c r="P6200" s="336">
        <v>5575624</v>
      </c>
      <c r="Q6200" t="str">
        <f t="shared" si="99"/>
        <v>5-Large C&amp;I</v>
      </c>
    </row>
    <row r="6201" spans="1:17" x14ac:dyDescent="0.3">
      <c r="A6201" s="338">
        <v>5</v>
      </c>
      <c r="B6201" s="339" t="s">
        <v>181</v>
      </c>
      <c r="C6201" s="340">
        <v>2022</v>
      </c>
      <c r="D6201" s="340">
        <v>3</v>
      </c>
      <c r="E6201" s="339" t="s">
        <v>560</v>
      </c>
      <c r="F6201" s="346">
        <v>5</v>
      </c>
      <c r="G6201" s="339" t="s">
        <v>455</v>
      </c>
      <c r="H6201" s="339" t="s">
        <v>444</v>
      </c>
      <c r="I6201" s="339" t="s">
        <v>445</v>
      </c>
      <c r="J6201" s="339" t="s">
        <v>572</v>
      </c>
      <c r="K6201" s="339" t="s">
        <v>443</v>
      </c>
      <c r="L6201" s="339" t="s">
        <v>541</v>
      </c>
      <c r="M6201" s="339" t="s">
        <v>457</v>
      </c>
      <c r="N6201" s="341">
        <v>606</v>
      </c>
      <c r="O6201" s="342">
        <v>11636397.550000001</v>
      </c>
      <c r="P6201" s="341">
        <v>171086844</v>
      </c>
      <c r="Q6201" t="str">
        <f t="shared" si="99"/>
        <v>5-Large C&amp;I</v>
      </c>
    </row>
    <row r="6202" spans="1:17" x14ac:dyDescent="0.3">
      <c r="A6202" s="333">
        <v>5</v>
      </c>
      <c r="B6202" s="334" t="s">
        <v>181</v>
      </c>
      <c r="C6202" s="335">
        <v>2022</v>
      </c>
      <c r="D6202" s="335">
        <v>3</v>
      </c>
      <c r="E6202" s="334" t="s">
        <v>560</v>
      </c>
      <c r="F6202" s="345">
        <v>5</v>
      </c>
      <c r="G6202" s="334" t="s">
        <v>455</v>
      </c>
      <c r="H6202" s="334" t="s">
        <v>417</v>
      </c>
      <c r="I6202" s="334" t="s">
        <v>418</v>
      </c>
      <c r="J6202" s="334" t="s">
        <v>562</v>
      </c>
      <c r="K6202" s="334" t="s">
        <v>405</v>
      </c>
      <c r="L6202" s="334" t="s">
        <v>541</v>
      </c>
      <c r="M6202" s="334" t="s">
        <v>457</v>
      </c>
      <c r="N6202" s="336">
        <v>1342</v>
      </c>
      <c r="O6202" s="337">
        <v>517060.73</v>
      </c>
      <c r="P6202" s="336">
        <v>4535320</v>
      </c>
      <c r="Q6202" t="str">
        <f t="shared" si="99"/>
        <v>3-Small C&amp;I</v>
      </c>
    </row>
    <row r="6203" spans="1:17" x14ac:dyDescent="0.3">
      <c r="A6203" s="338">
        <v>5</v>
      </c>
      <c r="B6203" s="339" t="s">
        <v>181</v>
      </c>
      <c r="C6203" s="340">
        <v>2022</v>
      </c>
      <c r="D6203" s="340">
        <v>3</v>
      </c>
      <c r="E6203" s="339" t="s">
        <v>560</v>
      </c>
      <c r="F6203" s="346">
        <v>5</v>
      </c>
      <c r="G6203" s="339" t="s">
        <v>455</v>
      </c>
      <c r="H6203" s="339" t="s">
        <v>446</v>
      </c>
      <c r="I6203" s="339" t="s">
        <v>447</v>
      </c>
      <c r="J6203" s="339" t="s">
        <v>567</v>
      </c>
      <c r="K6203" s="339" t="s">
        <v>425</v>
      </c>
      <c r="L6203" s="339" t="s">
        <v>541</v>
      </c>
      <c r="M6203" s="339" t="s">
        <v>457</v>
      </c>
      <c r="N6203" s="341">
        <v>1</v>
      </c>
      <c r="O6203" s="342">
        <v>40.57</v>
      </c>
      <c r="P6203" s="341">
        <v>300</v>
      </c>
      <c r="Q6203" t="str">
        <f t="shared" si="99"/>
        <v>3-Small C&amp;I</v>
      </c>
    </row>
    <row r="6204" spans="1:17" x14ac:dyDescent="0.3">
      <c r="A6204" s="333">
        <v>5</v>
      </c>
      <c r="B6204" s="334" t="s">
        <v>181</v>
      </c>
      <c r="C6204" s="335">
        <v>2022</v>
      </c>
      <c r="D6204" s="335">
        <v>3</v>
      </c>
      <c r="E6204" s="334" t="s">
        <v>560</v>
      </c>
      <c r="F6204" s="345">
        <v>5</v>
      </c>
      <c r="G6204" s="334" t="s">
        <v>455</v>
      </c>
      <c r="H6204" s="334" t="s">
        <v>450</v>
      </c>
      <c r="I6204" s="334" t="s">
        <v>451</v>
      </c>
      <c r="J6204" s="334" t="s">
        <v>568</v>
      </c>
      <c r="K6204" s="334" t="s">
        <v>433</v>
      </c>
      <c r="L6204" s="334" t="s">
        <v>541</v>
      </c>
      <c r="M6204" s="334" t="s">
        <v>457</v>
      </c>
      <c r="N6204" s="336">
        <v>470</v>
      </c>
      <c r="O6204" s="337">
        <v>1270949.49</v>
      </c>
      <c r="P6204" s="336">
        <v>12582993</v>
      </c>
      <c r="Q6204" t="str">
        <f t="shared" si="99"/>
        <v>4-Medium C&amp;I</v>
      </c>
    </row>
    <row r="6205" spans="1:17" x14ac:dyDescent="0.3">
      <c r="A6205" s="338">
        <v>5</v>
      </c>
      <c r="B6205" s="339" t="s">
        <v>181</v>
      </c>
      <c r="C6205" s="340">
        <v>2022</v>
      </c>
      <c r="D6205" s="340">
        <v>3</v>
      </c>
      <c r="E6205" s="339" t="s">
        <v>560</v>
      </c>
      <c r="F6205" s="346">
        <v>6</v>
      </c>
      <c r="G6205" s="339" t="s">
        <v>458</v>
      </c>
      <c r="H6205" s="339" t="s">
        <v>403</v>
      </c>
      <c r="I6205" s="339" t="s">
        <v>404</v>
      </c>
      <c r="J6205" s="339" t="s">
        <v>562</v>
      </c>
      <c r="K6205" s="339" t="s">
        <v>405</v>
      </c>
      <c r="L6205" s="339" t="s">
        <v>548</v>
      </c>
      <c r="M6205" s="339" t="s">
        <v>193</v>
      </c>
      <c r="N6205" s="341">
        <v>6</v>
      </c>
      <c r="O6205" s="342">
        <v>935.32</v>
      </c>
      <c r="P6205" s="341">
        <v>3605</v>
      </c>
      <c r="Q6205" t="str">
        <f t="shared" si="99"/>
        <v>3-Small C&amp;I</v>
      </c>
    </row>
    <row r="6206" spans="1:17" x14ac:dyDescent="0.3">
      <c r="A6206" s="333">
        <v>5</v>
      </c>
      <c r="B6206" s="334" t="s">
        <v>181</v>
      </c>
      <c r="C6206" s="335">
        <v>2022</v>
      </c>
      <c r="D6206" s="335">
        <v>3</v>
      </c>
      <c r="E6206" s="334" t="s">
        <v>560</v>
      </c>
      <c r="F6206" s="345">
        <v>6</v>
      </c>
      <c r="G6206" s="334" t="s">
        <v>458</v>
      </c>
      <c r="H6206" s="334" t="s">
        <v>494</v>
      </c>
      <c r="I6206" s="334" t="s">
        <v>495</v>
      </c>
      <c r="J6206" s="334" t="s">
        <v>573</v>
      </c>
      <c r="K6206" s="334" t="s">
        <v>461</v>
      </c>
      <c r="L6206" s="334" t="s">
        <v>548</v>
      </c>
      <c r="M6206" s="334" t="s">
        <v>193</v>
      </c>
      <c r="N6206" s="336">
        <v>71</v>
      </c>
      <c r="O6206" s="337">
        <v>55682.53</v>
      </c>
      <c r="P6206" s="336">
        <v>118496</v>
      </c>
      <c r="Q6206" t="str">
        <f t="shared" si="99"/>
        <v>Street</v>
      </c>
    </row>
    <row r="6207" spans="1:17" x14ac:dyDescent="0.3">
      <c r="A6207" s="338">
        <v>5</v>
      </c>
      <c r="B6207" s="339" t="s">
        <v>181</v>
      </c>
      <c r="C6207" s="340">
        <v>2022</v>
      </c>
      <c r="D6207" s="340">
        <v>3</v>
      </c>
      <c r="E6207" s="339" t="s">
        <v>560</v>
      </c>
      <c r="F6207" s="346">
        <v>6</v>
      </c>
      <c r="G6207" s="339" t="s">
        <v>458</v>
      </c>
      <c r="H6207" s="339" t="s">
        <v>496</v>
      </c>
      <c r="I6207" s="339" t="s">
        <v>497</v>
      </c>
      <c r="J6207" s="339" t="s">
        <v>573</v>
      </c>
      <c r="K6207" s="339" t="s">
        <v>461</v>
      </c>
      <c r="L6207" s="339" t="s">
        <v>548</v>
      </c>
      <c r="M6207" s="339" t="s">
        <v>193</v>
      </c>
      <c r="N6207" s="341">
        <v>109</v>
      </c>
      <c r="O6207" s="342">
        <v>60556.26</v>
      </c>
      <c r="P6207" s="341">
        <v>95102</v>
      </c>
      <c r="Q6207" t="str">
        <f t="shared" si="99"/>
        <v>Street</v>
      </c>
    </row>
    <row r="6208" spans="1:17" x14ac:dyDescent="0.3">
      <c r="A6208" s="333">
        <v>5</v>
      </c>
      <c r="B6208" s="334" t="s">
        <v>181</v>
      </c>
      <c r="C6208" s="335">
        <v>2022</v>
      </c>
      <c r="D6208" s="335">
        <v>3</v>
      </c>
      <c r="E6208" s="334" t="s">
        <v>560</v>
      </c>
      <c r="F6208" s="345">
        <v>6</v>
      </c>
      <c r="G6208" s="334" t="s">
        <v>458</v>
      </c>
      <c r="H6208" s="334" t="s">
        <v>477</v>
      </c>
      <c r="I6208" s="334" t="s">
        <v>478</v>
      </c>
      <c r="J6208" s="334" t="s">
        <v>566</v>
      </c>
      <c r="K6208" s="334" t="s">
        <v>436</v>
      </c>
      <c r="L6208" s="334" t="s">
        <v>548</v>
      </c>
      <c r="M6208" s="334" t="s">
        <v>193</v>
      </c>
      <c r="N6208" s="336">
        <v>325</v>
      </c>
      <c r="O6208" s="337">
        <v>32741.35</v>
      </c>
      <c r="P6208" s="336">
        <v>82383</v>
      </c>
      <c r="Q6208" t="str">
        <f t="shared" si="99"/>
        <v>Street</v>
      </c>
    </row>
    <row r="6209" spans="1:17" x14ac:dyDescent="0.3">
      <c r="A6209" s="338">
        <v>5</v>
      </c>
      <c r="B6209" s="339" t="s">
        <v>181</v>
      </c>
      <c r="C6209" s="340">
        <v>2022</v>
      </c>
      <c r="D6209" s="340">
        <v>3</v>
      </c>
      <c r="E6209" s="339" t="s">
        <v>560</v>
      </c>
      <c r="F6209" s="346">
        <v>6</v>
      </c>
      <c r="G6209" s="339" t="s">
        <v>458</v>
      </c>
      <c r="H6209" s="339" t="s">
        <v>479</v>
      </c>
      <c r="I6209" s="339" t="s">
        <v>480</v>
      </c>
      <c r="J6209" s="339" t="s">
        <v>566</v>
      </c>
      <c r="K6209" s="339" t="s">
        <v>436</v>
      </c>
      <c r="L6209" s="339" t="s">
        <v>548</v>
      </c>
      <c r="M6209" s="339" t="s">
        <v>193</v>
      </c>
      <c r="N6209" s="341">
        <v>595</v>
      </c>
      <c r="O6209" s="342">
        <v>49063.55</v>
      </c>
      <c r="P6209" s="341">
        <v>128688</v>
      </c>
      <c r="Q6209" t="str">
        <f t="shared" si="99"/>
        <v>Street</v>
      </c>
    </row>
    <row r="6210" spans="1:17" x14ac:dyDescent="0.3">
      <c r="A6210" s="333">
        <v>5</v>
      </c>
      <c r="B6210" s="334" t="s">
        <v>181</v>
      </c>
      <c r="C6210" s="335">
        <v>2022</v>
      </c>
      <c r="D6210" s="335">
        <v>3</v>
      </c>
      <c r="E6210" s="334" t="s">
        <v>560</v>
      </c>
      <c r="F6210" s="345">
        <v>6</v>
      </c>
      <c r="G6210" s="334" t="s">
        <v>458</v>
      </c>
      <c r="H6210" s="334" t="s">
        <v>665</v>
      </c>
      <c r="I6210" s="334" t="s">
        <v>666</v>
      </c>
      <c r="J6210" s="334" t="s">
        <v>576</v>
      </c>
      <c r="K6210" s="334" t="s">
        <v>513</v>
      </c>
      <c r="L6210" s="334" t="s">
        <v>548</v>
      </c>
      <c r="M6210" s="334" t="s">
        <v>193</v>
      </c>
      <c r="N6210" s="336">
        <v>1</v>
      </c>
      <c r="O6210" s="337">
        <v>91.14</v>
      </c>
      <c r="P6210" s="336">
        <v>322</v>
      </c>
      <c r="Q6210" t="str">
        <f t="shared" si="99"/>
        <v>Street</v>
      </c>
    </row>
    <row r="6211" spans="1:17" x14ac:dyDescent="0.3">
      <c r="A6211" s="338">
        <v>5</v>
      </c>
      <c r="B6211" s="339" t="s">
        <v>181</v>
      </c>
      <c r="C6211" s="340">
        <v>2022</v>
      </c>
      <c r="D6211" s="340">
        <v>3</v>
      </c>
      <c r="E6211" s="339" t="s">
        <v>560</v>
      </c>
      <c r="F6211" s="346">
        <v>6</v>
      </c>
      <c r="G6211" s="339" t="s">
        <v>458</v>
      </c>
      <c r="H6211" s="339" t="s">
        <v>498</v>
      </c>
      <c r="I6211" s="339" t="s">
        <v>499</v>
      </c>
      <c r="J6211" s="339" t="s">
        <v>574</v>
      </c>
      <c r="K6211" s="339" t="s">
        <v>500</v>
      </c>
      <c r="L6211" s="339" t="s">
        <v>548</v>
      </c>
      <c r="M6211" s="339" t="s">
        <v>193</v>
      </c>
      <c r="N6211" s="341">
        <v>2</v>
      </c>
      <c r="O6211" s="342">
        <v>776.34</v>
      </c>
      <c r="P6211" s="341">
        <v>1350</v>
      </c>
      <c r="Q6211" t="str">
        <f t="shared" si="99"/>
        <v>Street</v>
      </c>
    </row>
    <row r="6212" spans="1:17" x14ac:dyDescent="0.3">
      <c r="A6212" s="333">
        <v>5</v>
      </c>
      <c r="B6212" s="334" t="s">
        <v>181</v>
      </c>
      <c r="C6212" s="335">
        <v>2022</v>
      </c>
      <c r="D6212" s="335">
        <v>3</v>
      </c>
      <c r="E6212" s="334" t="s">
        <v>560</v>
      </c>
      <c r="F6212" s="345">
        <v>6</v>
      </c>
      <c r="G6212" s="334" t="s">
        <v>458</v>
      </c>
      <c r="H6212" s="334" t="s">
        <v>501</v>
      </c>
      <c r="I6212" s="334" t="s">
        <v>502</v>
      </c>
      <c r="J6212" s="334" t="s">
        <v>574</v>
      </c>
      <c r="K6212" s="334" t="s">
        <v>500</v>
      </c>
      <c r="L6212" s="334" t="s">
        <v>548</v>
      </c>
      <c r="M6212" s="334" t="s">
        <v>193</v>
      </c>
      <c r="N6212" s="336">
        <v>2</v>
      </c>
      <c r="O6212" s="337">
        <v>19166.099999999999</v>
      </c>
      <c r="P6212" s="336">
        <v>43711</v>
      </c>
      <c r="Q6212" t="str">
        <f t="shared" si="99"/>
        <v>Street</v>
      </c>
    </row>
    <row r="6213" spans="1:17" x14ac:dyDescent="0.3">
      <c r="A6213" s="338">
        <v>5</v>
      </c>
      <c r="B6213" s="339" t="s">
        <v>181</v>
      </c>
      <c r="C6213" s="340">
        <v>2022</v>
      </c>
      <c r="D6213" s="340">
        <v>3</v>
      </c>
      <c r="E6213" s="339" t="s">
        <v>560</v>
      </c>
      <c r="F6213" s="346">
        <v>6</v>
      </c>
      <c r="G6213" s="339" t="s">
        <v>458</v>
      </c>
      <c r="H6213" s="339" t="s">
        <v>503</v>
      </c>
      <c r="I6213" s="339" t="s">
        <v>504</v>
      </c>
      <c r="J6213" s="339" t="s">
        <v>575</v>
      </c>
      <c r="K6213" s="339" t="s">
        <v>475</v>
      </c>
      <c r="L6213" s="339" t="s">
        <v>548</v>
      </c>
      <c r="M6213" s="339" t="s">
        <v>193</v>
      </c>
      <c r="N6213" s="341">
        <v>98</v>
      </c>
      <c r="O6213" s="342">
        <v>48874.84</v>
      </c>
      <c r="P6213" s="341">
        <v>216245</v>
      </c>
      <c r="Q6213" t="str">
        <f t="shared" si="99"/>
        <v>Street</v>
      </c>
    </row>
    <row r="6214" spans="1:17" x14ac:dyDescent="0.3">
      <c r="A6214" s="333">
        <v>5</v>
      </c>
      <c r="B6214" s="334" t="s">
        <v>181</v>
      </c>
      <c r="C6214" s="335">
        <v>2022</v>
      </c>
      <c r="D6214" s="335">
        <v>3</v>
      </c>
      <c r="E6214" s="334" t="s">
        <v>560</v>
      </c>
      <c r="F6214" s="345">
        <v>6</v>
      </c>
      <c r="G6214" s="334" t="s">
        <v>458</v>
      </c>
      <c r="H6214" s="334" t="s">
        <v>505</v>
      </c>
      <c r="I6214" s="334" t="s">
        <v>506</v>
      </c>
      <c r="J6214" s="334" t="s">
        <v>575</v>
      </c>
      <c r="K6214" s="334" t="s">
        <v>475</v>
      </c>
      <c r="L6214" s="334" t="s">
        <v>548</v>
      </c>
      <c r="M6214" s="334" t="s">
        <v>193</v>
      </c>
      <c r="N6214" s="336">
        <v>13</v>
      </c>
      <c r="O6214" s="337">
        <v>5189.9799999999996</v>
      </c>
      <c r="P6214" s="336">
        <v>22228</v>
      </c>
      <c r="Q6214" t="str">
        <f t="shared" si="99"/>
        <v>Street</v>
      </c>
    </row>
    <row r="6215" spans="1:17" x14ac:dyDescent="0.3">
      <c r="A6215" s="338">
        <v>5</v>
      </c>
      <c r="B6215" s="339" t="s">
        <v>181</v>
      </c>
      <c r="C6215" s="340">
        <v>2022</v>
      </c>
      <c r="D6215" s="340">
        <v>3</v>
      </c>
      <c r="E6215" s="339" t="s">
        <v>560</v>
      </c>
      <c r="F6215" s="346">
        <v>6</v>
      </c>
      <c r="G6215" s="339" t="s">
        <v>458</v>
      </c>
      <c r="H6215" s="339" t="s">
        <v>507</v>
      </c>
      <c r="I6215" s="339" t="s">
        <v>508</v>
      </c>
      <c r="J6215" s="339" t="s">
        <v>571</v>
      </c>
      <c r="K6215" s="339" t="s">
        <v>439</v>
      </c>
      <c r="L6215" s="339" t="s">
        <v>548</v>
      </c>
      <c r="M6215" s="339" t="s">
        <v>193</v>
      </c>
      <c r="N6215" s="341">
        <v>2</v>
      </c>
      <c r="O6215" s="342">
        <v>76.42</v>
      </c>
      <c r="P6215" s="341">
        <v>256</v>
      </c>
      <c r="Q6215" t="str">
        <f t="shared" si="99"/>
        <v>3-Small C&amp;I</v>
      </c>
    </row>
    <row r="6216" spans="1:17" x14ac:dyDescent="0.3">
      <c r="A6216" s="333">
        <v>5</v>
      </c>
      <c r="B6216" s="334" t="s">
        <v>181</v>
      </c>
      <c r="C6216" s="335">
        <v>2022</v>
      </c>
      <c r="D6216" s="335">
        <v>3</v>
      </c>
      <c r="E6216" s="334" t="s">
        <v>560</v>
      </c>
      <c r="F6216" s="345">
        <v>6</v>
      </c>
      <c r="G6216" s="334" t="s">
        <v>458</v>
      </c>
      <c r="H6216" s="334" t="s">
        <v>509</v>
      </c>
      <c r="I6216" s="334" t="s">
        <v>510</v>
      </c>
      <c r="J6216" s="334" t="s">
        <v>571</v>
      </c>
      <c r="K6216" s="334" t="s">
        <v>439</v>
      </c>
      <c r="L6216" s="334" t="s">
        <v>548</v>
      </c>
      <c r="M6216" s="334" t="s">
        <v>193</v>
      </c>
      <c r="N6216" s="336">
        <v>4</v>
      </c>
      <c r="O6216" s="337">
        <v>180.02</v>
      </c>
      <c r="P6216" s="336">
        <v>609</v>
      </c>
      <c r="Q6216" t="str">
        <f t="shared" si="99"/>
        <v>3-Small C&amp;I</v>
      </c>
    </row>
    <row r="6217" spans="1:17" x14ac:dyDescent="0.3">
      <c r="A6217" s="338">
        <v>5</v>
      </c>
      <c r="B6217" s="339" t="s">
        <v>181</v>
      </c>
      <c r="C6217" s="340">
        <v>2022</v>
      </c>
      <c r="D6217" s="340">
        <v>3</v>
      </c>
      <c r="E6217" s="339" t="s">
        <v>560</v>
      </c>
      <c r="F6217" s="346">
        <v>6</v>
      </c>
      <c r="G6217" s="339" t="s">
        <v>458</v>
      </c>
      <c r="H6217" s="339" t="s">
        <v>459</v>
      </c>
      <c r="I6217" s="339" t="s">
        <v>460</v>
      </c>
      <c r="J6217" s="339" t="s">
        <v>573</v>
      </c>
      <c r="K6217" s="339" t="s">
        <v>461</v>
      </c>
      <c r="L6217" s="339" t="s">
        <v>542</v>
      </c>
      <c r="M6217" s="339" t="s">
        <v>462</v>
      </c>
      <c r="N6217" s="341">
        <v>521</v>
      </c>
      <c r="O6217" s="342">
        <v>490481.84</v>
      </c>
      <c r="P6217" s="341">
        <v>930927</v>
      </c>
      <c r="Q6217" t="str">
        <f t="shared" si="99"/>
        <v>Street</v>
      </c>
    </row>
    <row r="6218" spans="1:17" x14ac:dyDescent="0.3">
      <c r="A6218" s="333">
        <v>5</v>
      </c>
      <c r="B6218" s="334" t="s">
        <v>181</v>
      </c>
      <c r="C6218" s="335">
        <v>2022</v>
      </c>
      <c r="D6218" s="335">
        <v>3</v>
      </c>
      <c r="E6218" s="334" t="s">
        <v>560</v>
      </c>
      <c r="F6218" s="345">
        <v>6</v>
      </c>
      <c r="G6218" s="334" t="s">
        <v>458</v>
      </c>
      <c r="H6218" s="334" t="s">
        <v>434</v>
      </c>
      <c r="I6218" s="334" t="s">
        <v>435</v>
      </c>
      <c r="J6218" s="334" t="s">
        <v>566</v>
      </c>
      <c r="K6218" s="334" t="s">
        <v>436</v>
      </c>
      <c r="L6218" s="334" t="s">
        <v>542</v>
      </c>
      <c r="M6218" s="334" t="s">
        <v>462</v>
      </c>
      <c r="N6218" s="336">
        <v>922</v>
      </c>
      <c r="O6218" s="337">
        <v>64439.44</v>
      </c>
      <c r="P6218" s="336">
        <v>247931</v>
      </c>
      <c r="Q6218" t="str">
        <f t="shared" si="99"/>
        <v>Street</v>
      </c>
    </row>
    <row r="6219" spans="1:17" x14ac:dyDescent="0.3">
      <c r="A6219" s="338">
        <v>5</v>
      </c>
      <c r="B6219" s="339" t="s">
        <v>181</v>
      </c>
      <c r="C6219" s="340">
        <v>2022</v>
      </c>
      <c r="D6219" s="340">
        <v>3</v>
      </c>
      <c r="E6219" s="339" t="s">
        <v>560</v>
      </c>
      <c r="F6219" s="346">
        <v>6</v>
      </c>
      <c r="G6219" s="339" t="s">
        <v>458</v>
      </c>
      <c r="H6219" s="339" t="s">
        <v>511</v>
      </c>
      <c r="I6219" s="339" t="s">
        <v>512</v>
      </c>
      <c r="J6219" s="339" t="s">
        <v>576</v>
      </c>
      <c r="K6219" s="339" t="s">
        <v>513</v>
      </c>
      <c r="L6219" s="339" t="s">
        <v>542</v>
      </c>
      <c r="M6219" s="339" t="s">
        <v>462</v>
      </c>
      <c r="N6219" s="341">
        <v>5</v>
      </c>
      <c r="O6219" s="342">
        <v>7956.77</v>
      </c>
      <c r="P6219" s="341">
        <v>35261</v>
      </c>
      <c r="Q6219" t="str">
        <f t="shared" si="99"/>
        <v>Street</v>
      </c>
    </row>
    <row r="6220" spans="1:17" x14ac:dyDescent="0.3">
      <c r="A6220" s="333">
        <v>5</v>
      </c>
      <c r="B6220" s="334" t="s">
        <v>181</v>
      </c>
      <c r="C6220" s="335">
        <v>2022</v>
      </c>
      <c r="D6220" s="335">
        <v>3</v>
      </c>
      <c r="E6220" s="334" t="s">
        <v>560</v>
      </c>
      <c r="F6220" s="345">
        <v>6</v>
      </c>
      <c r="G6220" s="334" t="s">
        <v>458</v>
      </c>
      <c r="H6220" s="334" t="s">
        <v>514</v>
      </c>
      <c r="I6220" s="334" t="s">
        <v>515</v>
      </c>
      <c r="J6220" s="334" t="s">
        <v>574</v>
      </c>
      <c r="K6220" s="334" t="s">
        <v>500</v>
      </c>
      <c r="L6220" s="334" t="s">
        <v>542</v>
      </c>
      <c r="M6220" s="334" t="s">
        <v>462</v>
      </c>
      <c r="N6220" s="336">
        <v>6</v>
      </c>
      <c r="O6220" s="337">
        <v>1572.95</v>
      </c>
      <c r="P6220" s="336">
        <v>3782</v>
      </c>
      <c r="Q6220" t="str">
        <f t="shared" si="99"/>
        <v>Street</v>
      </c>
    </row>
    <row r="6221" spans="1:17" x14ac:dyDescent="0.3">
      <c r="A6221" s="338">
        <v>5</v>
      </c>
      <c r="B6221" s="339" t="s">
        <v>181</v>
      </c>
      <c r="C6221" s="340">
        <v>2022</v>
      </c>
      <c r="D6221" s="340">
        <v>3</v>
      </c>
      <c r="E6221" s="339" t="s">
        <v>560</v>
      </c>
      <c r="F6221" s="346">
        <v>6</v>
      </c>
      <c r="G6221" s="339" t="s">
        <v>458</v>
      </c>
      <c r="H6221" s="339" t="s">
        <v>516</v>
      </c>
      <c r="I6221" s="339" t="s">
        <v>517</v>
      </c>
      <c r="J6221" s="339" t="s">
        <v>575</v>
      </c>
      <c r="K6221" s="339" t="s">
        <v>475</v>
      </c>
      <c r="L6221" s="339" t="s">
        <v>542</v>
      </c>
      <c r="M6221" s="339" t="s">
        <v>462</v>
      </c>
      <c r="N6221" s="341">
        <v>408</v>
      </c>
      <c r="O6221" s="342">
        <v>459530.05</v>
      </c>
      <c r="P6221" s="341">
        <v>4062560</v>
      </c>
      <c r="Q6221" t="str">
        <f t="shared" si="99"/>
        <v>Street</v>
      </c>
    </row>
    <row r="6222" spans="1:17" x14ac:dyDescent="0.3">
      <c r="A6222" s="333">
        <v>5</v>
      </c>
      <c r="B6222" s="334" t="s">
        <v>181</v>
      </c>
      <c r="C6222" s="335">
        <v>2022</v>
      </c>
      <c r="D6222" s="335">
        <v>3</v>
      </c>
      <c r="E6222" s="334" t="s">
        <v>560</v>
      </c>
      <c r="F6222" s="345">
        <v>6</v>
      </c>
      <c r="G6222" s="334" t="s">
        <v>458</v>
      </c>
      <c r="H6222" s="334" t="s">
        <v>437</v>
      </c>
      <c r="I6222" s="334" t="s">
        <v>438</v>
      </c>
      <c r="J6222" s="334" t="s">
        <v>571</v>
      </c>
      <c r="K6222" s="334" t="s">
        <v>439</v>
      </c>
      <c r="L6222" s="334" t="s">
        <v>542</v>
      </c>
      <c r="M6222" s="334" t="s">
        <v>462</v>
      </c>
      <c r="N6222" s="336">
        <v>12</v>
      </c>
      <c r="O6222" s="337">
        <v>244.4</v>
      </c>
      <c r="P6222" s="336">
        <v>1399</v>
      </c>
      <c r="Q6222" t="str">
        <f t="shared" ref="Q6222:Q6285" si="100">VLOOKUP(TRIM(J6222),S:T,2,FALSE)</f>
        <v>3-Small C&amp;I</v>
      </c>
    </row>
    <row r="6223" spans="1:17" x14ac:dyDescent="0.3">
      <c r="A6223" s="338">
        <v>5</v>
      </c>
      <c r="B6223" s="339" t="s">
        <v>181</v>
      </c>
      <c r="C6223" s="340">
        <v>2022</v>
      </c>
      <c r="D6223" s="340">
        <v>3</v>
      </c>
      <c r="E6223" s="339" t="s">
        <v>560</v>
      </c>
      <c r="F6223" s="346">
        <v>6</v>
      </c>
      <c r="G6223" s="339" t="s">
        <v>458</v>
      </c>
      <c r="H6223" s="339" t="s">
        <v>518</v>
      </c>
      <c r="I6223" s="339" t="s">
        <v>519</v>
      </c>
      <c r="J6223" s="339" t="s">
        <v>577</v>
      </c>
      <c r="K6223" s="339" t="s">
        <v>465</v>
      </c>
      <c r="L6223" s="339" t="s">
        <v>548</v>
      </c>
      <c r="M6223" s="339" t="s">
        <v>193</v>
      </c>
      <c r="N6223" s="341">
        <v>1</v>
      </c>
      <c r="O6223" s="342">
        <v>1596.78</v>
      </c>
      <c r="P6223" s="341">
        <v>5779</v>
      </c>
      <c r="Q6223" t="str">
        <f t="shared" si="100"/>
        <v>Street</v>
      </c>
    </row>
    <row r="6224" spans="1:17" x14ac:dyDescent="0.3">
      <c r="A6224" s="333">
        <v>5</v>
      </c>
      <c r="B6224" s="334" t="s">
        <v>181</v>
      </c>
      <c r="C6224" s="335">
        <v>2022</v>
      </c>
      <c r="D6224" s="335">
        <v>3</v>
      </c>
      <c r="E6224" s="334" t="s">
        <v>560</v>
      </c>
      <c r="F6224" s="345">
        <v>6</v>
      </c>
      <c r="G6224" s="334" t="s">
        <v>458</v>
      </c>
      <c r="H6224" s="334" t="s">
        <v>463</v>
      </c>
      <c r="I6224" s="334" t="s">
        <v>464</v>
      </c>
      <c r="J6224" s="334" t="s">
        <v>577</v>
      </c>
      <c r="K6224" s="334" t="s">
        <v>465</v>
      </c>
      <c r="L6224" s="334" t="s">
        <v>542</v>
      </c>
      <c r="M6224" s="334" t="s">
        <v>462</v>
      </c>
      <c r="N6224" s="336">
        <v>10</v>
      </c>
      <c r="O6224" s="337">
        <v>676.62</v>
      </c>
      <c r="P6224" s="336">
        <v>3907</v>
      </c>
      <c r="Q6224" t="str">
        <f t="shared" si="100"/>
        <v>Street</v>
      </c>
    </row>
    <row r="6225" spans="1:17" x14ac:dyDescent="0.3">
      <c r="A6225" s="338">
        <v>5</v>
      </c>
      <c r="B6225" s="339" t="s">
        <v>181</v>
      </c>
      <c r="C6225" s="340">
        <v>2022</v>
      </c>
      <c r="D6225" s="340">
        <v>3</v>
      </c>
      <c r="E6225" s="339" t="s">
        <v>560</v>
      </c>
      <c r="F6225" s="346">
        <v>6</v>
      </c>
      <c r="G6225" s="339" t="s">
        <v>458</v>
      </c>
      <c r="H6225" s="339" t="s">
        <v>522</v>
      </c>
      <c r="I6225" s="339" t="s">
        <v>523</v>
      </c>
      <c r="J6225" s="339" t="s">
        <v>578</v>
      </c>
      <c r="K6225" s="339" t="s">
        <v>475</v>
      </c>
      <c r="L6225" s="339" t="s">
        <v>548</v>
      </c>
      <c r="M6225" s="339" t="s">
        <v>193</v>
      </c>
      <c r="N6225" s="341">
        <v>3</v>
      </c>
      <c r="O6225" s="342">
        <v>2170.69</v>
      </c>
      <c r="P6225" s="341">
        <v>588</v>
      </c>
      <c r="Q6225" t="str">
        <f t="shared" si="100"/>
        <v>Street</v>
      </c>
    </row>
    <row r="6226" spans="1:17" x14ac:dyDescent="0.3">
      <c r="A6226" s="333">
        <v>5</v>
      </c>
      <c r="B6226" s="334" t="s">
        <v>181</v>
      </c>
      <c r="C6226" s="335">
        <v>2022</v>
      </c>
      <c r="D6226" s="335">
        <v>3</v>
      </c>
      <c r="E6226" s="334" t="s">
        <v>560</v>
      </c>
      <c r="F6226" s="345">
        <v>6</v>
      </c>
      <c r="G6226" s="334" t="s">
        <v>458</v>
      </c>
      <c r="H6226" s="334" t="s">
        <v>524</v>
      </c>
      <c r="I6226" s="334" t="s">
        <v>525</v>
      </c>
      <c r="J6226" s="334" t="s">
        <v>578</v>
      </c>
      <c r="K6226" s="334" t="s">
        <v>475</v>
      </c>
      <c r="L6226" s="334" t="s">
        <v>542</v>
      </c>
      <c r="M6226" s="334" t="s">
        <v>462</v>
      </c>
      <c r="N6226" s="336">
        <v>2</v>
      </c>
      <c r="O6226" s="337">
        <v>878.08</v>
      </c>
      <c r="P6226" s="336">
        <v>212</v>
      </c>
      <c r="Q6226" t="str">
        <f t="shared" si="100"/>
        <v>Street</v>
      </c>
    </row>
    <row r="6227" spans="1:17" x14ac:dyDescent="0.3">
      <c r="A6227" s="338">
        <v>5</v>
      </c>
      <c r="B6227" s="339" t="s">
        <v>181</v>
      </c>
      <c r="C6227" s="340">
        <v>2022</v>
      </c>
      <c r="D6227" s="340">
        <v>3</v>
      </c>
      <c r="E6227" s="339" t="s">
        <v>560</v>
      </c>
      <c r="F6227" s="346">
        <v>6</v>
      </c>
      <c r="G6227" s="339" t="s">
        <v>458</v>
      </c>
      <c r="H6227" s="339" t="s">
        <v>417</v>
      </c>
      <c r="I6227" s="339" t="s">
        <v>418</v>
      </c>
      <c r="J6227" s="339" t="s">
        <v>562</v>
      </c>
      <c r="K6227" s="339" t="s">
        <v>405</v>
      </c>
      <c r="L6227" s="339" t="s">
        <v>542</v>
      </c>
      <c r="M6227" s="339" t="s">
        <v>462</v>
      </c>
      <c r="N6227" s="341">
        <v>30</v>
      </c>
      <c r="O6227" s="342">
        <v>941.31</v>
      </c>
      <c r="P6227" s="341">
        <v>5816</v>
      </c>
      <c r="Q6227" t="str">
        <f t="shared" si="100"/>
        <v>3-Small C&amp;I</v>
      </c>
    </row>
    <row r="6228" spans="1:17" x14ac:dyDescent="0.3">
      <c r="A6228" s="333">
        <v>5</v>
      </c>
      <c r="B6228" s="334" t="s">
        <v>181</v>
      </c>
      <c r="C6228" s="335">
        <v>2022</v>
      </c>
      <c r="D6228" s="335">
        <v>3</v>
      </c>
      <c r="E6228" s="334" t="s">
        <v>560</v>
      </c>
      <c r="F6228" s="345">
        <v>10</v>
      </c>
      <c r="G6228" s="334" t="s">
        <v>466</v>
      </c>
      <c r="H6228" s="334" t="s">
        <v>397</v>
      </c>
      <c r="I6228" s="334" t="s">
        <v>398</v>
      </c>
      <c r="J6228" s="334" t="s">
        <v>561</v>
      </c>
      <c r="K6228" s="334" t="s">
        <v>399</v>
      </c>
      <c r="L6228" s="334" t="s">
        <v>543</v>
      </c>
      <c r="M6228" s="334" t="s">
        <v>467</v>
      </c>
      <c r="N6228" s="336">
        <v>35678</v>
      </c>
      <c r="O6228" s="337">
        <v>10234616.220000001</v>
      </c>
      <c r="P6228" s="336">
        <v>35093407</v>
      </c>
      <c r="Q6228" t="str">
        <f t="shared" si="100"/>
        <v>1-Residential</v>
      </c>
    </row>
    <row r="6229" spans="1:17" x14ac:dyDescent="0.3">
      <c r="A6229" s="338">
        <v>5</v>
      </c>
      <c r="B6229" s="339" t="s">
        <v>181</v>
      </c>
      <c r="C6229" s="340">
        <v>2022</v>
      </c>
      <c r="D6229" s="340">
        <v>3</v>
      </c>
      <c r="E6229" s="339" t="s">
        <v>560</v>
      </c>
      <c r="F6229" s="346">
        <v>10</v>
      </c>
      <c r="G6229" s="339" t="s">
        <v>466</v>
      </c>
      <c r="H6229" s="339" t="s">
        <v>401</v>
      </c>
      <c r="I6229" s="339" t="s">
        <v>402</v>
      </c>
      <c r="J6229" s="339" t="s">
        <v>561</v>
      </c>
      <c r="K6229" s="339" t="s">
        <v>399</v>
      </c>
      <c r="L6229" s="339" t="s">
        <v>543</v>
      </c>
      <c r="M6229" s="339" t="s">
        <v>467</v>
      </c>
      <c r="N6229" s="341">
        <v>24</v>
      </c>
      <c r="O6229" s="342">
        <v>6538.97</v>
      </c>
      <c r="P6229" s="341">
        <v>21690</v>
      </c>
      <c r="Q6229" t="str">
        <f t="shared" si="100"/>
        <v>1-Residential</v>
      </c>
    </row>
    <row r="6230" spans="1:17" x14ac:dyDescent="0.3">
      <c r="A6230" s="333">
        <v>5</v>
      </c>
      <c r="B6230" s="334" t="s">
        <v>181</v>
      </c>
      <c r="C6230" s="335">
        <v>2022</v>
      </c>
      <c r="D6230" s="335">
        <v>3</v>
      </c>
      <c r="E6230" s="334" t="s">
        <v>560</v>
      </c>
      <c r="F6230" s="345">
        <v>10</v>
      </c>
      <c r="G6230" s="334" t="s">
        <v>466</v>
      </c>
      <c r="H6230" s="334" t="s">
        <v>403</v>
      </c>
      <c r="I6230" s="334" t="s">
        <v>404</v>
      </c>
      <c r="J6230" s="334" t="s">
        <v>562</v>
      </c>
      <c r="K6230" s="334" t="s">
        <v>405</v>
      </c>
      <c r="L6230" s="334" t="s">
        <v>543</v>
      </c>
      <c r="M6230" s="334" t="s">
        <v>467</v>
      </c>
      <c r="N6230" s="336">
        <v>12</v>
      </c>
      <c r="O6230" s="337">
        <v>2244.58</v>
      </c>
      <c r="P6230" s="336">
        <v>8778</v>
      </c>
      <c r="Q6230" t="str">
        <f t="shared" si="100"/>
        <v>3-Small C&amp;I</v>
      </c>
    </row>
    <row r="6231" spans="1:17" x14ac:dyDescent="0.3">
      <c r="A6231" s="338">
        <v>5</v>
      </c>
      <c r="B6231" s="339" t="s">
        <v>181</v>
      </c>
      <c r="C6231" s="340">
        <v>2022</v>
      </c>
      <c r="D6231" s="340">
        <v>3</v>
      </c>
      <c r="E6231" s="339" t="s">
        <v>560</v>
      </c>
      <c r="F6231" s="346">
        <v>10</v>
      </c>
      <c r="G6231" s="339" t="s">
        <v>466</v>
      </c>
      <c r="H6231" s="339" t="s">
        <v>406</v>
      </c>
      <c r="I6231" s="339" t="s">
        <v>407</v>
      </c>
      <c r="J6231" s="339" t="s">
        <v>563</v>
      </c>
      <c r="K6231" s="339" t="s">
        <v>408</v>
      </c>
      <c r="L6231" s="339" t="s">
        <v>543</v>
      </c>
      <c r="M6231" s="339" t="s">
        <v>467</v>
      </c>
      <c r="N6231" s="341">
        <v>5226</v>
      </c>
      <c r="O6231" s="342">
        <v>1129586.45</v>
      </c>
      <c r="P6231" s="341">
        <v>5972453</v>
      </c>
      <c r="Q6231" t="str">
        <f t="shared" si="100"/>
        <v>2-Low Income Residential</v>
      </c>
    </row>
    <row r="6232" spans="1:17" x14ac:dyDescent="0.3">
      <c r="A6232" s="333">
        <v>5</v>
      </c>
      <c r="B6232" s="334" t="s">
        <v>181</v>
      </c>
      <c r="C6232" s="335">
        <v>2022</v>
      </c>
      <c r="D6232" s="335">
        <v>3</v>
      </c>
      <c r="E6232" s="334" t="s">
        <v>560</v>
      </c>
      <c r="F6232" s="345">
        <v>10</v>
      </c>
      <c r="G6232" s="334" t="s">
        <v>466</v>
      </c>
      <c r="H6232" s="334" t="s">
        <v>471</v>
      </c>
      <c r="I6232" s="334" t="s">
        <v>472</v>
      </c>
      <c r="J6232" s="334" t="s">
        <v>563</v>
      </c>
      <c r="K6232" s="334" t="s">
        <v>408</v>
      </c>
      <c r="L6232" s="334" t="s">
        <v>543</v>
      </c>
      <c r="M6232" s="334" t="s">
        <v>467</v>
      </c>
      <c r="N6232" s="336">
        <v>14</v>
      </c>
      <c r="O6232" s="337">
        <v>2933.94</v>
      </c>
      <c r="P6232" s="336">
        <v>14500</v>
      </c>
      <c r="Q6232" t="str">
        <f t="shared" si="100"/>
        <v>2-Low Income Residential</v>
      </c>
    </row>
    <row r="6233" spans="1:17" x14ac:dyDescent="0.3">
      <c r="A6233" s="338">
        <v>5</v>
      </c>
      <c r="B6233" s="339" t="s">
        <v>181</v>
      </c>
      <c r="C6233" s="340">
        <v>2022</v>
      </c>
      <c r="D6233" s="340">
        <v>3</v>
      </c>
      <c r="E6233" s="339" t="s">
        <v>560</v>
      </c>
      <c r="F6233" s="346">
        <v>10</v>
      </c>
      <c r="G6233" s="339" t="s">
        <v>466</v>
      </c>
      <c r="H6233" s="339" t="s">
        <v>477</v>
      </c>
      <c r="I6233" s="339" t="s">
        <v>478</v>
      </c>
      <c r="J6233" s="339" t="s">
        <v>566</v>
      </c>
      <c r="K6233" s="339" t="s">
        <v>436</v>
      </c>
      <c r="L6233" s="339" t="s">
        <v>543</v>
      </c>
      <c r="M6233" s="339" t="s">
        <v>467</v>
      </c>
      <c r="N6233" s="341">
        <v>2</v>
      </c>
      <c r="O6233" s="342">
        <v>74.84</v>
      </c>
      <c r="P6233" s="341">
        <v>144</v>
      </c>
      <c r="Q6233" t="str">
        <f t="shared" si="100"/>
        <v>Street</v>
      </c>
    </row>
    <row r="6234" spans="1:17" x14ac:dyDescent="0.3">
      <c r="A6234" s="333">
        <v>5</v>
      </c>
      <c r="B6234" s="334" t="s">
        <v>181</v>
      </c>
      <c r="C6234" s="335">
        <v>2022</v>
      </c>
      <c r="D6234" s="335">
        <v>3</v>
      </c>
      <c r="E6234" s="334" t="s">
        <v>560</v>
      </c>
      <c r="F6234" s="345">
        <v>10</v>
      </c>
      <c r="G6234" s="334" t="s">
        <v>466</v>
      </c>
      <c r="H6234" s="334" t="s">
        <v>479</v>
      </c>
      <c r="I6234" s="334" t="s">
        <v>480</v>
      </c>
      <c r="J6234" s="334" t="s">
        <v>566</v>
      </c>
      <c r="K6234" s="334" t="s">
        <v>436</v>
      </c>
      <c r="L6234" s="334" t="s">
        <v>543</v>
      </c>
      <c r="M6234" s="334" t="s">
        <v>467</v>
      </c>
      <c r="N6234" s="336">
        <v>25</v>
      </c>
      <c r="O6234" s="337">
        <v>528.98</v>
      </c>
      <c r="P6234" s="336">
        <v>1222</v>
      </c>
      <c r="Q6234" t="str">
        <f t="shared" si="100"/>
        <v>Street</v>
      </c>
    </row>
    <row r="6235" spans="1:17" x14ac:dyDescent="0.3">
      <c r="A6235" s="338">
        <v>5</v>
      </c>
      <c r="B6235" s="339" t="s">
        <v>181</v>
      </c>
      <c r="C6235" s="340">
        <v>2022</v>
      </c>
      <c r="D6235" s="340">
        <v>3</v>
      </c>
      <c r="E6235" s="339" t="s">
        <v>560</v>
      </c>
      <c r="F6235" s="346">
        <v>10</v>
      </c>
      <c r="G6235" s="339" t="s">
        <v>466</v>
      </c>
      <c r="H6235" s="339" t="s">
        <v>434</v>
      </c>
      <c r="I6235" s="339" t="s">
        <v>435</v>
      </c>
      <c r="J6235" s="339" t="s">
        <v>566</v>
      </c>
      <c r="K6235" s="339" t="s">
        <v>436</v>
      </c>
      <c r="L6235" s="339" t="s">
        <v>544</v>
      </c>
      <c r="M6235" s="339" t="s">
        <v>468</v>
      </c>
      <c r="N6235" s="341">
        <v>3</v>
      </c>
      <c r="O6235" s="342">
        <v>86.34</v>
      </c>
      <c r="P6235" s="341">
        <v>370</v>
      </c>
      <c r="Q6235" t="str">
        <f t="shared" si="100"/>
        <v>Street</v>
      </c>
    </row>
    <row r="6236" spans="1:17" x14ac:dyDescent="0.3">
      <c r="A6236" s="333">
        <v>5</v>
      </c>
      <c r="B6236" s="334" t="s">
        <v>181</v>
      </c>
      <c r="C6236" s="335">
        <v>2022</v>
      </c>
      <c r="D6236" s="335">
        <v>3</v>
      </c>
      <c r="E6236" s="334" t="s">
        <v>560</v>
      </c>
      <c r="F6236" s="345">
        <v>10</v>
      </c>
      <c r="G6236" s="334" t="s">
        <v>466</v>
      </c>
      <c r="H6236" s="334" t="s">
        <v>412</v>
      </c>
      <c r="I6236" s="334" t="s">
        <v>413</v>
      </c>
      <c r="J6236" s="334" t="s">
        <v>561</v>
      </c>
      <c r="K6236" s="334" t="s">
        <v>399</v>
      </c>
      <c r="L6236" s="334" t="s">
        <v>544</v>
      </c>
      <c r="M6236" s="334" t="s">
        <v>468</v>
      </c>
      <c r="N6236" s="336">
        <v>33872</v>
      </c>
      <c r="O6236" s="337">
        <v>5494357.8600000003</v>
      </c>
      <c r="P6236" s="336">
        <v>38465870</v>
      </c>
      <c r="Q6236" t="str">
        <f t="shared" si="100"/>
        <v>1-Residential</v>
      </c>
    </row>
    <row r="6237" spans="1:17" x14ac:dyDescent="0.3">
      <c r="A6237" s="338">
        <v>5</v>
      </c>
      <c r="B6237" s="339" t="s">
        <v>181</v>
      </c>
      <c r="C6237" s="340">
        <v>2022</v>
      </c>
      <c r="D6237" s="340">
        <v>3</v>
      </c>
      <c r="E6237" s="339" t="s">
        <v>560</v>
      </c>
      <c r="F6237" s="346">
        <v>10</v>
      </c>
      <c r="G6237" s="339" t="s">
        <v>466</v>
      </c>
      <c r="H6237" s="339" t="s">
        <v>415</v>
      </c>
      <c r="I6237" s="339" t="s">
        <v>416</v>
      </c>
      <c r="J6237" s="339" t="s">
        <v>563</v>
      </c>
      <c r="K6237" s="339" t="s">
        <v>408</v>
      </c>
      <c r="L6237" s="339" t="s">
        <v>544</v>
      </c>
      <c r="M6237" s="339" t="s">
        <v>468</v>
      </c>
      <c r="N6237" s="341">
        <v>4889</v>
      </c>
      <c r="O6237" s="342">
        <v>246289.75</v>
      </c>
      <c r="P6237" s="341">
        <v>5593979</v>
      </c>
      <c r="Q6237" t="str">
        <f t="shared" si="100"/>
        <v>2-Low Income Residential</v>
      </c>
    </row>
    <row r="6238" spans="1:17" x14ac:dyDescent="0.3">
      <c r="A6238" s="333">
        <v>5</v>
      </c>
      <c r="B6238" s="334" t="s">
        <v>181</v>
      </c>
      <c r="C6238" s="335">
        <v>2022</v>
      </c>
      <c r="D6238" s="335">
        <v>3</v>
      </c>
      <c r="E6238" s="334" t="s">
        <v>560</v>
      </c>
      <c r="F6238" s="345">
        <v>10</v>
      </c>
      <c r="G6238" s="334" t="s">
        <v>466</v>
      </c>
      <c r="H6238" s="334" t="s">
        <v>417</v>
      </c>
      <c r="I6238" s="334" t="s">
        <v>418</v>
      </c>
      <c r="J6238" s="334" t="s">
        <v>562</v>
      </c>
      <c r="K6238" s="334" t="s">
        <v>405</v>
      </c>
      <c r="L6238" s="334" t="s">
        <v>544</v>
      </c>
      <c r="M6238" s="334" t="s">
        <v>468</v>
      </c>
      <c r="N6238" s="336">
        <v>15</v>
      </c>
      <c r="O6238" s="337">
        <v>2564.6</v>
      </c>
      <c r="P6238" s="336">
        <v>21702</v>
      </c>
      <c r="Q6238" t="str">
        <f t="shared" si="100"/>
        <v>3-Small C&amp;I</v>
      </c>
    </row>
    <row r="6239" spans="1:17" x14ac:dyDescent="0.3">
      <c r="A6239" s="338">
        <v>5</v>
      </c>
      <c r="B6239" s="339" t="s">
        <v>181</v>
      </c>
      <c r="C6239" s="340">
        <v>2022</v>
      </c>
      <c r="D6239" s="340">
        <v>3</v>
      </c>
      <c r="E6239" s="339" t="s">
        <v>560</v>
      </c>
      <c r="F6239" s="346">
        <v>60</v>
      </c>
      <c r="G6239" s="339" t="s">
        <v>469</v>
      </c>
      <c r="H6239" s="339" t="s">
        <v>494</v>
      </c>
      <c r="I6239" s="339" t="s">
        <v>495</v>
      </c>
      <c r="J6239" s="339" t="s">
        <v>573</v>
      </c>
      <c r="K6239" s="339" t="s">
        <v>461</v>
      </c>
      <c r="L6239" s="339" t="s">
        <v>549</v>
      </c>
      <c r="M6239" s="339" t="s">
        <v>526</v>
      </c>
      <c r="N6239" s="341">
        <v>6</v>
      </c>
      <c r="O6239" s="342">
        <v>1212.53</v>
      </c>
      <c r="P6239" s="341">
        <v>2285</v>
      </c>
      <c r="Q6239" t="str">
        <f t="shared" si="100"/>
        <v>Street</v>
      </c>
    </row>
    <row r="6240" spans="1:17" x14ac:dyDescent="0.3">
      <c r="A6240" s="333">
        <v>5</v>
      </c>
      <c r="B6240" s="334" t="s">
        <v>181</v>
      </c>
      <c r="C6240" s="335">
        <v>2022</v>
      </c>
      <c r="D6240" s="335">
        <v>3</v>
      </c>
      <c r="E6240" s="334" t="s">
        <v>560</v>
      </c>
      <c r="F6240" s="345">
        <v>60</v>
      </c>
      <c r="G6240" s="334" t="s">
        <v>469</v>
      </c>
      <c r="H6240" s="334" t="s">
        <v>496</v>
      </c>
      <c r="I6240" s="334" t="s">
        <v>497</v>
      </c>
      <c r="J6240" s="334" t="s">
        <v>573</v>
      </c>
      <c r="K6240" s="334" t="s">
        <v>461</v>
      </c>
      <c r="L6240" s="334" t="s">
        <v>549</v>
      </c>
      <c r="M6240" s="334" t="s">
        <v>526</v>
      </c>
      <c r="N6240" s="336">
        <v>35</v>
      </c>
      <c r="O6240" s="337">
        <v>1209.9100000000001</v>
      </c>
      <c r="P6240" s="336">
        <v>1841</v>
      </c>
      <c r="Q6240" t="str">
        <f t="shared" si="100"/>
        <v>Street</v>
      </c>
    </row>
    <row r="6241" spans="1:17" x14ac:dyDescent="0.3">
      <c r="A6241" s="338">
        <v>5</v>
      </c>
      <c r="B6241" s="339" t="s">
        <v>181</v>
      </c>
      <c r="C6241" s="340">
        <v>2022</v>
      </c>
      <c r="D6241" s="340">
        <v>3</v>
      </c>
      <c r="E6241" s="339" t="s">
        <v>560</v>
      </c>
      <c r="F6241" s="346">
        <v>60</v>
      </c>
      <c r="G6241" s="339" t="s">
        <v>469</v>
      </c>
      <c r="H6241" s="339" t="s">
        <v>459</v>
      </c>
      <c r="I6241" s="339" t="s">
        <v>460</v>
      </c>
      <c r="J6241" s="339" t="s">
        <v>573</v>
      </c>
      <c r="K6241" s="339" t="s">
        <v>461</v>
      </c>
      <c r="L6241" s="339" t="s">
        <v>545</v>
      </c>
      <c r="M6241" s="339" t="s">
        <v>470</v>
      </c>
      <c r="N6241" s="341">
        <v>47</v>
      </c>
      <c r="O6241" s="342">
        <v>7474.05</v>
      </c>
      <c r="P6241" s="341">
        <v>11854</v>
      </c>
      <c r="Q6241" t="str">
        <f t="shared" si="100"/>
        <v>Street</v>
      </c>
    </row>
    <row r="6242" spans="1:17" x14ac:dyDescent="0.3">
      <c r="A6242" s="333">
        <v>5</v>
      </c>
      <c r="B6242" s="334" t="s">
        <v>181</v>
      </c>
      <c r="C6242" s="335">
        <v>2022</v>
      </c>
      <c r="D6242" s="335">
        <v>3</v>
      </c>
      <c r="E6242" s="334" t="s">
        <v>560</v>
      </c>
      <c r="F6242" s="345">
        <v>60</v>
      </c>
      <c r="G6242" s="334" t="s">
        <v>469</v>
      </c>
      <c r="H6242" s="334" t="s">
        <v>437</v>
      </c>
      <c r="I6242" s="334" t="s">
        <v>438</v>
      </c>
      <c r="J6242" s="334" t="s">
        <v>571</v>
      </c>
      <c r="K6242" s="334" t="s">
        <v>439</v>
      </c>
      <c r="L6242" s="334" t="s">
        <v>545</v>
      </c>
      <c r="M6242" s="334" t="s">
        <v>470</v>
      </c>
      <c r="N6242" s="336">
        <v>1</v>
      </c>
      <c r="O6242" s="337">
        <v>8.11</v>
      </c>
      <c r="P6242" s="336">
        <v>9</v>
      </c>
      <c r="Q6242" t="str">
        <f t="shared" si="100"/>
        <v>3-Small C&amp;I</v>
      </c>
    </row>
    <row r="6243" spans="1:17" x14ac:dyDescent="0.3">
      <c r="A6243" s="338">
        <v>5</v>
      </c>
      <c r="B6243" s="339" t="s">
        <v>181</v>
      </c>
      <c r="C6243" s="340">
        <v>2022</v>
      </c>
      <c r="D6243" s="340">
        <v>3</v>
      </c>
      <c r="E6243" s="339" t="s">
        <v>560</v>
      </c>
      <c r="F6243" s="346">
        <v>60</v>
      </c>
      <c r="G6243" s="339" t="s">
        <v>469</v>
      </c>
      <c r="H6243" s="339" t="s">
        <v>463</v>
      </c>
      <c r="I6243" s="339" t="s">
        <v>464</v>
      </c>
      <c r="J6243" s="339" t="s">
        <v>577</v>
      </c>
      <c r="K6243" s="339" t="s">
        <v>465</v>
      </c>
      <c r="L6243" s="339" t="s">
        <v>545</v>
      </c>
      <c r="M6243" s="339" t="s">
        <v>470</v>
      </c>
      <c r="N6243" s="341">
        <v>4</v>
      </c>
      <c r="O6243" s="342">
        <v>65.459999999999994</v>
      </c>
      <c r="P6243" s="341">
        <v>379</v>
      </c>
      <c r="Q6243" t="str">
        <f t="shared" si="100"/>
        <v>Street</v>
      </c>
    </row>
    <row r="6244" spans="1:17" x14ac:dyDescent="0.3">
      <c r="A6244" s="333">
        <v>5</v>
      </c>
      <c r="B6244" s="334" t="s">
        <v>181</v>
      </c>
      <c r="C6244" s="335">
        <v>2022</v>
      </c>
      <c r="D6244" s="335">
        <v>3</v>
      </c>
      <c r="E6244" s="334" t="s">
        <v>560</v>
      </c>
      <c r="F6244" s="345">
        <v>71</v>
      </c>
      <c r="G6244" s="334" t="s">
        <v>469</v>
      </c>
      <c r="H6244" s="334" t="s">
        <v>397</v>
      </c>
      <c r="I6244" s="334" t="s">
        <v>398</v>
      </c>
      <c r="J6244" s="334" t="s">
        <v>561</v>
      </c>
      <c r="K6244" s="334" t="s">
        <v>399</v>
      </c>
      <c r="L6244" s="334" t="s">
        <v>550</v>
      </c>
      <c r="M6244" s="334" t="s">
        <v>527</v>
      </c>
      <c r="N6244" s="336">
        <v>1</v>
      </c>
      <c r="O6244" s="337">
        <v>7</v>
      </c>
      <c r="P6244" s="336">
        <v>0</v>
      </c>
      <c r="Q6244" t="str">
        <f t="shared" si="100"/>
        <v>1-Residential</v>
      </c>
    </row>
    <row r="6245" spans="1:17" x14ac:dyDescent="0.3">
      <c r="A6245" s="338">
        <v>5</v>
      </c>
      <c r="B6245" s="339" t="s">
        <v>181</v>
      </c>
      <c r="C6245" s="340">
        <v>2022</v>
      </c>
      <c r="D6245" s="340">
        <v>3</v>
      </c>
      <c r="E6245" s="339" t="s">
        <v>560</v>
      </c>
      <c r="F6245" s="346">
        <v>72</v>
      </c>
      <c r="G6245" s="339" t="s">
        <v>469</v>
      </c>
      <c r="H6245" s="339" t="s">
        <v>397</v>
      </c>
      <c r="I6245" s="339" t="s">
        <v>398</v>
      </c>
      <c r="J6245" s="339" t="s">
        <v>561</v>
      </c>
      <c r="K6245" s="339" t="s">
        <v>399</v>
      </c>
      <c r="L6245" s="339" t="s">
        <v>551</v>
      </c>
      <c r="M6245" s="339" t="s">
        <v>528</v>
      </c>
      <c r="N6245" s="341">
        <v>1</v>
      </c>
      <c r="O6245" s="342">
        <v>134.46</v>
      </c>
      <c r="P6245" s="341">
        <v>444</v>
      </c>
      <c r="Q6245" t="str">
        <f t="shared" si="100"/>
        <v>1-Residential</v>
      </c>
    </row>
    <row r="6246" spans="1:17" x14ac:dyDescent="0.3">
      <c r="A6246" s="333">
        <v>5</v>
      </c>
      <c r="B6246" s="334" t="s">
        <v>181</v>
      </c>
      <c r="C6246" s="335">
        <v>2022</v>
      </c>
      <c r="D6246" s="335">
        <v>3</v>
      </c>
      <c r="E6246" s="334" t="s">
        <v>560</v>
      </c>
      <c r="F6246" s="345">
        <v>72</v>
      </c>
      <c r="G6246" s="334" t="s">
        <v>469</v>
      </c>
      <c r="H6246" s="334" t="s">
        <v>403</v>
      </c>
      <c r="I6246" s="334" t="s">
        <v>404</v>
      </c>
      <c r="J6246" s="334" t="s">
        <v>562</v>
      </c>
      <c r="K6246" s="334" t="s">
        <v>405</v>
      </c>
      <c r="L6246" s="334" t="s">
        <v>551</v>
      </c>
      <c r="M6246" s="334" t="s">
        <v>528</v>
      </c>
      <c r="N6246" s="336">
        <v>1</v>
      </c>
      <c r="O6246" s="337">
        <v>3031.61</v>
      </c>
      <c r="P6246" s="336">
        <v>12406</v>
      </c>
      <c r="Q6246" t="str">
        <f t="shared" si="100"/>
        <v>3-Small C&amp;I</v>
      </c>
    </row>
    <row r="6247" spans="1:17" x14ac:dyDescent="0.3">
      <c r="A6247" s="338">
        <v>5</v>
      </c>
      <c r="B6247" s="339" t="s">
        <v>181</v>
      </c>
      <c r="C6247" s="340">
        <v>2022</v>
      </c>
      <c r="D6247" s="340">
        <v>3</v>
      </c>
      <c r="E6247" s="339" t="s">
        <v>560</v>
      </c>
      <c r="F6247" s="346">
        <v>75</v>
      </c>
      <c r="G6247" s="339" t="s">
        <v>469</v>
      </c>
      <c r="H6247" s="339" t="s">
        <v>481</v>
      </c>
      <c r="I6247" s="339" t="s">
        <v>482</v>
      </c>
      <c r="J6247" s="339" t="s">
        <v>568</v>
      </c>
      <c r="K6247" s="339" t="s">
        <v>433</v>
      </c>
      <c r="L6247" s="339" t="s">
        <v>552</v>
      </c>
      <c r="M6247" s="339" t="s">
        <v>529</v>
      </c>
      <c r="N6247" s="341">
        <v>1</v>
      </c>
      <c r="O6247" s="342">
        <v>1677.36</v>
      </c>
      <c r="P6247" s="341">
        <v>6300</v>
      </c>
      <c r="Q6247" t="str">
        <f t="shared" si="100"/>
        <v>4-Medium C&amp;I</v>
      </c>
    </row>
    <row r="6248" spans="1:17" x14ac:dyDescent="0.3">
      <c r="A6248" s="333">
        <v>5</v>
      </c>
      <c r="B6248" s="334" t="s">
        <v>181</v>
      </c>
      <c r="C6248" s="335">
        <v>2022</v>
      </c>
      <c r="D6248" s="335">
        <v>3</v>
      </c>
      <c r="E6248" s="334" t="s">
        <v>560</v>
      </c>
      <c r="F6248" s="345">
        <v>75</v>
      </c>
      <c r="G6248" s="334" t="s">
        <v>469</v>
      </c>
      <c r="H6248" s="334" t="s">
        <v>441</v>
      </c>
      <c r="I6248" s="334" t="s">
        <v>442</v>
      </c>
      <c r="J6248" s="334" t="s">
        <v>572</v>
      </c>
      <c r="K6248" s="334" t="s">
        <v>443</v>
      </c>
      <c r="L6248" s="334" t="s">
        <v>552</v>
      </c>
      <c r="M6248" s="334" t="s">
        <v>529</v>
      </c>
      <c r="N6248" s="336">
        <v>1</v>
      </c>
      <c r="O6248" s="337">
        <v>30856.46</v>
      </c>
      <c r="P6248" s="336">
        <v>138600</v>
      </c>
      <c r="Q6248" t="str">
        <f t="shared" si="100"/>
        <v>5-Large C&amp;I</v>
      </c>
    </row>
    <row r="6249" spans="1:17" x14ac:dyDescent="0.3">
      <c r="A6249" s="338">
        <v>5</v>
      </c>
      <c r="B6249" s="339" t="s">
        <v>181</v>
      </c>
      <c r="C6249" s="340">
        <v>2022</v>
      </c>
      <c r="D6249" s="340">
        <v>3</v>
      </c>
      <c r="E6249" s="339" t="s">
        <v>560</v>
      </c>
      <c r="F6249" s="346">
        <v>75</v>
      </c>
      <c r="G6249" s="339" t="s">
        <v>469</v>
      </c>
      <c r="H6249" s="339" t="s">
        <v>417</v>
      </c>
      <c r="I6249" s="339" t="s">
        <v>418</v>
      </c>
      <c r="J6249" s="339" t="s">
        <v>562</v>
      </c>
      <c r="K6249" s="339" t="s">
        <v>405</v>
      </c>
      <c r="L6249" s="339" t="s">
        <v>553</v>
      </c>
      <c r="M6249" s="339" t="s">
        <v>476</v>
      </c>
      <c r="N6249" s="341">
        <v>6</v>
      </c>
      <c r="O6249" s="342">
        <v>1759.9</v>
      </c>
      <c r="P6249" s="341">
        <v>15430</v>
      </c>
      <c r="Q6249" t="str">
        <f t="shared" si="100"/>
        <v>3-Small C&amp;I</v>
      </c>
    </row>
    <row r="6250" spans="1:17" x14ac:dyDescent="0.3">
      <c r="A6250" s="333">
        <v>5</v>
      </c>
      <c r="B6250" s="334" t="s">
        <v>181</v>
      </c>
      <c r="C6250" s="335">
        <v>2022</v>
      </c>
      <c r="D6250" s="335">
        <v>3</v>
      </c>
      <c r="E6250" s="334" t="s">
        <v>560</v>
      </c>
      <c r="F6250" s="345">
        <v>75</v>
      </c>
      <c r="G6250" s="334" t="s">
        <v>469</v>
      </c>
      <c r="H6250" s="334" t="s">
        <v>450</v>
      </c>
      <c r="I6250" s="334" t="s">
        <v>451</v>
      </c>
      <c r="J6250" s="334" t="s">
        <v>568</v>
      </c>
      <c r="K6250" s="334" t="s">
        <v>433</v>
      </c>
      <c r="L6250" s="334" t="s">
        <v>553</v>
      </c>
      <c r="M6250" s="334" t="s">
        <v>476</v>
      </c>
      <c r="N6250" s="336">
        <v>1</v>
      </c>
      <c r="O6250" s="337">
        <v>3024.42</v>
      </c>
      <c r="P6250" s="336">
        <v>35280</v>
      </c>
      <c r="Q6250" t="str">
        <f t="shared" si="100"/>
        <v>4-Medium C&amp;I</v>
      </c>
    </row>
    <row r="6251" spans="1:17" x14ac:dyDescent="0.3">
      <c r="A6251" s="338">
        <v>5</v>
      </c>
      <c r="B6251" s="339" t="s">
        <v>181</v>
      </c>
      <c r="C6251" s="340">
        <v>2022</v>
      </c>
      <c r="D6251" s="340">
        <v>3</v>
      </c>
      <c r="E6251" s="339" t="s">
        <v>560</v>
      </c>
      <c r="F6251" s="346">
        <v>77</v>
      </c>
      <c r="G6251" s="339" t="s">
        <v>469</v>
      </c>
      <c r="H6251" s="339" t="s">
        <v>403</v>
      </c>
      <c r="I6251" s="339" t="s">
        <v>404</v>
      </c>
      <c r="J6251" s="339" t="s">
        <v>562</v>
      </c>
      <c r="K6251" s="339" t="s">
        <v>405</v>
      </c>
      <c r="L6251" s="339" t="s">
        <v>554</v>
      </c>
      <c r="M6251" s="339" t="s">
        <v>530</v>
      </c>
      <c r="N6251" s="341">
        <v>2</v>
      </c>
      <c r="O6251" s="342">
        <v>1896.88</v>
      </c>
      <c r="P6251" s="341">
        <v>7706</v>
      </c>
      <c r="Q6251" t="str">
        <f t="shared" si="100"/>
        <v>3-Small C&amp;I</v>
      </c>
    </row>
    <row r="6252" spans="1:17" x14ac:dyDescent="0.3">
      <c r="A6252" s="333">
        <v>5</v>
      </c>
      <c r="B6252" s="334" t="s">
        <v>181</v>
      </c>
      <c r="C6252" s="335">
        <v>2022</v>
      </c>
      <c r="D6252" s="335">
        <v>3</v>
      </c>
      <c r="E6252" s="334" t="s">
        <v>560</v>
      </c>
      <c r="F6252" s="345">
        <v>77</v>
      </c>
      <c r="G6252" s="334" t="s">
        <v>469</v>
      </c>
      <c r="H6252" s="334" t="s">
        <v>431</v>
      </c>
      <c r="I6252" s="334" t="s">
        <v>432</v>
      </c>
      <c r="J6252" s="334" t="s">
        <v>568</v>
      </c>
      <c r="K6252" s="334" t="s">
        <v>433</v>
      </c>
      <c r="L6252" s="334" t="s">
        <v>554</v>
      </c>
      <c r="M6252" s="334" t="s">
        <v>530</v>
      </c>
      <c r="N6252" s="336">
        <v>1</v>
      </c>
      <c r="O6252" s="337">
        <v>4588.1099999999997</v>
      </c>
      <c r="P6252" s="336">
        <v>16800</v>
      </c>
      <c r="Q6252" t="str">
        <f t="shared" si="100"/>
        <v>4-Medium C&amp;I</v>
      </c>
    </row>
    <row r="6253" spans="1:17" x14ac:dyDescent="0.3">
      <c r="A6253" s="338">
        <v>5</v>
      </c>
      <c r="B6253" s="339" t="s">
        <v>181</v>
      </c>
      <c r="C6253" s="340">
        <v>2022</v>
      </c>
      <c r="D6253" s="340">
        <v>3</v>
      </c>
      <c r="E6253" s="339" t="s">
        <v>560</v>
      </c>
      <c r="F6253" s="346">
        <v>77</v>
      </c>
      <c r="G6253" s="339" t="s">
        <v>469</v>
      </c>
      <c r="H6253" s="339" t="s">
        <v>417</v>
      </c>
      <c r="I6253" s="339" t="s">
        <v>418</v>
      </c>
      <c r="J6253" s="339" t="s">
        <v>562</v>
      </c>
      <c r="K6253" s="339" t="s">
        <v>405</v>
      </c>
      <c r="L6253" s="339" t="s">
        <v>555</v>
      </c>
      <c r="M6253" s="339" t="s">
        <v>476</v>
      </c>
      <c r="N6253" s="341">
        <v>1</v>
      </c>
      <c r="O6253" s="342">
        <v>347.19</v>
      </c>
      <c r="P6253" s="341">
        <v>2999</v>
      </c>
      <c r="Q6253" t="str">
        <f t="shared" si="100"/>
        <v>3-Small C&amp;I</v>
      </c>
    </row>
    <row r="6254" spans="1:17" x14ac:dyDescent="0.3">
      <c r="A6254" s="333">
        <v>5</v>
      </c>
      <c r="B6254" s="334" t="s">
        <v>181</v>
      </c>
      <c r="C6254" s="335">
        <v>2022</v>
      </c>
      <c r="D6254" s="335">
        <v>3</v>
      </c>
      <c r="E6254" s="334" t="s">
        <v>560</v>
      </c>
      <c r="F6254" s="345">
        <v>79</v>
      </c>
      <c r="G6254" s="334" t="s">
        <v>469</v>
      </c>
      <c r="H6254" s="334" t="s">
        <v>403</v>
      </c>
      <c r="I6254" s="334" t="s">
        <v>404</v>
      </c>
      <c r="J6254" s="334" t="s">
        <v>562</v>
      </c>
      <c r="K6254" s="334" t="s">
        <v>405</v>
      </c>
      <c r="L6254" s="334" t="s">
        <v>556</v>
      </c>
      <c r="M6254" s="334" t="s">
        <v>531</v>
      </c>
      <c r="N6254" s="336">
        <v>1</v>
      </c>
      <c r="O6254" s="337">
        <v>9.64</v>
      </c>
      <c r="P6254" s="336">
        <v>0</v>
      </c>
      <c r="Q6254" t="str">
        <f t="shared" si="100"/>
        <v>3-Small C&amp;I</v>
      </c>
    </row>
    <row r="6255" spans="1:17" x14ac:dyDescent="0.3">
      <c r="A6255" s="338">
        <v>5</v>
      </c>
      <c r="B6255" s="339" t="s">
        <v>181</v>
      </c>
      <c r="C6255" s="340">
        <v>2022</v>
      </c>
      <c r="D6255" s="340">
        <v>3</v>
      </c>
      <c r="E6255" s="339" t="s">
        <v>560</v>
      </c>
      <c r="F6255" s="346">
        <v>79</v>
      </c>
      <c r="G6255" s="339" t="s">
        <v>469</v>
      </c>
      <c r="H6255" s="339" t="s">
        <v>431</v>
      </c>
      <c r="I6255" s="339" t="s">
        <v>432</v>
      </c>
      <c r="J6255" s="339" t="s">
        <v>568</v>
      </c>
      <c r="K6255" s="339" t="s">
        <v>433</v>
      </c>
      <c r="L6255" s="339" t="s">
        <v>556</v>
      </c>
      <c r="M6255" s="339" t="s">
        <v>531</v>
      </c>
      <c r="N6255" s="341">
        <v>1</v>
      </c>
      <c r="O6255" s="342">
        <v>14811.06</v>
      </c>
      <c r="P6255" s="341">
        <v>50800</v>
      </c>
      <c r="Q6255" t="str">
        <f t="shared" si="100"/>
        <v>4-Medium C&amp;I</v>
      </c>
    </row>
    <row r="6256" spans="1:17" x14ac:dyDescent="0.3">
      <c r="A6256" s="333">
        <v>5</v>
      </c>
      <c r="B6256" s="334" t="s">
        <v>181</v>
      </c>
      <c r="C6256" s="335">
        <v>2022</v>
      </c>
      <c r="D6256" s="335">
        <v>3</v>
      </c>
      <c r="E6256" s="334" t="s">
        <v>560</v>
      </c>
      <c r="F6256" s="345">
        <v>79</v>
      </c>
      <c r="G6256" s="334" t="s">
        <v>469</v>
      </c>
      <c r="H6256" s="334" t="s">
        <v>532</v>
      </c>
      <c r="I6256" s="334" t="s">
        <v>533</v>
      </c>
      <c r="J6256" s="334" t="s">
        <v>270</v>
      </c>
      <c r="K6256" s="334" t="s">
        <v>534</v>
      </c>
      <c r="L6256" s="334" t="s">
        <v>556</v>
      </c>
      <c r="M6256" s="334" t="s">
        <v>531</v>
      </c>
      <c r="N6256" s="336">
        <v>17</v>
      </c>
      <c r="O6256" s="337">
        <v>6248.38</v>
      </c>
      <c r="P6256" s="336">
        <v>2390388</v>
      </c>
      <c r="Q6256" t="str">
        <f t="shared" si="100"/>
        <v>OTHER</v>
      </c>
    </row>
    <row r="6257" spans="1:17" x14ac:dyDescent="0.3">
      <c r="A6257" s="338">
        <v>5</v>
      </c>
      <c r="B6257" s="339" t="s">
        <v>181</v>
      </c>
      <c r="C6257" s="340">
        <v>2022</v>
      </c>
      <c r="D6257" s="340">
        <v>3</v>
      </c>
      <c r="E6257" s="339" t="s">
        <v>560</v>
      </c>
      <c r="F6257" s="346">
        <v>79</v>
      </c>
      <c r="G6257" s="339" t="s">
        <v>469</v>
      </c>
      <c r="H6257" s="339" t="s">
        <v>417</v>
      </c>
      <c r="I6257" s="339" t="s">
        <v>418</v>
      </c>
      <c r="J6257" s="339" t="s">
        <v>562</v>
      </c>
      <c r="K6257" s="339" t="s">
        <v>405</v>
      </c>
      <c r="L6257" s="339" t="s">
        <v>557</v>
      </c>
      <c r="M6257" s="339" t="s">
        <v>535</v>
      </c>
      <c r="N6257" s="341">
        <v>82</v>
      </c>
      <c r="O6257" s="342">
        <v>24579.71</v>
      </c>
      <c r="P6257" s="341">
        <v>213743</v>
      </c>
      <c r="Q6257" t="str">
        <f t="shared" si="100"/>
        <v>3-Small C&amp;I</v>
      </c>
    </row>
    <row r="6258" spans="1:17" x14ac:dyDescent="0.3">
      <c r="A6258" s="333">
        <v>5</v>
      </c>
      <c r="B6258" s="334" t="s">
        <v>181</v>
      </c>
      <c r="C6258" s="335">
        <v>2022</v>
      </c>
      <c r="D6258" s="335">
        <v>3</v>
      </c>
      <c r="E6258" s="334" t="s">
        <v>560</v>
      </c>
      <c r="F6258" s="345">
        <v>79</v>
      </c>
      <c r="G6258" s="334" t="s">
        <v>469</v>
      </c>
      <c r="H6258" s="334" t="s">
        <v>446</v>
      </c>
      <c r="I6258" s="334" t="s">
        <v>447</v>
      </c>
      <c r="J6258" s="334" t="s">
        <v>567</v>
      </c>
      <c r="K6258" s="334" t="s">
        <v>425</v>
      </c>
      <c r="L6258" s="334" t="s">
        <v>557</v>
      </c>
      <c r="M6258" s="334" t="s">
        <v>535</v>
      </c>
      <c r="N6258" s="336">
        <v>7</v>
      </c>
      <c r="O6258" s="337">
        <v>365.03</v>
      </c>
      <c r="P6258" s="336">
        <v>2844</v>
      </c>
      <c r="Q6258" t="str">
        <f t="shared" si="100"/>
        <v>3-Small C&amp;I</v>
      </c>
    </row>
    <row r="6259" spans="1:17" x14ac:dyDescent="0.3">
      <c r="A6259" s="338">
        <v>5</v>
      </c>
      <c r="B6259" s="339" t="s">
        <v>181</v>
      </c>
      <c r="C6259" s="340">
        <v>2022</v>
      </c>
      <c r="D6259" s="340">
        <v>3</v>
      </c>
      <c r="E6259" s="339" t="s">
        <v>560</v>
      </c>
      <c r="F6259" s="346">
        <v>79</v>
      </c>
      <c r="G6259" s="339" t="s">
        <v>469</v>
      </c>
      <c r="H6259" s="339" t="s">
        <v>450</v>
      </c>
      <c r="I6259" s="339" t="s">
        <v>451</v>
      </c>
      <c r="J6259" s="339" t="s">
        <v>568</v>
      </c>
      <c r="K6259" s="339" t="s">
        <v>433</v>
      </c>
      <c r="L6259" s="339" t="s">
        <v>557</v>
      </c>
      <c r="M6259" s="339" t="s">
        <v>535</v>
      </c>
      <c r="N6259" s="341">
        <v>3</v>
      </c>
      <c r="O6259" s="342">
        <v>6315.06</v>
      </c>
      <c r="P6259" s="341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187</v>
      </c>
      <c r="C6260">
        <v>2022</v>
      </c>
      <c r="D6260">
        <v>4</v>
      </c>
      <c r="E6260" t="s">
        <v>583</v>
      </c>
      <c r="F6260" s="153">
        <v>1</v>
      </c>
      <c r="G6260" t="s">
        <v>396</v>
      </c>
      <c r="H6260" t="s">
        <v>397</v>
      </c>
      <c r="I6260" t="s">
        <v>398</v>
      </c>
      <c r="J6260" t="s">
        <v>561</v>
      </c>
      <c r="K6260" t="s">
        <v>399</v>
      </c>
      <c r="L6260" t="s">
        <v>536</v>
      </c>
      <c r="M6260" t="s">
        <v>400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187</v>
      </c>
      <c r="C6261">
        <v>2022</v>
      </c>
      <c r="D6261">
        <v>4</v>
      </c>
      <c r="E6261" t="s">
        <v>583</v>
      </c>
      <c r="F6261" s="153">
        <v>1</v>
      </c>
      <c r="G6261" t="s">
        <v>396</v>
      </c>
      <c r="H6261" t="s">
        <v>401</v>
      </c>
      <c r="I6261" t="s">
        <v>402</v>
      </c>
      <c r="J6261" t="s">
        <v>561</v>
      </c>
      <c r="K6261" t="s">
        <v>399</v>
      </c>
      <c r="L6261" t="s">
        <v>536</v>
      </c>
      <c r="M6261" t="s">
        <v>400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187</v>
      </c>
      <c r="C6262">
        <v>2022</v>
      </c>
      <c r="D6262">
        <v>4</v>
      </c>
      <c r="E6262" t="s">
        <v>583</v>
      </c>
      <c r="F6262" s="153">
        <v>1</v>
      </c>
      <c r="G6262" t="s">
        <v>396</v>
      </c>
      <c r="H6262" t="s">
        <v>403</v>
      </c>
      <c r="I6262" t="s">
        <v>404</v>
      </c>
      <c r="J6262" t="s">
        <v>562</v>
      </c>
      <c r="K6262" t="s">
        <v>405</v>
      </c>
      <c r="L6262" t="s">
        <v>536</v>
      </c>
      <c r="M6262" t="s">
        <v>400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187</v>
      </c>
      <c r="C6263">
        <v>2022</v>
      </c>
      <c r="D6263">
        <v>4</v>
      </c>
      <c r="E6263" t="s">
        <v>583</v>
      </c>
      <c r="F6263" s="153">
        <v>1</v>
      </c>
      <c r="G6263" t="s">
        <v>396</v>
      </c>
      <c r="H6263" t="s">
        <v>406</v>
      </c>
      <c r="I6263" t="s">
        <v>407</v>
      </c>
      <c r="J6263" t="s">
        <v>563</v>
      </c>
      <c r="K6263" t="s">
        <v>408</v>
      </c>
      <c r="L6263" t="s">
        <v>536</v>
      </c>
      <c r="M6263" t="s">
        <v>400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187</v>
      </c>
      <c r="C6264">
        <v>2022</v>
      </c>
      <c r="D6264">
        <v>4</v>
      </c>
      <c r="E6264" t="s">
        <v>583</v>
      </c>
      <c r="F6264" s="153">
        <v>1</v>
      </c>
      <c r="G6264" t="s">
        <v>396</v>
      </c>
      <c r="H6264" t="s">
        <v>409</v>
      </c>
      <c r="I6264" t="s">
        <v>410</v>
      </c>
      <c r="J6264" t="s">
        <v>565</v>
      </c>
      <c r="K6264" t="s">
        <v>411</v>
      </c>
      <c r="L6264" t="s">
        <v>536</v>
      </c>
      <c r="M6264" t="s">
        <v>400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187</v>
      </c>
      <c r="C6265">
        <v>2022</v>
      </c>
      <c r="D6265">
        <v>4</v>
      </c>
      <c r="E6265" t="s">
        <v>583</v>
      </c>
      <c r="F6265" s="153">
        <v>1</v>
      </c>
      <c r="G6265" t="s">
        <v>396</v>
      </c>
      <c r="H6265" t="s">
        <v>412</v>
      </c>
      <c r="I6265" t="s">
        <v>413</v>
      </c>
      <c r="J6265" t="s">
        <v>561</v>
      </c>
      <c r="K6265" t="s">
        <v>399</v>
      </c>
      <c r="L6265" t="s">
        <v>537</v>
      </c>
      <c r="M6265" t="s">
        <v>414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187</v>
      </c>
      <c r="C6266">
        <v>2022</v>
      </c>
      <c r="D6266">
        <v>4</v>
      </c>
      <c r="E6266" t="s">
        <v>583</v>
      </c>
      <c r="F6266" s="153">
        <v>1</v>
      </c>
      <c r="G6266" t="s">
        <v>396</v>
      </c>
      <c r="H6266" t="s">
        <v>415</v>
      </c>
      <c r="I6266" t="s">
        <v>416</v>
      </c>
      <c r="J6266" t="s">
        <v>563</v>
      </c>
      <c r="K6266" t="s">
        <v>408</v>
      </c>
      <c r="L6266" t="s">
        <v>537</v>
      </c>
      <c r="M6266" t="s">
        <v>414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187</v>
      </c>
      <c r="C6267">
        <v>2022</v>
      </c>
      <c r="D6267">
        <v>4</v>
      </c>
      <c r="E6267" t="s">
        <v>583</v>
      </c>
      <c r="F6267" s="153">
        <v>1</v>
      </c>
      <c r="G6267" t="s">
        <v>396</v>
      </c>
      <c r="H6267" t="s">
        <v>417</v>
      </c>
      <c r="I6267" t="s">
        <v>418</v>
      </c>
      <c r="J6267" t="s">
        <v>562</v>
      </c>
      <c r="K6267" t="s">
        <v>405</v>
      </c>
      <c r="L6267" t="s">
        <v>537</v>
      </c>
      <c r="M6267" t="s">
        <v>414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187</v>
      </c>
      <c r="C6268">
        <v>2022</v>
      </c>
      <c r="D6268">
        <v>4</v>
      </c>
      <c r="E6268" t="s">
        <v>583</v>
      </c>
      <c r="F6268" s="153">
        <v>1</v>
      </c>
      <c r="G6268" t="s">
        <v>396</v>
      </c>
      <c r="H6268" t="s">
        <v>419</v>
      </c>
      <c r="I6268" t="s">
        <v>420</v>
      </c>
      <c r="J6268" t="s">
        <v>565</v>
      </c>
      <c r="K6268" t="s">
        <v>411</v>
      </c>
      <c r="L6268" t="s">
        <v>537</v>
      </c>
      <c r="M6268" t="s">
        <v>414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187</v>
      </c>
      <c r="C6269">
        <v>2022</v>
      </c>
      <c r="D6269">
        <v>4</v>
      </c>
      <c r="E6269" t="s">
        <v>583</v>
      </c>
      <c r="F6269" s="153">
        <v>3</v>
      </c>
      <c r="G6269" t="s">
        <v>421</v>
      </c>
      <c r="H6269" t="s">
        <v>397</v>
      </c>
      <c r="I6269" t="s">
        <v>398</v>
      </c>
      <c r="J6269" t="s">
        <v>561</v>
      </c>
      <c r="K6269" t="s">
        <v>399</v>
      </c>
      <c r="L6269" t="s">
        <v>538</v>
      </c>
      <c r="M6269" t="s">
        <v>422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187</v>
      </c>
      <c r="C6270">
        <v>2022</v>
      </c>
      <c r="D6270">
        <v>4</v>
      </c>
      <c r="E6270" t="s">
        <v>583</v>
      </c>
      <c r="F6270" s="153">
        <v>3</v>
      </c>
      <c r="G6270" t="s">
        <v>421</v>
      </c>
      <c r="H6270" t="s">
        <v>403</v>
      </c>
      <c r="I6270" t="s">
        <v>404</v>
      </c>
      <c r="J6270" t="s">
        <v>562</v>
      </c>
      <c r="K6270" t="s">
        <v>405</v>
      </c>
      <c r="L6270" t="s">
        <v>538</v>
      </c>
      <c r="M6270" t="s">
        <v>422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187</v>
      </c>
      <c r="C6271">
        <v>2022</v>
      </c>
      <c r="D6271">
        <v>4</v>
      </c>
      <c r="E6271" t="s">
        <v>583</v>
      </c>
      <c r="F6271" s="153">
        <v>3</v>
      </c>
      <c r="G6271" t="s">
        <v>421</v>
      </c>
      <c r="H6271" t="s">
        <v>426</v>
      </c>
      <c r="I6271" t="s">
        <v>427</v>
      </c>
      <c r="J6271" t="s">
        <v>564</v>
      </c>
      <c r="K6271" t="s">
        <v>428</v>
      </c>
      <c r="L6271" t="s">
        <v>538</v>
      </c>
      <c r="M6271" t="s">
        <v>422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187</v>
      </c>
      <c r="C6272">
        <v>2022</v>
      </c>
      <c r="D6272">
        <v>4</v>
      </c>
      <c r="E6272" t="s">
        <v>583</v>
      </c>
      <c r="F6272" s="153">
        <v>3</v>
      </c>
      <c r="G6272" t="s">
        <v>421</v>
      </c>
      <c r="H6272" t="s">
        <v>409</v>
      </c>
      <c r="I6272" t="s">
        <v>410</v>
      </c>
      <c r="J6272" t="s">
        <v>565</v>
      </c>
      <c r="K6272" t="s">
        <v>411</v>
      </c>
      <c r="L6272" t="s">
        <v>538</v>
      </c>
      <c r="M6272" t="s">
        <v>422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187</v>
      </c>
      <c r="C6273">
        <v>2022</v>
      </c>
      <c r="D6273">
        <v>4</v>
      </c>
      <c r="E6273" t="s">
        <v>583</v>
      </c>
      <c r="F6273" s="153">
        <v>3</v>
      </c>
      <c r="G6273" t="s">
        <v>421</v>
      </c>
      <c r="H6273" t="s">
        <v>431</v>
      </c>
      <c r="I6273" t="s">
        <v>432</v>
      </c>
      <c r="J6273" t="s">
        <v>568</v>
      </c>
      <c r="K6273" t="s">
        <v>433</v>
      </c>
      <c r="L6273" t="s">
        <v>538</v>
      </c>
      <c r="M6273" t="s">
        <v>422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187</v>
      </c>
      <c r="C6274">
        <v>2022</v>
      </c>
      <c r="D6274">
        <v>4</v>
      </c>
      <c r="E6274" t="s">
        <v>583</v>
      </c>
      <c r="F6274" s="153">
        <v>3</v>
      </c>
      <c r="G6274" t="s">
        <v>421</v>
      </c>
      <c r="H6274" t="s">
        <v>434</v>
      </c>
      <c r="I6274" t="s">
        <v>435</v>
      </c>
      <c r="J6274" t="s">
        <v>566</v>
      </c>
      <c r="K6274" t="s">
        <v>436</v>
      </c>
      <c r="L6274" t="s">
        <v>537</v>
      </c>
      <c r="M6274" t="s">
        <v>414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187</v>
      </c>
      <c r="C6275">
        <v>2022</v>
      </c>
      <c r="D6275">
        <v>4</v>
      </c>
      <c r="E6275" t="s">
        <v>583</v>
      </c>
      <c r="F6275" s="153">
        <v>3</v>
      </c>
      <c r="G6275" t="s">
        <v>421</v>
      </c>
      <c r="H6275" t="s">
        <v>437</v>
      </c>
      <c r="I6275" t="s">
        <v>438</v>
      </c>
      <c r="J6275" t="s">
        <v>571</v>
      </c>
      <c r="K6275" t="s">
        <v>439</v>
      </c>
      <c r="L6275" t="s">
        <v>539</v>
      </c>
      <c r="M6275" t="s">
        <v>440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187</v>
      </c>
      <c r="C6276">
        <v>2022</v>
      </c>
      <c r="D6276">
        <v>4</v>
      </c>
      <c r="E6276" t="s">
        <v>583</v>
      </c>
      <c r="F6276" s="153">
        <v>3</v>
      </c>
      <c r="G6276" t="s">
        <v>421</v>
      </c>
      <c r="H6276" t="s">
        <v>441</v>
      </c>
      <c r="I6276" t="s">
        <v>442</v>
      </c>
      <c r="J6276" t="s">
        <v>572</v>
      </c>
      <c r="K6276" t="s">
        <v>443</v>
      </c>
      <c r="L6276" t="s">
        <v>538</v>
      </c>
      <c r="M6276" t="s">
        <v>422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187</v>
      </c>
      <c r="C6277">
        <v>2022</v>
      </c>
      <c r="D6277">
        <v>4</v>
      </c>
      <c r="E6277" t="s">
        <v>583</v>
      </c>
      <c r="F6277" s="153">
        <v>3</v>
      </c>
      <c r="G6277" t="s">
        <v>421</v>
      </c>
      <c r="H6277" t="s">
        <v>444</v>
      </c>
      <c r="I6277" t="s">
        <v>445</v>
      </c>
      <c r="J6277" t="s">
        <v>572</v>
      </c>
      <c r="K6277" t="s">
        <v>443</v>
      </c>
      <c r="L6277" t="s">
        <v>539</v>
      </c>
      <c r="M6277" t="s">
        <v>440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187</v>
      </c>
      <c r="C6278">
        <v>2022</v>
      </c>
      <c r="D6278">
        <v>4</v>
      </c>
      <c r="E6278" t="s">
        <v>583</v>
      </c>
      <c r="F6278" s="153">
        <v>3</v>
      </c>
      <c r="G6278" t="s">
        <v>421</v>
      </c>
      <c r="H6278" t="s">
        <v>412</v>
      </c>
      <c r="I6278" t="s">
        <v>413</v>
      </c>
      <c r="J6278" t="s">
        <v>561</v>
      </c>
      <c r="K6278" t="s">
        <v>399</v>
      </c>
      <c r="L6278" t="s">
        <v>539</v>
      </c>
      <c r="M6278" t="s">
        <v>440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187</v>
      </c>
      <c r="C6279">
        <v>2022</v>
      </c>
      <c r="D6279">
        <v>4</v>
      </c>
      <c r="E6279" t="s">
        <v>583</v>
      </c>
      <c r="F6279" s="153">
        <v>3</v>
      </c>
      <c r="G6279" t="s">
        <v>421</v>
      </c>
      <c r="H6279" t="s">
        <v>417</v>
      </c>
      <c r="I6279" t="s">
        <v>418</v>
      </c>
      <c r="J6279" t="s">
        <v>562</v>
      </c>
      <c r="K6279" t="s">
        <v>405</v>
      </c>
      <c r="L6279" t="s">
        <v>539</v>
      </c>
      <c r="M6279" t="s">
        <v>440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187</v>
      </c>
      <c r="C6280">
        <v>2022</v>
      </c>
      <c r="D6280">
        <v>4</v>
      </c>
      <c r="E6280" t="s">
        <v>583</v>
      </c>
      <c r="F6280" s="153">
        <v>3</v>
      </c>
      <c r="G6280" t="s">
        <v>421</v>
      </c>
      <c r="H6280" t="s">
        <v>446</v>
      </c>
      <c r="I6280" t="s">
        <v>447</v>
      </c>
      <c r="J6280" t="s">
        <v>567</v>
      </c>
      <c r="K6280" t="s">
        <v>425</v>
      </c>
      <c r="L6280" t="s">
        <v>539</v>
      </c>
      <c r="M6280" t="s">
        <v>440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187</v>
      </c>
      <c r="C6281">
        <v>2022</v>
      </c>
      <c r="D6281">
        <v>4</v>
      </c>
      <c r="E6281" t="s">
        <v>583</v>
      </c>
      <c r="F6281" s="153">
        <v>3</v>
      </c>
      <c r="G6281" t="s">
        <v>421</v>
      </c>
      <c r="H6281" t="s">
        <v>448</v>
      </c>
      <c r="I6281" t="s">
        <v>449</v>
      </c>
      <c r="J6281" t="s">
        <v>564</v>
      </c>
      <c r="K6281" t="s">
        <v>428</v>
      </c>
      <c r="L6281" t="s">
        <v>539</v>
      </c>
      <c r="M6281" t="s">
        <v>440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187</v>
      </c>
      <c r="C6282">
        <v>2022</v>
      </c>
      <c r="D6282">
        <v>4</v>
      </c>
      <c r="E6282" t="s">
        <v>583</v>
      </c>
      <c r="F6282" s="153">
        <v>3</v>
      </c>
      <c r="G6282" t="s">
        <v>421</v>
      </c>
      <c r="H6282" t="s">
        <v>419</v>
      </c>
      <c r="I6282" t="s">
        <v>420</v>
      </c>
      <c r="J6282" t="s">
        <v>565</v>
      </c>
      <c r="K6282" t="s">
        <v>411</v>
      </c>
      <c r="L6282" t="s">
        <v>539</v>
      </c>
      <c r="M6282" t="s">
        <v>440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187</v>
      </c>
      <c r="C6283">
        <v>2022</v>
      </c>
      <c r="D6283">
        <v>4</v>
      </c>
      <c r="E6283" t="s">
        <v>583</v>
      </c>
      <c r="F6283" s="153">
        <v>3</v>
      </c>
      <c r="G6283" t="s">
        <v>421</v>
      </c>
      <c r="H6283" t="s">
        <v>450</v>
      </c>
      <c r="I6283" t="s">
        <v>451</v>
      </c>
      <c r="J6283" t="s">
        <v>568</v>
      </c>
      <c r="K6283" t="s">
        <v>433</v>
      </c>
      <c r="L6283" t="s">
        <v>539</v>
      </c>
      <c r="M6283" t="s">
        <v>440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187</v>
      </c>
      <c r="C6284">
        <v>2022</v>
      </c>
      <c r="D6284">
        <v>4</v>
      </c>
      <c r="E6284" t="s">
        <v>583</v>
      </c>
      <c r="F6284" s="153">
        <v>3</v>
      </c>
      <c r="G6284" t="s">
        <v>421</v>
      </c>
      <c r="H6284" t="s">
        <v>452</v>
      </c>
      <c r="I6284" t="s">
        <v>453</v>
      </c>
      <c r="J6284" t="s">
        <v>570</v>
      </c>
      <c r="K6284" t="s">
        <v>454</v>
      </c>
      <c r="L6284" t="s">
        <v>539</v>
      </c>
      <c r="M6284" t="s">
        <v>440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187</v>
      </c>
      <c r="C6285">
        <v>2022</v>
      </c>
      <c r="D6285">
        <v>4</v>
      </c>
      <c r="E6285" t="s">
        <v>583</v>
      </c>
      <c r="F6285" s="153">
        <v>5</v>
      </c>
      <c r="G6285" t="s">
        <v>455</v>
      </c>
      <c r="H6285" t="s">
        <v>431</v>
      </c>
      <c r="I6285" t="s">
        <v>432</v>
      </c>
      <c r="J6285" t="s">
        <v>568</v>
      </c>
      <c r="K6285" t="s">
        <v>433</v>
      </c>
      <c r="L6285" t="s">
        <v>540</v>
      </c>
      <c r="M6285" t="s">
        <v>456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187</v>
      </c>
      <c r="C6286">
        <v>2022</v>
      </c>
      <c r="D6286">
        <v>4</v>
      </c>
      <c r="E6286" t="s">
        <v>583</v>
      </c>
      <c r="F6286" s="153">
        <v>5</v>
      </c>
      <c r="G6286" t="s">
        <v>455</v>
      </c>
      <c r="H6286" t="s">
        <v>444</v>
      </c>
      <c r="I6286" t="s">
        <v>445</v>
      </c>
      <c r="J6286" t="s">
        <v>572</v>
      </c>
      <c r="K6286" t="s">
        <v>443</v>
      </c>
      <c r="L6286" t="s">
        <v>541</v>
      </c>
      <c r="M6286" t="s">
        <v>457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187</v>
      </c>
      <c r="C6287">
        <v>2022</v>
      </c>
      <c r="D6287">
        <v>4</v>
      </c>
      <c r="E6287" t="s">
        <v>583</v>
      </c>
      <c r="F6287" s="153">
        <v>5</v>
      </c>
      <c r="G6287" t="s">
        <v>455</v>
      </c>
      <c r="H6287" t="s">
        <v>417</v>
      </c>
      <c r="I6287" t="s">
        <v>418</v>
      </c>
      <c r="J6287" t="s">
        <v>562</v>
      </c>
      <c r="K6287" t="s">
        <v>405</v>
      </c>
      <c r="L6287" t="s">
        <v>541</v>
      </c>
      <c r="M6287" t="s">
        <v>457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187</v>
      </c>
      <c r="C6288">
        <v>2022</v>
      </c>
      <c r="D6288">
        <v>4</v>
      </c>
      <c r="E6288" t="s">
        <v>583</v>
      </c>
      <c r="F6288" s="153">
        <v>6</v>
      </c>
      <c r="G6288" t="s">
        <v>458</v>
      </c>
      <c r="H6288" t="s">
        <v>459</v>
      </c>
      <c r="I6288" t="s">
        <v>460</v>
      </c>
      <c r="J6288" t="s">
        <v>573</v>
      </c>
      <c r="K6288" t="s">
        <v>461</v>
      </c>
      <c r="L6288" t="s">
        <v>542</v>
      </c>
      <c r="M6288" t="s">
        <v>462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187</v>
      </c>
      <c r="C6289">
        <v>2022</v>
      </c>
      <c r="D6289">
        <v>4</v>
      </c>
      <c r="E6289" t="s">
        <v>583</v>
      </c>
      <c r="F6289" s="153">
        <v>6</v>
      </c>
      <c r="G6289" t="s">
        <v>458</v>
      </c>
      <c r="H6289" t="s">
        <v>463</v>
      </c>
      <c r="I6289" t="s">
        <v>464</v>
      </c>
      <c r="J6289" t="s">
        <v>577</v>
      </c>
      <c r="K6289" t="s">
        <v>465</v>
      </c>
      <c r="L6289" t="s">
        <v>542</v>
      </c>
      <c r="M6289" t="s">
        <v>462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187</v>
      </c>
      <c r="C6290">
        <v>2022</v>
      </c>
      <c r="D6290">
        <v>4</v>
      </c>
      <c r="E6290" t="s">
        <v>583</v>
      </c>
      <c r="F6290" s="153">
        <v>10</v>
      </c>
      <c r="G6290" t="s">
        <v>466</v>
      </c>
      <c r="H6290" t="s">
        <v>397</v>
      </c>
      <c r="I6290" t="s">
        <v>398</v>
      </c>
      <c r="J6290" t="s">
        <v>561</v>
      </c>
      <c r="K6290" t="s">
        <v>399</v>
      </c>
      <c r="L6290" t="s">
        <v>543</v>
      </c>
      <c r="M6290" t="s">
        <v>467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187</v>
      </c>
      <c r="C6291">
        <v>2022</v>
      </c>
      <c r="D6291">
        <v>4</v>
      </c>
      <c r="E6291" t="s">
        <v>583</v>
      </c>
      <c r="F6291" s="153">
        <v>10</v>
      </c>
      <c r="G6291" t="s">
        <v>466</v>
      </c>
      <c r="H6291" t="s">
        <v>406</v>
      </c>
      <c r="I6291" t="s">
        <v>407</v>
      </c>
      <c r="J6291" t="s">
        <v>563</v>
      </c>
      <c r="K6291" t="s">
        <v>408</v>
      </c>
      <c r="L6291" t="s">
        <v>543</v>
      </c>
      <c r="M6291" t="s">
        <v>467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187</v>
      </c>
      <c r="C6292">
        <v>2022</v>
      </c>
      <c r="D6292">
        <v>4</v>
      </c>
      <c r="E6292" t="s">
        <v>583</v>
      </c>
      <c r="F6292" s="153">
        <v>10</v>
      </c>
      <c r="G6292" t="s">
        <v>466</v>
      </c>
      <c r="H6292" t="s">
        <v>412</v>
      </c>
      <c r="I6292" t="s">
        <v>413</v>
      </c>
      <c r="J6292" t="s">
        <v>561</v>
      </c>
      <c r="K6292" t="s">
        <v>399</v>
      </c>
      <c r="L6292" t="s">
        <v>544</v>
      </c>
      <c r="M6292" t="s">
        <v>468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187</v>
      </c>
      <c r="C6293">
        <v>2022</v>
      </c>
      <c r="D6293">
        <v>4</v>
      </c>
      <c r="E6293" t="s">
        <v>583</v>
      </c>
      <c r="F6293" s="153">
        <v>10</v>
      </c>
      <c r="G6293" t="s">
        <v>466</v>
      </c>
      <c r="H6293" t="s">
        <v>415</v>
      </c>
      <c r="I6293" t="s">
        <v>416</v>
      </c>
      <c r="J6293" t="s">
        <v>563</v>
      </c>
      <c r="K6293" t="s">
        <v>408</v>
      </c>
      <c r="L6293" t="s">
        <v>544</v>
      </c>
      <c r="M6293" t="s">
        <v>468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187</v>
      </c>
      <c r="C6294">
        <v>2022</v>
      </c>
      <c r="D6294">
        <v>4</v>
      </c>
      <c r="E6294" t="s">
        <v>583</v>
      </c>
      <c r="F6294" s="153">
        <v>60</v>
      </c>
      <c r="G6294" t="s">
        <v>469</v>
      </c>
      <c r="H6294" t="s">
        <v>459</v>
      </c>
      <c r="I6294" t="s">
        <v>460</v>
      </c>
      <c r="J6294" t="s">
        <v>573</v>
      </c>
      <c r="K6294" t="s">
        <v>461</v>
      </c>
      <c r="L6294" t="s">
        <v>545</v>
      </c>
      <c r="M6294" t="s">
        <v>470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187</v>
      </c>
      <c r="C6295">
        <v>2022</v>
      </c>
      <c r="D6295">
        <v>4</v>
      </c>
      <c r="E6295" t="s">
        <v>583</v>
      </c>
      <c r="F6295" s="153">
        <v>60</v>
      </c>
      <c r="G6295" t="s">
        <v>469</v>
      </c>
      <c r="H6295" t="s">
        <v>463</v>
      </c>
      <c r="I6295" t="s">
        <v>464</v>
      </c>
      <c r="J6295" t="s">
        <v>577</v>
      </c>
      <c r="K6295" t="s">
        <v>465</v>
      </c>
      <c r="L6295" t="s">
        <v>545</v>
      </c>
      <c r="M6295" t="s">
        <v>470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181</v>
      </c>
      <c r="C6296">
        <v>2022</v>
      </c>
      <c r="D6296">
        <v>4</v>
      </c>
      <c r="E6296" t="s">
        <v>583</v>
      </c>
      <c r="F6296" s="153">
        <v>1</v>
      </c>
      <c r="G6296" t="s">
        <v>396</v>
      </c>
      <c r="H6296" t="s">
        <v>397</v>
      </c>
      <c r="I6296" t="s">
        <v>398</v>
      </c>
      <c r="J6296" t="s">
        <v>561</v>
      </c>
      <c r="K6296" t="s">
        <v>399</v>
      </c>
      <c r="L6296" t="s">
        <v>536</v>
      </c>
      <c r="M6296" t="s">
        <v>400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181</v>
      </c>
      <c r="C6297">
        <v>2022</v>
      </c>
      <c r="D6297">
        <v>4</v>
      </c>
      <c r="E6297" t="s">
        <v>583</v>
      </c>
      <c r="F6297" s="153">
        <v>1</v>
      </c>
      <c r="G6297" t="s">
        <v>396</v>
      </c>
      <c r="H6297" t="s">
        <v>401</v>
      </c>
      <c r="I6297" t="s">
        <v>402</v>
      </c>
      <c r="J6297" t="s">
        <v>561</v>
      </c>
      <c r="K6297" t="s">
        <v>399</v>
      </c>
      <c r="L6297" t="s">
        <v>536</v>
      </c>
      <c r="M6297" t="s">
        <v>400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181</v>
      </c>
      <c r="C6298">
        <v>2022</v>
      </c>
      <c r="D6298">
        <v>4</v>
      </c>
      <c r="E6298" t="s">
        <v>583</v>
      </c>
      <c r="F6298" s="153">
        <v>1</v>
      </c>
      <c r="G6298" t="s">
        <v>396</v>
      </c>
      <c r="H6298" t="s">
        <v>403</v>
      </c>
      <c r="I6298" t="s">
        <v>404</v>
      </c>
      <c r="J6298" t="s">
        <v>562</v>
      </c>
      <c r="K6298" t="s">
        <v>405</v>
      </c>
      <c r="L6298" t="s">
        <v>536</v>
      </c>
      <c r="M6298" t="s">
        <v>400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181</v>
      </c>
      <c r="C6299">
        <v>2022</v>
      </c>
      <c r="D6299">
        <v>4</v>
      </c>
      <c r="E6299" t="s">
        <v>583</v>
      </c>
      <c r="F6299" s="153">
        <v>1</v>
      </c>
      <c r="G6299" t="s">
        <v>396</v>
      </c>
      <c r="H6299" t="s">
        <v>406</v>
      </c>
      <c r="I6299" t="s">
        <v>407</v>
      </c>
      <c r="J6299" t="s">
        <v>563</v>
      </c>
      <c r="K6299" t="s">
        <v>408</v>
      </c>
      <c r="L6299" t="s">
        <v>536</v>
      </c>
      <c r="M6299" t="s">
        <v>400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181</v>
      </c>
      <c r="C6300">
        <v>2022</v>
      </c>
      <c r="D6300">
        <v>4</v>
      </c>
      <c r="E6300" t="s">
        <v>583</v>
      </c>
      <c r="F6300" s="153">
        <v>1</v>
      </c>
      <c r="G6300" t="s">
        <v>396</v>
      </c>
      <c r="H6300" t="s">
        <v>471</v>
      </c>
      <c r="I6300" t="s">
        <v>472</v>
      </c>
      <c r="J6300" t="s">
        <v>563</v>
      </c>
      <c r="K6300" t="s">
        <v>408</v>
      </c>
      <c r="L6300" t="s">
        <v>536</v>
      </c>
      <c r="M6300" t="s">
        <v>400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181</v>
      </c>
      <c r="C6301">
        <v>2022</v>
      </c>
      <c r="D6301">
        <v>4</v>
      </c>
      <c r="E6301" t="s">
        <v>583</v>
      </c>
      <c r="F6301" s="153">
        <v>1</v>
      </c>
      <c r="G6301" t="s">
        <v>396</v>
      </c>
      <c r="H6301" t="s">
        <v>409</v>
      </c>
      <c r="I6301" t="s">
        <v>410</v>
      </c>
      <c r="J6301" t="s">
        <v>564</v>
      </c>
      <c r="K6301" t="s">
        <v>428</v>
      </c>
      <c r="L6301" t="s">
        <v>536</v>
      </c>
      <c r="M6301" t="s">
        <v>400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181</v>
      </c>
      <c r="C6302">
        <v>2022</v>
      </c>
      <c r="D6302">
        <v>4</v>
      </c>
      <c r="E6302" t="s">
        <v>583</v>
      </c>
      <c r="F6302" s="153">
        <v>1</v>
      </c>
      <c r="G6302" t="s">
        <v>396</v>
      </c>
      <c r="H6302" t="s">
        <v>429</v>
      </c>
      <c r="I6302" t="s">
        <v>430</v>
      </c>
      <c r="J6302" t="s">
        <v>562</v>
      </c>
      <c r="K6302" t="s">
        <v>405</v>
      </c>
      <c r="L6302" t="s">
        <v>536</v>
      </c>
      <c r="M6302" t="s">
        <v>400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181</v>
      </c>
      <c r="C6303">
        <v>2022</v>
      </c>
      <c r="D6303">
        <v>4</v>
      </c>
      <c r="E6303" t="s">
        <v>583</v>
      </c>
      <c r="F6303" s="153">
        <v>1</v>
      </c>
      <c r="G6303" t="s">
        <v>396</v>
      </c>
      <c r="H6303" t="s">
        <v>473</v>
      </c>
      <c r="I6303" t="s">
        <v>474</v>
      </c>
      <c r="J6303" t="s">
        <v>565</v>
      </c>
      <c r="K6303" t="s">
        <v>411</v>
      </c>
      <c r="L6303" t="s">
        <v>536</v>
      </c>
      <c r="M6303" t="s">
        <v>400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181</v>
      </c>
      <c r="C6304">
        <v>2022</v>
      </c>
      <c r="D6304">
        <v>4</v>
      </c>
      <c r="E6304" t="s">
        <v>583</v>
      </c>
      <c r="F6304" s="153">
        <v>1</v>
      </c>
      <c r="G6304" t="s">
        <v>396</v>
      </c>
      <c r="H6304" t="s">
        <v>477</v>
      </c>
      <c r="I6304" t="s">
        <v>478</v>
      </c>
      <c r="J6304" t="s">
        <v>566</v>
      </c>
      <c r="K6304" t="s">
        <v>436</v>
      </c>
      <c r="L6304" t="s">
        <v>536</v>
      </c>
      <c r="M6304" t="s">
        <v>400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181</v>
      </c>
      <c r="C6305">
        <v>2022</v>
      </c>
      <c r="D6305">
        <v>4</v>
      </c>
      <c r="E6305" t="s">
        <v>583</v>
      </c>
      <c r="F6305" s="153">
        <v>1</v>
      </c>
      <c r="G6305" t="s">
        <v>396</v>
      </c>
      <c r="H6305" t="s">
        <v>479</v>
      </c>
      <c r="I6305" t="s">
        <v>480</v>
      </c>
      <c r="J6305" t="s">
        <v>566</v>
      </c>
      <c r="K6305" t="s">
        <v>436</v>
      </c>
      <c r="L6305" t="s">
        <v>536</v>
      </c>
      <c r="M6305" t="s">
        <v>400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181</v>
      </c>
      <c r="C6306">
        <v>2022</v>
      </c>
      <c r="D6306">
        <v>4</v>
      </c>
      <c r="E6306" t="s">
        <v>583</v>
      </c>
      <c r="F6306" s="153">
        <v>1</v>
      </c>
      <c r="G6306" t="s">
        <v>396</v>
      </c>
      <c r="H6306" t="s">
        <v>434</v>
      </c>
      <c r="I6306" t="s">
        <v>435</v>
      </c>
      <c r="J6306" t="s">
        <v>566</v>
      </c>
      <c r="K6306" t="s">
        <v>436</v>
      </c>
      <c r="L6306" t="s">
        <v>537</v>
      </c>
      <c r="M6306" t="s">
        <v>414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181</v>
      </c>
      <c r="C6307">
        <v>2022</v>
      </c>
      <c r="D6307">
        <v>4</v>
      </c>
      <c r="E6307" t="s">
        <v>583</v>
      </c>
      <c r="F6307" s="153">
        <v>1</v>
      </c>
      <c r="G6307" t="s">
        <v>396</v>
      </c>
      <c r="H6307" t="s">
        <v>412</v>
      </c>
      <c r="I6307" t="s">
        <v>413</v>
      </c>
      <c r="J6307" t="s">
        <v>561</v>
      </c>
      <c r="K6307" t="s">
        <v>399</v>
      </c>
      <c r="L6307" t="s">
        <v>537</v>
      </c>
      <c r="M6307" t="s">
        <v>414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181</v>
      </c>
      <c r="C6308">
        <v>2022</v>
      </c>
      <c r="D6308">
        <v>4</v>
      </c>
      <c r="E6308" t="s">
        <v>583</v>
      </c>
      <c r="F6308" s="153">
        <v>1</v>
      </c>
      <c r="G6308" t="s">
        <v>396</v>
      </c>
      <c r="H6308" t="s">
        <v>415</v>
      </c>
      <c r="I6308" t="s">
        <v>416</v>
      </c>
      <c r="J6308" t="s">
        <v>563</v>
      </c>
      <c r="K6308" t="s">
        <v>408</v>
      </c>
      <c r="L6308" t="s">
        <v>537</v>
      </c>
      <c r="M6308" t="s">
        <v>414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181</v>
      </c>
      <c r="C6309">
        <v>2022</v>
      </c>
      <c r="D6309">
        <v>4</v>
      </c>
      <c r="E6309" t="s">
        <v>583</v>
      </c>
      <c r="F6309" s="153">
        <v>1</v>
      </c>
      <c r="G6309" t="s">
        <v>396</v>
      </c>
      <c r="H6309" t="s">
        <v>417</v>
      </c>
      <c r="I6309" t="s">
        <v>418</v>
      </c>
      <c r="J6309" t="s">
        <v>562</v>
      </c>
      <c r="K6309" t="s">
        <v>405</v>
      </c>
      <c r="L6309" t="s">
        <v>537</v>
      </c>
      <c r="M6309" t="s">
        <v>414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181</v>
      </c>
      <c r="C6310">
        <v>2022</v>
      </c>
      <c r="D6310">
        <v>4</v>
      </c>
      <c r="E6310" t="s">
        <v>583</v>
      </c>
      <c r="F6310" s="153">
        <v>1</v>
      </c>
      <c r="G6310" t="s">
        <v>396</v>
      </c>
      <c r="H6310" t="s">
        <v>419</v>
      </c>
      <c r="I6310" t="s">
        <v>420</v>
      </c>
      <c r="J6310" t="s">
        <v>565</v>
      </c>
      <c r="K6310" t="s">
        <v>411</v>
      </c>
      <c r="L6310" t="s">
        <v>537</v>
      </c>
      <c r="M6310" t="s">
        <v>414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181</v>
      </c>
      <c r="C6311">
        <v>2022</v>
      </c>
      <c r="D6311">
        <v>4</v>
      </c>
      <c r="E6311" t="s">
        <v>583</v>
      </c>
      <c r="F6311" s="153">
        <v>3</v>
      </c>
      <c r="G6311" t="s">
        <v>421</v>
      </c>
      <c r="H6311" t="s">
        <v>397</v>
      </c>
      <c r="I6311" t="s">
        <v>398</v>
      </c>
      <c r="J6311" t="s">
        <v>561</v>
      </c>
      <c r="K6311" t="s">
        <v>399</v>
      </c>
      <c r="L6311" t="s">
        <v>538</v>
      </c>
      <c r="M6311" t="s">
        <v>422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181</v>
      </c>
      <c r="C6312">
        <v>2022</v>
      </c>
      <c r="D6312">
        <v>4</v>
      </c>
      <c r="E6312" t="s">
        <v>583</v>
      </c>
      <c r="F6312" s="153">
        <v>3</v>
      </c>
      <c r="G6312" t="s">
        <v>421</v>
      </c>
      <c r="H6312" t="s">
        <v>401</v>
      </c>
      <c r="I6312" t="s">
        <v>402</v>
      </c>
      <c r="J6312" t="s">
        <v>561</v>
      </c>
      <c r="K6312" t="s">
        <v>399</v>
      </c>
      <c r="L6312" t="s">
        <v>538</v>
      </c>
      <c r="M6312" t="s">
        <v>422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181</v>
      </c>
      <c r="C6313">
        <v>2022</v>
      </c>
      <c r="D6313">
        <v>4</v>
      </c>
      <c r="E6313" t="s">
        <v>583</v>
      </c>
      <c r="F6313" s="153">
        <v>3</v>
      </c>
      <c r="G6313" t="s">
        <v>421</v>
      </c>
      <c r="H6313" t="s">
        <v>403</v>
      </c>
      <c r="I6313" t="s">
        <v>404</v>
      </c>
      <c r="J6313" t="s">
        <v>562</v>
      </c>
      <c r="K6313" t="s">
        <v>405</v>
      </c>
      <c r="L6313" t="s">
        <v>538</v>
      </c>
      <c r="M6313" t="s">
        <v>422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181</v>
      </c>
      <c r="C6314">
        <v>2022</v>
      </c>
      <c r="D6314">
        <v>4</v>
      </c>
      <c r="E6314" t="s">
        <v>583</v>
      </c>
      <c r="F6314" s="153">
        <v>3</v>
      </c>
      <c r="G6314" t="s">
        <v>421</v>
      </c>
      <c r="H6314" t="s">
        <v>406</v>
      </c>
      <c r="I6314" t="s">
        <v>407</v>
      </c>
      <c r="J6314" t="s">
        <v>563</v>
      </c>
      <c r="K6314" t="s">
        <v>408</v>
      </c>
      <c r="L6314" t="s">
        <v>538</v>
      </c>
      <c r="M6314" t="s">
        <v>422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181</v>
      </c>
      <c r="C6315">
        <v>2022</v>
      </c>
      <c r="D6315">
        <v>4</v>
      </c>
      <c r="E6315" t="s">
        <v>583</v>
      </c>
      <c r="F6315" s="153">
        <v>3</v>
      </c>
      <c r="G6315" t="s">
        <v>421</v>
      </c>
      <c r="H6315" t="s">
        <v>423</v>
      </c>
      <c r="I6315" t="s">
        <v>424</v>
      </c>
      <c r="J6315" t="s">
        <v>567</v>
      </c>
      <c r="K6315" t="s">
        <v>425</v>
      </c>
      <c r="L6315" t="s">
        <v>538</v>
      </c>
      <c r="M6315" t="s">
        <v>422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181</v>
      </c>
      <c r="C6316">
        <v>2022</v>
      </c>
      <c r="D6316">
        <v>4</v>
      </c>
      <c r="E6316" t="s">
        <v>583</v>
      </c>
      <c r="F6316" s="153">
        <v>3</v>
      </c>
      <c r="G6316" t="s">
        <v>421</v>
      </c>
      <c r="H6316" t="s">
        <v>426</v>
      </c>
      <c r="I6316" t="s">
        <v>427</v>
      </c>
      <c r="J6316" t="s">
        <v>564</v>
      </c>
      <c r="K6316" t="s">
        <v>428</v>
      </c>
      <c r="L6316" t="s">
        <v>538</v>
      </c>
      <c r="M6316" t="s">
        <v>422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181</v>
      </c>
      <c r="C6317">
        <v>2022</v>
      </c>
      <c r="D6317">
        <v>4</v>
      </c>
      <c r="E6317" t="s">
        <v>583</v>
      </c>
      <c r="F6317" s="153">
        <v>3</v>
      </c>
      <c r="G6317" t="s">
        <v>421</v>
      </c>
      <c r="H6317" t="s">
        <v>409</v>
      </c>
      <c r="I6317" t="s">
        <v>410</v>
      </c>
      <c r="J6317" t="s">
        <v>564</v>
      </c>
      <c r="K6317" t="s">
        <v>428</v>
      </c>
      <c r="L6317" t="s">
        <v>538</v>
      </c>
      <c r="M6317" t="s">
        <v>422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181</v>
      </c>
      <c r="C6318">
        <v>2022</v>
      </c>
      <c r="D6318">
        <v>4</v>
      </c>
      <c r="E6318" t="s">
        <v>583</v>
      </c>
      <c r="F6318" s="153">
        <v>3</v>
      </c>
      <c r="G6318" t="s">
        <v>421</v>
      </c>
      <c r="H6318" t="s">
        <v>429</v>
      </c>
      <c r="I6318" t="s">
        <v>430</v>
      </c>
      <c r="J6318" t="s">
        <v>562</v>
      </c>
      <c r="K6318" t="s">
        <v>405</v>
      </c>
      <c r="L6318" t="s">
        <v>538</v>
      </c>
      <c r="M6318" t="s">
        <v>422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181</v>
      </c>
      <c r="C6319">
        <v>2022</v>
      </c>
      <c r="D6319">
        <v>4</v>
      </c>
      <c r="E6319" t="s">
        <v>583</v>
      </c>
      <c r="F6319" s="153">
        <v>3</v>
      </c>
      <c r="G6319" t="s">
        <v>421</v>
      </c>
      <c r="H6319" t="s">
        <v>481</v>
      </c>
      <c r="I6319" t="s">
        <v>482</v>
      </c>
      <c r="J6319" t="s">
        <v>568</v>
      </c>
      <c r="K6319" t="s">
        <v>433</v>
      </c>
      <c r="L6319" t="s">
        <v>538</v>
      </c>
      <c r="M6319" t="s">
        <v>422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181</v>
      </c>
      <c r="C6320">
        <v>2022</v>
      </c>
      <c r="D6320">
        <v>4</v>
      </c>
      <c r="E6320" t="s">
        <v>583</v>
      </c>
      <c r="F6320" s="153">
        <v>3</v>
      </c>
      <c r="G6320" t="s">
        <v>421</v>
      </c>
      <c r="H6320" t="s">
        <v>649</v>
      </c>
      <c r="I6320" t="s">
        <v>650</v>
      </c>
      <c r="J6320" t="s">
        <v>564</v>
      </c>
      <c r="K6320" t="s">
        <v>428</v>
      </c>
      <c r="L6320" t="s">
        <v>538</v>
      </c>
      <c r="M6320" t="s">
        <v>422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181</v>
      </c>
      <c r="C6321">
        <v>2022</v>
      </c>
      <c r="D6321">
        <v>4</v>
      </c>
      <c r="E6321" t="s">
        <v>583</v>
      </c>
      <c r="F6321" s="153">
        <v>3</v>
      </c>
      <c r="G6321" t="s">
        <v>421</v>
      </c>
      <c r="H6321" t="s">
        <v>473</v>
      </c>
      <c r="I6321" t="s">
        <v>474</v>
      </c>
      <c r="J6321" t="s">
        <v>565</v>
      </c>
      <c r="K6321" t="s">
        <v>411</v>
      </c>
      <c r="L6321" t="s">
        <v>538</v>
      </c>
      <c r="M6321" t="s">
        <v>422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181</v>
      </c>
      <c r="C6322">
        <v>2022</v>
      </c>
      <c r="D6322">
        <v>4</v>
      </c>
      <c r="E6322" t="s">
        <v>583</v>
      </c>
      <c r="F6322" s="153">
        <v>3</v>
      </c>
      <c r="G6322" t="s">
        <v>421</v>
      </c>
      <c r="H6322" t="s">
        <v>483</v>
      </c>
      <c r="I6322" t="s">
        <v>484</v>
      </c>
      <c r="J6322" t="s">
        <v>569</v>
      </c>
      <c r="K6322" t="s">
        <v>485</v>
      </c>
      <c r="L6322" t="s">
        <v>538</v>
      </c>
      <c r="M6322" t="s">
        <v>422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181</v>
      </c>
      <c r="C6323">
        <v>2022</v>
      </c>
      <c r="D6323">
        <v>4</v>
      </c>
      <c r="E6323" t="s">
        <v>583</v>
      </c>
      <c r="F6323" s="153">
        <v>3</v>
      </c>
      <c r="G6323" t="s">
        <v>421</v>
      </c>
      <c r="H6323" t="s">
        <v>431</v>
      </c>
      <c r="I6323" t="s">
        <v>432</v>
      </c>
      <c r="J6323" t="s">
        <v>568</v>
      </c>
      <c r="K6323" t="s">
        <v>433</v>
      </c>
      <c r="L6323" t="s">
        <v>538</v>
      </c>
      <c r="M6323" t="s">
        <v>422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181</v>
      </c>
      <c r="C6324">
        <v>2022</v>
      </c>
      <c r="D6324">
        <v>4</v>
      </c>
      <c r="E6324" t="s">
        <v>583</v>
      </c>
      <c r="F6324" s="153">
        <v>3</v>
      </c>
      <c r="G6324" t="s">
        <v>421</v>
      </c>
      <c r="H6324" t="s">
        <v>486</v>
      </c>
      <c r="I6324" t="s">
        <v>487</v>
      </c>
      <c r="J6324" t="s">
        <v>570</v>
      </c>
      <c r="K6324" t="s">
        <v>454</v>
      </c>
      <c r="L6324" t="s">
        <v>538</v>
      </c>
      <c r="M6324" t="s">
        <v>422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181</v>
      </c>
      <c r="C6325">
        <v>2022</v>
      </c>
      <c r="D6325">
        <v>4</v>
      </c>
      <c r="E6325" t="s">
        <v>583</v>
      </c>
      <c r="F6325" s="153">
        <v>3</v>
      </c>
      <c r="G6325" t="s">
        <v>421</v>
      </c>
      <c r="H6325" t="s">
        <v>488</v>
      </c>
      <c r="I6325" t="s">
        <v>489</v>
      </c>
      <c r="J6325" t="s">
        <v>569</v>
      </c>
      <c r="K6325" t="s">
        <v>485</v>
      </c>
      <c r="L6325" t="s">
        <v>538</v>
      </c>
      <c r="M6325" t="s">
        <v>422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181</v>
      </c>
      <c r="C6326">
        <v>2022</v>
      </c>
      <c r="D6326">
        <v>4</v>
      </c>
      <c r="E6326" t="s">
        <v>583</v>
      </c>
      <c r="F6326" s="153">
        <v>3</v>
      </c>
      <c r="G6326" t="s">
        <v>421</v>
      </c>
      <c r="H6326" t="s">
        <v>477</v>
      </c>
      <c r="I6326" t="s">
        <v>478</v>
      </c>
      <c r="J6326" t="s">
        <v>566</v>
      </c>
      <c r="K6326" t="s">
        <v>436</v>
      </c>
      <c r="L6326" t="s">
        <v>538</v>
      </c>
      <c r="M6326" t="s">
        <v>422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181</v>
      </c>
      <c r="C6327">
        <v>2022</v>
      </c>
      <c r="D6327">
        <v>4</v>
      </c>
      <c r="E6327" t="s">
        <v>583</v>
      </c>
      <c r="F6327" s="153">
        <v>3</v>
      </c>
      <c r="G6327" t="s">
        <v>421</v>
      </c>
      <c r="H6327" t="s">
        <v>479</v>
      </c>
      <c r="I6327" t="s">
        <v>480</v>
      </c>
      <c r="J6327" t="s">
        <v>566</v>
      </c>
      <c r="K6327" t="s">
        <v>436</v>
      </c>
      <c r="L6327" t="s">
        <v>538</v>
      </c>
      <c r="M6327" t="s">
        <v>422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181</v>
      </c>
      <c r="C6328">
        <v>2022</v>
      </c>
      <c r="D6328">
        <v>4</v>
      </c>
      <c r="E6328" t="s">
        <v>583</v>
      </c>
      <c r="F6328" s="153">
        <v>3</v>
      </c>
      <c r="G6328" t="s">
        <v>421</v>
      </c>
      <c r="H6328" t="s">
        <v>434</v>
      </c>
      <c r="I6328" t="s">
        <v>435</v>
      </c>
      <c r="J6328" t="s">
        <v>566</v>
      </c>
      <c r="K6328" t="s">
        <v>436</v>
      </c>
      <c r="L6328" t="s">
        <v>539</v>
      </c>
      <c r="M6328" t="s">
        <v>440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181</v>
      </c>
      <c r="C6329">
        <v>2022</v>
      </c>
      <c r="D6329">
        <v>4</v>
      </c>
      <c r="E6329" t="s">
        <v>583</v>
      </c>
      <c r="F6329" s="153">
        <v>3</v>
      </c>
      <c r="G6329" t="s">
        <v>421</v>
      </c>
      <c r="H6329" t="s">
        <v>437</v>
      </c>
      <c r="I6329" t="s">
        <v>438</v>
      </c>
      <c r="J6329" t="s">
        <v>571</v>
      </c>
      <c r="K6329" t="s">
        <v>439</v>
      </c>
      <c r="L6329" t="s">
        <v>539</v>
      </c>
      <c r="M6329" t="s">
        <v>440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181</v>
      </c>
      <c r="C6330">
        <v>2022</v>
      </c>
      <c r="D6330">
        <v>4</v>
      </c>
      <c r="E6330" t="s">
        <v>583</v>
      </c>
      <c r="F6330" s="153">
        <v>3</v>
      </c>
      <c r="G6330" t="s">
        <v>421</v>
      </c>
      <c r="H6330" t="s">
        <v>490</v>
      </c>
      <c r="I6330" t="s">
        <v>491</v>
      </c>
      <c r="J6330" t="s">
        <v>572</v>
      </c>
      <c r="K6330" t="s">
        <v>443</v>
      </c>
      <c r="L6330" t="s">
        <v>538</v>
      </c>
      <c r="M6330" t="s">
        <v>422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181</v>
      </c>
      <c r="C6331">
        <v>2022</v>
      </c>
      <c r="D6331">
        <v>4</v>
      </c>
      <c r="E6331" t="s">
        <v>583</v>
      </c>
      <c r="F6331" s="153">
        <v>3</v>
      </c>
      <c r="G6331" t="s">
        <v>421</v>
      </c>
      <c r="H6331" t="s">
        <v>441</v>
      </c>
      <c r="I6331" t="s">
        <v>442</v>
      </c>
      <c r="J6331" t="s">
        <v>572</v>
      </c>
      <c r="K6331" t="s">
        <v>443</v>
      </c>
      <c r="L6331" t="s">
        <v>538</v>
      </c>
      <c r="M6331" t="s">
        <v>422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181</v>
      </c>
      <c r="C6332">
        <v>2022</v>
      </c>
      <c r="D6332">
        <v>4</v>
      </c>
      <c r="E6332" t="s">
        <v>583</v>
      </c>
      <c r="F6332" s="153">
        <v>3</v>
      </c>
      <c r="G6332" t="s">
        <v>421</v>
      </c>
      <c r="H6332" t="s">
        <v>444</v>
      </c>
      <c r="I6332" t="s">
        <v>445</v>
      </c>
      <c r="J6332" t="s">
        <v>572</v>
      </c>
      <c r="K6332" t="s">
        <v>443</v>
      </c>
      <c r="L6332" t="s">
        <v>539</v>
      </c>
      <c r="M6332" t="s">
        <v>440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181</v>
      </c>
      <c r="C6333">
        <v>2022</v>
      </c>
      <c r="D6333">
        <v>4</v>
      </c>
      <c r="E6333" t="s">
        <v>583</v>
      </c>
      <c r="F6333" s="153">
        <v>3</v>
      </c>
      <c r="G6333" t="s">
        <v>421</v>
      </c>
      <c r="H6333" t="s">
        <v>412</v>
      </c>
      <c r="I6333" t="s">
        <v>413</v>
      </c>
      <c r="J6333" t="s">
        <v>561</v>
      </c>
      <c r="K6333" t="s">
        <v>399</v>
      </c>
      <c r="L6333" t="s">
        <v>539</v>
      </c>
      <c r="M6333" t="s">
        <v>440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181</v>
      </c>
      <c r="C6334">
        <v>2022</v>
      </c>
      <c r="D6334">
        <v>4</v>
      </c>
      <c r="E6334" t="s">
        <v>583</v>
      </c>
      <c r="F6334" s="153">
        <v>3</v>
      </c>
      <c r="G6334" t="s">
        <v>421</v>
      </c>
      <c r="H6334" t="s">
        <v>415</v>
      </c>
      <c r="I6334" t="s">
        <v>416</v>
      </c>
      <c r="J6334" t="s">
        <v>547</v>
      </c>
      <c r="K6334" t="s">
        <v>475</v>
      </c>
      <c r="L6334" t="s">
        <v>547</v>
      </c>
      <c r="M6334" t="s">
        <v>476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181</v>
      </c>
      <c r="C6335">
        <v>2022</v>
      </c>
      <c r="D6335">
        <v>4</v>
      </c>
      <c r="E6335" t="s">
        <v>583</v>
      </c>
      <c r="F6335" s="153">
        <v>3</v>
      </c>
      <c r="G6335" t="s">
        <v>421</v>
      </c>
      <c r="H6335" t="s">
        <v>417</v>
      </c>
      <c r="I6335" t="s">
        <v>418</v>
      </c>
      <c r="J6335" t="s">
        <v>562</v>
      </c>
      <c r="K6335" t="s">
        <v>405</v>
      </c>
      <c r="L6335" t="s">
        <v>539</v>
      </c>
      <c r="M6335" t="s">
        <v>440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181</v>
      </c>
      <c r="C6336">
        <v>2022</v>
      </c>
      <c r="D6336">
        <v>4</v>
      </c>
      <c r="E6336" t="s">
        <v>583</v>
      </c>
      <c r="F6336" s="153">
        <v>3</v>
      </c>
      <c r="G6336" t="s">
        <v>421</v>
      </c>
      <c r="H6336" t="s">
        <v>446</v>
      </c>
      <c r="I6336" t="s">
        <v>447</v>
      </c>
      <c r="J6336" t="s">
        <v>567</v>
      </c>
      <c r="K6336" t="s">
        <v>425</v>
      </c>
      <c r="L6336" t="s">
        <v>539</v>
      </c>
      <c r="M6336" t="s">
        <v>440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181</v>
      </c>
      <c r="C6337">
        <v>2022</v>
      </c>
      <c r="D6337">
        <v>4</v>
      </c>
      <c r="E6337" t="s">
        <v>583</v>
      </c>
      <c r="F6337" s="153">
        <v>3</v>
      </c>
      <c r="G6337" t="s">
        <v>421</v>
      </c>
      <c r="H6337" t="s">
        <v>448</v>
      </c>
      <c r="I6337" t="s">
        <v>449</v>
      </c>
      <c r="J6337" t="s">
        <v>564</v>
      </c>
      <c r="K6337" t="s">
        <v>428</v>
      </c>
      <c r="L6337" t="s">
        <v>539</v>
      </c>
      <c r="M6337" t="s">
        <v>440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181</v>
      </c>
      <c r="C6338">
        <v>2022</v>
      </c>
      <c r="D6338">
        <v>4</v>
      </c>
      <c r="E6338" t="s">
        <v>583</v>
      </c>
      <c r="F6338" s="153">
        <v>3</v>
      </c>
      <c r="G6338" t="s">
        <v>421</v>
      </c>
      <c r="H6338" t="s">
        <v>419</v>
      </c>
      <c r="I6338" t="s">
        <v>420</v>
      </c>
      <c r="J6338" t="s">
        <v>565</v>
      </c>
      <c r="K6338" t="s">
        <v>411</v>
      </c>
      <c r="L6338" t="s">
        <v>539</v>
      </c>
      <c r="M6338" t="s">
        <v>440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181</v>
      </c>
      <c r="C6339">
        <v>2022</v>
      </c>
      <c r="D6339">
        <v>4</v>
      </c>
      <c r="E6339" t="s">
        <v>583</v>
      </c>
      <c r="F6339" s="153">
        <v>3</v>
      </c>
      <c r="G6339" t="s">
        <v>421</v>
      </c>
      <c r="H6339" t="s">
        <v>450</v>
      </c>
      <c r="I6339" t="s">
        <v>451</v>
      </c>
      <c r="J6339" t="s">
        <v>568</v>
      </c>
      <c r="K6339" t="s">
        <v>433</v>
      </c>
      <c r="L6339" t="s">
        <v>539</v>
      </c>
      <c r="M6339" t="s">
        <v>440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181</v>
      </c>
      <c r="C6340">
        <v>2022</v>
      </c>
      <c r="D6340">
        <v>4</v>
      </c>
      <c r="E6340" t="s">
        <v>583</v>
      </c>
      <c r="F6340" s="153">
        <v>3</v>
      </c>
      <c r="G6340" t="s">
        <v>421</v>
      </c>
      <c r="H6340" t="s">
        <v>452</v>
      </c>
      <c r="I6340" t="s">
        <v>453</v>
      </c>
      <c r="J6340" t="s">
        <v>568</v>
      </c>
      <c r="K6340" t="s">
        <v>433</v>
      </c>
      <c r="L6340" t="s">
        <v>539</v>
      </c>
      <c r="M6340" t="s">
        <v>440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181</v>
      </c>
      <c r="C6341">
        <v>2022</v>
      </c>
      <c r="D6341">
        <v>4</v>
      </c>
      <c r="E6341" t="s">
        <v>583</v>
      </c>
      <c r="F6341" s="153">
        <v>3</v>
      </c>
      <c r="G6341" t="s">
        <v>421</v>
      </c>
      <c r="H6341" t="s">
        <v>492</v>
      </c>
      <c r="I6341" t="s">
        <v>493</v>
      </c>
      <c r="J6341" t="s">
        <v>568</v>
      </c>
      <c r="K6341" t="s">
        <v>433</v>
      </c>
      <c r="L6341" t="s">
        <v>539</v>
      </c>
      <c r="M6341" t="s">
        <v>440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181</v>
      </c>
      <c r="C6342">
        <v>2022</v>
      </c>
      <c r="D6342">
        <v>4</v>
      </c>
      <c r="E6342" t="s">
        <v>583</v>
      </c>
      <c r="F6342" s="153">
        <v>5</v>
      </c>
      <c r="G6342" t="s">
        <v>455</v>
      </c>
      <c r="H6342" t="s">
        <v>403</v>
      </c>
      <c r="I6342" t="s">
        <v>404</v>
      </c>
      <c r="J6342" t="s">
        <v>562</v>
      </c>
      <c r="K6342" t="s">
        <v>405</v>
      </c>
      <c r="L6342" t="s">
        <v>540</v>
      </c>
      <c r="M6342" t="s">
        <v>456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181</v>
      </c>
      <c r="C6343">
        <v>2022</v>
      </c>
      <c r="D6343">
        <v>4</v>
      </c>
      <c r="E6343" t="s">
        <v>583</v>
      </c>
      <c r="F6343" s="153">
        <v>5</v>
      </c>
      <c r="G6343" t="s">
        <v>455</v>
      </c>
      <c r="H6343" t="s">
        <v>423</v>
      </c>
      <c r="I6343" t="s">
        <v>424</v>
      </c>
      <c r="J6343" t="s">
        <v>567</v>
      </c>
      <c r="K6343" t="s">
        <v>425</v>
      </c>
      <c r="L6343" t="s">
        <v>540</v>
      </c>
      <c r="M6343" t="s">
        <v>456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181</v>
      </c>
      <c r="C6344">
        <v>2022</v>
      </c>
      <c r="D6344">
        <v>4</v>
      </c>
      <c r="E6344" t="s">
        <v>583</v>
      </c>
      <c r="F6344" s="153">
        <v>5</v>
      </c>
      <c r="G6344" t="s">
        <v>455</v>
      </c>
      <c r="H6344" t="s">
        <v>429</v>
      </c>
      <c r="I6344" t="s">
        <v>430</v>
      </c>
      <c r="J6344" t="s">
        <v>562</v>
      </c>
      <c r="K6344" t="s">
        <v>405</v>
      </c>
      <c r="L6344" t="s">
        <v>540</v>
      </c>
      <c r="M6344" t="s">
        <v>456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181</v>
      </c>
      <c r="C6345">
        <v>2022</v>
      </c>
      <c r="D6345">
        <v>4</v>
      </c>
      <c r="E6345" t="s">
        <v>583</v>
      </c>
      <c r="F6345" s="153">
        <v>5</v>
      </c>
      <c r="G6345" t="s">
        <v>455</v>
      </c>
      <c r="H6345" t="s">
        <v>481</v>
      </c>
      <c r="I6345" t="s">
        <v>482</v>
      </c>
      <c r="J6345" t="s">
        <v>568</v>
      </c>
      <c r="K6345" t="s">
        <v>433</v>
      </c>
      <c r="L6345" t="s">
        <v>540</v>
      </c>
      <c r="M6345" t="s">
        <v>456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181</v>
      </c>
      <c r="C6346">
        <v>2022</v>
      </c>
      <c r="D6346">
        <v>4</v>
      </c>
      <c r="E6346" t="s">
        <v>583</v>
      </c>
      <c r="F6346" s="153">
        <v>5</v>
      </c>
      <c r="G6346" t="s">
        <v>455</v>
      </c>
      <c r="H6346" t="s">
        <v>431</v>
      </c>
      <c r="I6346" t="s">
        <v>432</v>
      </c>
      <c r="J6346" t="s">
        <v>568</v>
      </c>
      <c r="K6346" t="s">
        <v>433</v>
      </c>
      <c r="L6346" t="s">
        <v>540</v>
      </c>
      <c r="M6346" t="s">
        <v>456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181</v>
      </c>
      <c r="C6347">
        <v>2022</v>
      </c>
      <c r="D6347">
        <v>4</v>
      </c>
      <c r="E6347" t="s">
        <v>583</v>
      </c>
      <c r="F6347" s="153">
        <v>5</v>
      </c>
      <c r="G6347" t="s">
        <v>455</v>
      </c>
      <c r="H6347" t="s">
        <v>477</v>
      </c>
      <c r="I6347" t="s">
        <v>478</v>
      </c>
      <c r="J6347" t="s">
        <v>566</v>
      </c>
      <c r="K6347" t="s">
        <v>436</v>
      </c>
      <c r="L6347" t="s">
        <v>540</v>
      </c>
      <c r="M6347" t="s">
        <v>456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181</v>
      </c>
      <c r="C6348">
        <v>2022</v>
      </c>
      <c r="D6348">
        <v>4</v>
      </c>
      <c r="E6348" t="s">
        <v>583</v>
      </c>
      <c r="F6348" s="153">
        <v>5</v>
      </c>
      <c r="G6348" t="s">
        <v>455</v>
      </c>
      <c r="H6348" t="s">
        <v>479</v>
      </c>
      <c r="I6348" t="s">
        <v>480</v>
      </c>
      <c r="J6348" t="s">
        <v>566</v>
      </c>
      <c r="K6348" t="s">
        <v>436</v>
      </c>
      <c r="L6348" t="s">
        <v>540</v>
      </c>
      <c r="M6348" t="s">
        <v>456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181</v>
      </c>
      <c r="C6349">
        <v>2022</v>
      </c>
      <c r="D6349">
        <v>4</v>
      </c>
      <c r="E6349" t="s">
        <v>583</v>
      </c>
      <c r="F6349" s="153">
        <v>5</v>
      </c>
      <c r="G6349" t="s">
        <v>455</v>
      </c>
      <c r="H6349" t="s">
        <v>434</v>
      </c>
      <c r="I6349" t="s">
        <v>435</v>
      </c>
      <c r="J6349" t="s">
        <v>566</v>
      </c>
      <c r="K6349" t="s">
        <v>436</v>
      </c>
      <c r="L6349" t="s">
        <v>541</v>
      </c>
      <c r="M6349" t="s">
        <v>457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181</v>
      </c>
      <c r="C6350">
        <v>2022</v>
      </c>
      <c r="D6350">
        <v>4</v>
      </c>
      <c r="E6350" t="s">
        <v>583</v>
      </c>
      <c r="F6350" s="153">
        <v>5</v>
      </c>
      <c r="G6350" t="s">
        <v>455</v>
      </c>
      <c r="H6350" t="s">
        <v>490</v>
      </c>
      <c r="I6350" t="s">
        <v>491</v>
      </c>
      <c r="J6350" t="s">
        <v>572</v>
      </c>
      <c r="K6350" t="s">
        <v>443</v>
      </c>
      <c r="L6350" t="s">
        <v>540</v>
      </c>
      <c r="M6350" t="s">
        <v>456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181</v>
      </c>
      <c r="C6351">
        <v>2022</v>
      </c>
      <c r="D6351">
        <v>4</v>
      </c>
      <c r="E6351" t="s">
        <v>583</v>
      </c>
      <c r="F6351" s="153">
        <v>5</v>
      </c>
      <c r="G6351" t="s">
        <v>455</v>
      </c>
      <c r="H6351" t="s">
        <v>441</v>
      </c>
      <c r="I6351" t="s">
        <v>442</v>
      </c>
      <c r="J6351" t="s">
        <v>572</v>
      </c>
      <c r="K6351" t="s">
        <v>443</v>
      </c>
      <c r="L6351" t="s">
        <v>540</v>
      </c>
      <c r="M6351" t="s">
        <v>456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181</v>
      </c>
      <c r="C6352">
        <v>2022</v>
      </c>
      <c r="D6352">
        <v>4</v>
      </c>
      <c r="E6352" t="s">
        <v>583</v>
      </c>
      <c r="F6352" s="153">
        <v>5</v>
      </c>
      <c r="G6352" t="s">
        <v>455</v>
      </c>
      <c r="H6352" t="s">
        <v>444</v>
      </c>
      <c r="I6352" t="s">
        <v>445</v>
      </c>
      <c r="J6352" t="s">
        <v>572</v>
      </c>
      <c r="K6352" t="s">
        <v>443</v>
      </c>
      <c r="L6352" t="s">
        <v>541</v>
      </c>
      <c r="M6352" t="s">
        <v>457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181</v>
      </c>
      <c r="C6353">
        <v>2022</v>
      </c>
      <c r="D6353">
        <v>4</v>
      </c>
      <c r="E6353" t="s">
        <v>583</v>
      </c>
      <c r="F6353" s="153">
        <v>5</v>
      </c>
      <c r="G6353" t="s">
        <v>455</v>
      </c>
      <c r="H6353" t="s">
        <v>417</v>
      </c>
      <c r="I6353" t="s">
        <v>418</v>
      </c>
      <c r="J6353" t="s">
        <v>562</v>
      </c>
      <c r="K6353" t="s">
        <v>405</v>
      </c>
      <c r="L6353" t="s">
        <v>541</v>
      </c>
      <c r="M6353" t="s">
        <v>457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181</v>
      </c>
      <c r="C6354">
        <v>2022</v>
      </c>
      <c r="D6354">
        <v>4</v>
      </c>
      <c r="E6354" t="s">
        <v>583</v>
      </c>
      <c r="F6354" s="153">
        <v>5</v>
      </c>
      <c r="G6354" t="s">
        <v>455</v>
      </c>
      <c r="H6354" t="s">
        <v>446</v>
      </c>
      <c r="I6354" t="s">
        <v>447</v>
      </c>
      <c r="J6354" t="s">
        <v>567</v>
      </c>
      <c r="K6354" t="s">
        <v>425</v>
      </c>
      <c r="L6354" t="s">
        <v>541</v>
      </c>
      <c r="M6354" t="s">
        <v>457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181</v>
      </c>
      <c r="C6355">
        <v>2022</v>
      </c>
      <c r="D6355">
        <v>4</v>
      </c>
      <c r="E6355" t="s">
        <v>583</v>
      </c>
      <c r="F6355" s="153">
        <v>5</v>
      </c>
      <c r="G6355" t="s">
        <v>455</v>
      </c>
      <c r="H6355" t="s">
        <v>450</v>
      </c>
      <c r="I6355" t="s">
        <v>451</v>
      </c>
      <c r="J6355" t="s">
        <v>568</v>
      </c>
      <c r="K6355" t="s">
        <v>433</v>
      </c>
      <c r="L6355" t="s">
        <v>541</v>
      </c>
      <c r="M6355" t="s">
        <v>457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181</v>
      </c>
      <c r="C6356">
        <v>2022</v>
      </c>
      <c r="D6356">
        <v>4</v>
      </c>
      <c r="E6356" t="s">
        <v>583</v>
      </c>
      <c r="F6356" s="153">
        <v>6</v>
      </c>
      <c r="G6356" t="s">
        <v>458</v>
      </c>
      <c r="H6356" t="s">
        <v>403</v>
      </c>
      <c r="I6356" t="s">
        <v>404</v>
      </c>
      <c r="J6356" t="s">
        <v>562</v>
      </c>
      <c r="K6356" t="s">
        <v>405</v>
      </c>
      <c r="L6356" t="s">
        <v>548</v>
      </c>
      <c r="M6356" t="s">
        <v>193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181</v>
      </c>
      <c r="C6357">
        <v>2022</v>
      </c>
      <c r="D6357">
        <v>4</v>
      </c>
      <c r="E6357" t="s">
        <v>583</v>
      </c>
      <c r="F6357" s="153">
        <v>6</v>
      </c>
      <c r="G6357" t="s">
        <v>458</v>
      </c>
      <c r="H6357" t="s">
        <v>494</v>
      </c>
      <c r="I6357" t="s">
        <v>495</v>
      </c>
      <c r="J6357" t="s">
        <v>573</v>
      </c>
      <c r="K6357" t="s">
        <v>461</v>
      </c>
      <c r="L6357" t="s">
        <v>548</v>
      </c>
      <c r="M6357" t="s">
        <v>193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181</v>
      </c>
      <c r="C6358">
        <v>2022</v>
      </c>
      <c r="D6358">
        <v>4</v>
      </c>
      <c r="E6358" t="s">
        <v>583</v>
      </c>
      <c r="F6358" s="153">
        <v>6</v>
      </c>
      <c r="G6358" t="s">
        <v>458</v>
      </c>
      <c r="H6358" t="s">
        <v>496</v>
      </c>
      <c r="I6358" t="s">
        <v>497</v>
      </c>
      <c r="J6358" t="s">
        <v>573</v>
      </c>
      <c r="K6358" t="s">
        <v>461</v>
      </c>
      <c r="L6358" t="s">
        <v>548</v>
      </c>
      <c r="M6358" t="s">
        <v>193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181</v>
      </c>
      <c r="C6359">
        <v>2022</v>
      </c>
      <c r="D6359">
        <v>4</v>
      </c>
      <c r="E6359" t="s">
        <v>583</v>
      </c>
      <c r="F6359" s="153">
        <v>6</v>
      </c>
      <c r="G6359" t="s">
        <v>458</v>
      </c>
      <c r="H6359" t="s">
        <v>477</v>
      </c>
      <c r="I6359" t="s">
        <v>478</v>
      </c>
      <c r="J6359" t="s">
        <v>566</v>
      </c>
      <c r="K6359" t="s">
        <v>436</v>
      </c>
      <c r="L6359" t="s">
        <v>548</v>
      </c>
      <c r="M6359" t="s">
        <v>193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181</v>
      </c>
      <c r="C6360">
        <v>2022</v>
      </c>
      <c r="D6360">
        <v>4</v>
      </c>
      <c r="E6360" t="s">
        <v>583</v>
      </c>
      <c r="F6360" s="153">
        <v>6</v>
      </c>
      <c r="G6360" t="s">
        <v>458</v>
      </c>
      <c r="H6360" t="s">
        <v>479</v>
      </c>
      <c r="I6360" t="s">
        <v>480</v>
      </c>
      <c r="J6360" t="s">
        <v>566</v>
      </c>
      <c r="K6360" t="s">
        <v>436</v>
      </c>
      <c r="L6360" t="s">
        <v>548</v>
      </c>
      <c r="M6360" t="s">
        <v>193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181</v>
      </c>
      <c r="C6361">
        <v>2022</v>
      </c>
      <c r="D6361">
        <v>4</v>
      </c>
      <c r="E6361" t="s">
        <v>583</v>
      </c>
      <c r="F6361" s="153">
        <v>6</v>
      </c>
      <c r="G6361" t="s">
        <v>458</v>
      </c>
      <c r="H6361" t="s">
        <v>498</v>
      </c>
      <c r="I6361" t="s">
        <v>499</v>
      </c>
      <c r="J6361" t="s">
        <v>574</v>
      </c>
      <c r="K6361" t="s">
        <v>500</v>
      </c>
      <c r="L6361" t="s">
        <v>548</v>
      </c>
      <c r="M6361" t="s">
        <v>193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181</v>
      </c>
      <c r="C6362">
        <v>2022</v>
      </c>
      <c r="D6362">
        <v>4</v>
      </c>
      <c r="E6362" t="s">
        <v>583</v>
      </c>
      <c r="F6362" s="153">
        <v>6</v>
      </c>
      <c r="G6362" t="s">
        <v>458</v>
      </c>
      <c r="H6362" t="s">
        <v>501</v>
      </c>
      <c r="I6362" t="s">
        <v>502</v>
      </c>
      <c r="J6362" t="s">
        <v>574</v>
      </c>
      <c r="K6362" t="s">
        <v>500</v>
      </c>
      <c r="L6362" t="s">
        <v>548</v>
      </c>
      <c r="M6362" t="s">
        <v>193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181</v>
      </c>
      <c r="C6363">
        <v>2022</v>
      </c>
      <c r="D6363">
        <v>4</v>
      </c>
      <c r="E6363" t="s">
        <v>583</v>
      </c>
      <c r="F6363" s="153">
        <v>6</v>
      </c>
      <c r="G6363" t="s">
        <v>458</v>
      </c>
      <c r="H6363" t="s">
        <v>503</v>
      </c>
      <c r="I6363" t="s">
        <v>504</v>
      </c>
      <c r="J6363" t="s">
        <v>575</v>
      </c>
      <c r="K6363" t="s">
        <v>475</v>
      </c>
      <c r="L6363" t="s">
        <v>548</v>
      </c>
      <c r="M6363" t="s">
        <v>193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181</v>
      </c>
      <c r="C6364">
        <v>2022</v>
      </c>
      <c r="D6364">
        <v>4</v>
      </c>
      <c r="E6364" t="s">
        <v>583</v>
      </c>
      <c r="F6364" s="153">
        <v>6</v>
      </c>
      <c r="G6364" t="s">
        <v>458</v>
      </c>
      <c r="H6364" t="s">
        <v>505</v>
      </c>
      <c r="I6364" t="s">
        <v>506</v>
      </c>
      <c r="J6364" t="s">
        <v>575</v>
      </c>
      <c r="K6364" t="s">
        <v>475</v>
      </c>
      <c r="L6364" t="s">
        <v>548</v>
      </c>
      <c r="M6364" t="s">
        <v>193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181</v>
      </c>
      <c r="C6365">
        <v>2022</v>
      </c>
      <c r="D6365">
        <v>4</v>
      </c>
      <c r="E6365" t="s">
        <v>583</v>
      </c>
      <c r="F6365" s="153">
        <v>6</v>
      </c>
      <c r="G6365" t="s">
        <v>458</v>
      </c>
      <c r="H6365" t="s">
        <v>507</v>
      </c>
      <c r="I6365" t="s">
        <v>508</v>
      </c>
      <c r="J6365" t="s">
        <v>571</v>
      </c>
      <c r="K6365" t="s">
        <v>439</v>
      </c>
      <c r="L6365" t="s">
        <v>548</v>
      </c>
      <c r="M6365" t="s">
        <v>193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181</v>
      </c>
      <c r="C6366">
        <v>2022</v>
      </c>
      <c r="D6366">
        <v>4</v>
      </c>
      <c r="E6366" t="s">
        <v>583</v>
      </c>
      <c r="F6366" s="153">
        <v>6</v>
      </c>
      <c r="G6366" t="s">
        <v>458</v>
      </c>
      <c r="H6366" t="s">
        <v>509</v>
      </c>
      <c r="I6366" t="s">
        <v>510</v>
      </c>
      <c r="J6366" t="s">
        <v>571</v>
      </c>
      <c r="K6366" t="s">
        <v>439</v>
      </c>
      <c r="L6366" t="s">
        <v>548</v>
      </c>
      <c r="M6366" t="s">
        <v>193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181</v>
      </c>
      <c r="C6367">
        <v>2022</v>
      </c>
      <c r="D6367">
        <v>4</v>
      </c>
      <c r="E6367" t="s">
        <v>583</v>
      </c>
      <c r="F6367" s="153">
        <v>6</v>
      </c>
      <c r="G6367" t="s">
        <v>458</v>
      </c>
      <c r="H6367" t="s">
        <v>459</v>
      </c>
      <c r="I6367" t="s">
        <v>460</v>
      </c>
      <c r="J6367" t="s">
        <v>573</v>
      </c>
      <c r="K6367" t="s">
        <v>461</v>
      </c>
      <c r="L6367" t="s">
        <v>542</v>
      </c>
      <c r="M6367" t="s">
        <v>462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181</v>
      </c>
      <c r="C6368">
        <v>2022</v>
      </c>
      <c r="D6368">
        <v>4</v>
      </c>
      <c r="E6368" t="s">
        <v>583</v>
      </c>
      <c r="F6368" s="153">
        <v>6</v>
      </c>
      <c r="G6368" t="s">
        <v>458</v>
      </c>
      <c r="H6368" t="s">
        <v>434</v>
      </c>
      <c r="I6368" t="s">
        <v>435</v>
      </c>
      <c r="J6368" t="s">
        <v>566</v>
      </c>
      <c r="K6368" t="s">
        <v>436</v>
      </c>
      <c r="L6368" t="s">
        <v>542</v>
      </c>
      <c r="M6368" t="s">
        <v>462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181</v>
      </c>
      <c r="C6369">
        <v>2022</v>
      </c>
      <c r="D6369">
        <v>4</v>
      </c>
      <c r="E6369" t="s">
        <v>583</v>
      </c>
      <c r="F6369" s="153">
        <v>6</v>
      </c>
      <c r="G6369" t="s">
        <v>458</v>
      </c>
      <c r="H6369" t="s">
        <v>511</v>
      </c>
      <c r="I6369" t="s">
        <v>512</v>
      </c>
      <c r="J6369" t="s">
        <v>576</v>
      </c>
      <c r="K6369" t="s">
        <v>513</v>
      </c>
      <c r="L6369" t="s">
        <v>542</v>
      </c>
      <c r="M6369" t="s">
        <v>462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181</v>
      </c>
      <c r="C6370">
        <v>2022</v>
      </c>
      <c r="D6370">
        <v>4</v>
      </c>
      <c r="E6370" t="s">
        <v>583</v>
      </c>
      <c r="F6370" s="153">
        <v>6</v>
      </c>
      <c r="G6370" t="s">
        <v>458</v>
      </c>
      <c r="H6370" t="s">
        <v>514</v>
      </c>
      <c r="I6370" t="s">
        <v>515</v>
      </c>
      <c r="J6370" t="s">
        <v>574</v>
      </c>
      <c r="K6370" t="s">
        <v>500</v>
      </c>
      <c r="L6370" t="s">
        <v>542</v>
      </c>
      <c r="M6370" t="s">
        <v>462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181</v>
      </c>
      <c r="C6371">
        <v>2022</v>
      </c>
      <c r="D6371">
        <v>4</v>
      </c>
      <c r="E6371" t="s">
        <v>583</v>
      </c>
      <c r="F6371" s="153">
        <v>6</v>
      </c>
      <c r="G6371" t="s">
        <v>458</v>
      </c>
      <c r="H6371" t="s">
        <v>516</v>
      </c>
      <c r="I6371" t="s">
        <v>517</v>
      </c>
      <c r="J6371" t="s">
        <v>575</v>
      </c>
      <c r="K6371" t="s">
        <v>475</v>
      </c>
      <c r="L6371" t="s">
        <v>542</v>
      </c>
      <c r="M6371" t="s">
        <v>462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181</v>
      </c>
      <c r="C6372">
        <v>2022</v>
      </c>
      <c r="D6372">
        <v>4</v>
      </c>
      <c r="E6372" t="s">
        <v>583</v>
      </c>
      <c r="F6372" s="153">
        <v>6</v>
      </c>
      <c r="G6372" t="s">
        <v>458</v>
      </c>
      <c r="H6372" t="s">
        <v>437</v>
      </c>
      <c r="I6372" t="s">
        <v>438</v>
      </c>
      <c r="J6372" t="s">
        <v>571</v>
      </c>
      <c r="K6372" t="s">
        <v>439</v>
      </c>
      <c r="L6372" t="s">
        <v>542</v>
      </c>
      <c r="M6372" t="s">
        <v>462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181</v>
      </c>
      <c r="C6373">
        <v>2022</v>
      </c>
      <c r="D6373">
        <v>4</v>
      </c>
      <c r="E6373" t="s">
        <v>583</v>
      </c>
      <c r="F6373" s="153">
        <v>6</v>
      </c>
      <c r="G6373" t="s">
        <v>458</v>
      </c>
      <c r="H6373" t="s">
        <v>518</v>
      </c>
      <c r="I6373" t="s">
        <v>519</v>
      </c>
      <c r="J6373" t="s">
        <v>577</v>
      </c>
      <c r="K6373" t="s">
        <v>465</v>
      </c>
      <c r="L6373" t="s">
        <v>548</v>
      </c>
      <c r="M6373" t="s">
        <v>193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181</v>
      </c>
      <c r="C6374">
        <v>2022</v>
      </c>
      <c r="D6374">
        <v>4</v>
      </c>
      <c r="E6374" t="s">
        <v>583</v>
      </c>
      <c r="F6374" s="153">
        <v>6</v>
      </c>
      <c r="G6374" t="s">
        <v>458</v>
      </c>
      <c r="H6374" t="s">
        <v>463</v>
      </c>
      <c r="I6374" t="s">
        <v>464</v>
      </c>
      <c r="J6374" t="s">
        <v>577</v>
      </c>
      <c r="K6374" t="s">
        <v>465</v>
      </c>
      <c r="L6374" t="s">
        <v>542</v>
      </c>
      <c r="M6374" t="s">
        <v>462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181</v>
      </c>
      <c r="C6375">
        <v>2022</v>
      </c>
      <c r="D6375">
        <v>4</v>
      </c>
      <c r="E6375" t="s">
        <v>583</v>
      </c>
      <c r="F6375" s="153">
        <v>6</v>
      </c>
      <c r="G6375" t="s">
        <v>458</v>
      </c>
      <c r="H6375" t="s">
        <v>522</v>
      </c>
      <c r="I6375" t="s">
        <v>523</v>
      </c>
      <c r="J6375" t="s">
        <v>578</v>
      </c>
      <c r="K6375" t="s">
        <v>475</v>
      </c>
      <c r="L6375" t="s">
        <v>548</v>
      </c>
      <c r="M6375" t="s">
        <v>193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181</v>
      </c>
      <c r="C6376">
        <v>2022</v>
      </c>
      <c r="D6376">
        <v>4</v>
      </c>
      <c r="E6376" t="s">
        <v>583</v>
      </c>
      <c r="F6376" s="153">
        <v>6</v>
      </c>
      <c r="G6376" t="s">
        <v>458</v>
      </c>
      <c r="H6376" t="s">
        <v>524</v>
      </c>
      <c r="I6376" t="s">
        <v>525</v>
      </c>
      <c r="J6376" t="s">
        <v>578</v>
      </c>
      <c r="K6376" t="s">
        <v>475</v>
      </c>
      <c r="L6376" t="s">
        <v>542</v>
      </c>
      <c r="M6376" t="s">
        <v>462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181</v>
      </c>
      <c r="C6377">
        <v>2022</v>
      </c>
      <c r="D6377">
        <v>4</v>
      </c>
      <c r="E6377" t="s">
        <v>583</v>
      </c>
      <c r="F6377" s="153">
        <v>6</v>
      </c>
      <c r="G6377" t="s">
        <v>458</v>
      </c>
      <c r="H6377" t="s">
        <v>417</v>
      </c>
      <c r="I6377" t="s">
        <v>418</v>
      </c>
      <c r="J6377" t="s">
        <v>562</v>
      </c>
      <c r="K6377" t="s">
        <v>405</v>
      </c>
      <c r="L6377" t="s">
        <v>542</v>
      </c>
      <c r="M6377" t="s">
        <v>462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181</v>
      </c>
      <c r="C6378">
        <v>2022</v>
      </c>
      <c r="D6378">
        <v>4</v>
      </c>
      <c r="E6378" t="s">
        <v>583</v>
      </c>
      <c r="F6378" s="153">
        <v>10</v>
      </c>
      <c r="G6378" t="s">
        <v>466</v>
      </c>
      <c r="H6378" t="s">
        <v>397</v>
      </c>
      <c r="I6378" t="s">
        <v>398</v>
      </c>
      <c r="J6378" t="s">
        <v>561</v>
      </c>
      <c r="K6378" t="s">
        <v>399</v>
      </c>
      <c r="L6378" t="s">
        <v>543</v>
      </c>
      <c r="M6378" t="s">
        <v>467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181</v>
      </c>
      <c r="C6379">
        <v>2022</v>
      </c>
      <c r="D6379">
        <v>4</v>
      </c>
      <c r="E6379" t="s">
        <v>583</v>
      </c>
      <c r="F6379" s="153">
        <v>10</v>
      </c>
      <c r="G6379" t="s">
        <v>466</v>
      </c>
      <c r="H6379" t="s">
        <v>401</v>
      </c>
      <c r="I6379" t="s">
        <v>402</v>
      </c>
      <c r="J6379" t="s">
        <v>561</v>
      </c>
      <c r="K6379" t="s">
        <v>399</v>
      </c>
      <c r="L6379" t="s">
        <v>543</v>
      </c>
      <c r="M6379" t="s">
        <v>467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181</v>
      </c>
      <c r="C6380">
        <v>2022</v>
      </c>
      <c r="D6380">
        <v>4</v>
      </c>
      <c r="E6380" t="s">
        <v>583</v>
      </c>
      <c r="F6380" s="153">
        <v>10</v>
      </c>
      <c r="G6380" t="s">
        <v>466</v>
      </c>
      <c r="H6380" t="s">
        <v>403</v>
      </c>
      <c r="I6380" t="s">
        <v>404</v>
      </c>
      <c r="J6380" t="s">
        <v>562</v>
      </c>
      <c r="K6380" t="s">
        <v>405</v>
      </c>
      <c r="L6380" t="s">
        <v>543</v>
      </c>
      <c r="M6380" t="s">
        <v>467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181</v>
      </c>
      <c r="C6381">
        <v>2022</v>
      </c>
      <c r="D6381">
        <v>4</v>
      </c>
      <c r="E6381" t="s">
        <v>583</v>
      </c>
      <c r="F6381" s="153">
        <v>10</v>
      </c>
      <c r="G6381" t="s">
        <v>466</v>
      </c>
      <c r="H6381" t="s">
        <v>406</v>
      </c>
      <c r="I6381" t="s">
        <v>407</v>
      </c>
      <c r="J6381" t="s">
        <v>563</v>
      </c>
      <c r="K6381" t="s">
        <v>408</v>
      </c>
      <c r="L6381" t="s">
        <v>543</v>
      </c>
      <c r="M6381" t="s">
        <v>467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181</v>
      </c>
      <c r="C6382">
        <v>2022</v>
      </c>
      <c r="D6382">
        <v>4</v>
      </c>
      <c r="E6382" t="s">
        <v>583</v>
      </c>
      <c r="F6382" s="153">
        <v>10</v>
      </c>
      <c r="G6382" t="s">
        <v>466</v>
      </c>
      <c r="H6382" t="s">
        <v>471</v>
      </c>
      <c r="I6382" t="s">
        <v>472</v>
      </c>
      <c r="J6382" t="s">
        <v>563</v>
      </c>
      <c r="K6382" t="s">
        <v>408</v>
      </c>
      <c r="L6382" t="s">
        <v>543</v>
      </c>
      <c r="M6382" t="s">
        <v>467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181</v>
      </c>
      <c r="C6383">
        <v>2022</v>
      </c>
      <c r="D6383">
        <v>4</v>
      </c>
      <c r="E6383" t="s">
        <v>583</v>
      </c>
      <c r="F6383" s="153">
        <v>10</v>
      </c>
      <c r="G6383" t="s">
        <v>466</v>
      </c>
      <c r="H6383" t="s">
        <v>477</v>
      </c>
      <c r="I6383" t="s">
        <v>478</v>
      </c>
      <c r="J6383" t="s">
        <v>566</v>
      </c>
      <c r="K6383" t="s">
        <v>436</v>
      </c>
      <c r="L6383" t="s">
        <v>543</v>
      </c>
      <c r="M6383" t="s">
        <v>467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181</v>
      </c>
      <c r="C6384">
        <v>2022</v>
      </c>
      <c r="D6384">
        <v>4</v>
      </c>
      <c r="E6384" t="s">
        <v>583</v>
      </c>
      <c r="F6384" s="153">
        <v>10</v>
      </c>
      <c r="G6384" t="s">
        <v>466</v>
      </c>
      <c r="H6384" t="s">
        <v>479</v>
      </c>
      <c r="I6384" t="s">
        <v>480</v>
      </c>
      <c r="J6384" t="s">
        <v>566</v>
      </c>
      <c r="K6384" t="s">
        <v>436</v>
      </c>
      <c r="L6384" t="s">
        <v>543</v>
      </c>
      <c r="M6384" t="s">
        <v>467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181</v>
      </c>
      <c r="C6385">
        <v>2022</v>
      </c>
      <c r="D6385">
        <v>4</v>
      </c>
      <c r="E6385" t="s">
        <v>583</v>
      </c>
      <c r="F6385" s="153">
        <v>10</v>
      </c>
      <c r="G6385" t="s">
        <v>466</v>
      </c>
      <c r="H6385" t="s">
        <v>434</v>
      </c>
      <c r="I6385" t="s">
        <v>435</v>
      </c>
      <c r="J6385" t="s">
        <v>566</v>
      </c>
      <c r="K6385" t="s">
        <v>436</v>
      </c>
      <c r="L6385" t="s">
        <v>544</v>
      </c>
      <c r="M6385" t="s">
        <v>468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181</v>
      </c>
      <c r="C6386">
        <v>2022</v>
      </c>
      <c r="D6386">
        <v>4</v>
      </c>
      <c r="E6386" t="s">
        <v>583</v>
      </c>
      <c r="F6386" s="153">
        <v>10</v>
      </c>
      <c r="G6386" t="s">
        <v>466</v>
      </c>
      <c r="H6386" t="s">
        <v>412</v>
      </c>
      <c r="I6386" t="s">
        <v>413</v>
      </c>
      <c r="J6386" t="s">
        <v>561</v>
      </c>
      <c r="K6386" t="s">
        <v>399</v>
      </c>
      <c r="L6386" t="s">
        <v>544</v>
      </c>
      <c r="M6386" t="s">
        <v>468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181</v>
      </c>
      <c r="C6387">
        <v>2022</v>
      </c>
      <c r="D6387">
        <v>4</v>
      </c>
      <c r="E6387" t="s">
        <v>583</v>
      </c>
      <c r="F6387" s="153">
        <v>10</v>
      </c>
      <c r="G6387" t="s">
        <v>466</v>
      </c>
      <c r="H6387" t="s">
        <v>415</v>
      </c>
      <c r="I6387" t="s">
        <v>416</v>
      </c>
      <c r="J6387" t="s">
        <v>563</v>
      </c>
      <c r="K6387" t="s">
        <v>408</v>
      </c>
      <c r="L6387" t="s">
        <v>544</v>
      </c>
      <c r="M6387" t="s">
        <v>468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181</v>
      </c>
      <c r="C6388">
        <v>2022</v>
      </c>
      <c r="D6388">
        <v>4</v>
      </c>
      <c r="E6388" t="s">
        <v>583</v>
      </c>
      <c r="F6388" s="153">
        <v>10</v>
      </c>
      <c r="G6388" t="s">
        <v>466</v>
      </c>
      <c r="H6388" t="s">
        <v>417</v>
      </c>
      <c r="I6388" t="s">
        <v>418</v>
      </c>
      <c r="J6388" t="s">
        <v>562</v>
      </c>
      <c r="K6388" t="s">
        <v>405</v>
      </c>
      <c r="L6388" t="s">
        <v>544</v>
      </c>
      <c r="M6388" t="s">
        <v>468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181</v>
      </c>
      <c r="C6389">
        <v>2022</v>
      </c>
      <c r="D6389">
        <v>4</v>
      </c>
      <c r="E6389" t="s">
        <v>583</v>
      </c>
      <c r="F6389" s="153">
        <v>60</v>
      </c>
      <c r="G6389" t="s">
        <v>469</v>
      </c>
      <c r="H6389" t="s">
        <v>494</v>
      </c>
      <c r="I6389" t="s">
        <v>495</v>
      </c>
      <c r="J6389" t="s">
        <v>573</v>
      </c>
      <c r="K6389" t="s">
        <v>461</v>
      </c>
      <c r="L6389" t="s">
        <v>549</v>
      </c>
      <c r="M6389" t="s">
        <v>526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181</v>
      </c>
      <c r="C6390">
        <v>2022</v>
      </c>
      <c r="D6390">
        <v>4</v>
      </c>
      <c r="E6390" t="s">
        <v>583</v>
      </c>
      <c r="F6390" s="153">
        <v>60</v>
      </c>
      <c r="G6390" t="s">
        <v>469</v>
      </c>
      <c r="H6390" t="s">
        <v>496</v>
      </c>
      <c r="I6390" t="s">
        <v>497</v>
      </c>
      <c r="J6390" t="s">
        <v>573</v>
      </c>
      <c r="K6390" t="s">
        <v>461</v>
      </c>
      <c r="L6390" t="s">
        <v>549</v>
      </c>
      <c r="M6390" t="s">
        <v>526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181</v>
      </c>
      <c r="C6391">
        <v>2022</v>
      </c>
      <c r="D6391">
        <v>4</v>
      </c>
      <c r="E6391" t="s">
        <v>583</v>
      </c>
      <c r="F6391" s="153">
        <v>60</v>
      </c>
      <c r="G6391" t="s">
        <v>469</v>
      </c>
      <c r="H6391" t="s">
        <v>459</v>
      </c>
      <c r="I6391" t="s">
        <v>460</v>
      </c>
      <c r="J6391" t="s">
        <v>573</v>
      </c>
      <c r="K6391" t="s">
        <v>461</v>
      </c>
      <c r="L6391" t="s">
        <v>545</v>
      </c>
      <c r="M6391" t="s">
        <v>470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181</v>
      </c>
      <c r="C6392">
        <v>2022</v>
      </c>
      <c r="D6392">
        <v>4</v>
      </c>
      <c r="E6392" t="s">
        <v>583</v>
      </c>
      <c r="F6392" s="153">
        <v>60</v>
      </c>
      <c r="G6392" t="s">
        <v>469</v>
      </c>
      <c r="H6392" t="s">
        <v>437</v>
      </c>
      <c r="I6392" t="s">
        <v>438</v>
      </c>
      <c r="J6392" t="s">
        <v>571</v>
      </c>
      <c r="K6392" t="s">
        <v>439</v>
      </c>
      <c r="L6392" t="s">
        <v>545</v>
      </c>
      <c r="M6392" t="s">
        <v>470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181</v>
      </c>
      <c r="C6393">
        <v>2022</v>
      </c>
      <c r="D6393">
        <v>4</v>
      </c>
      <c r="E6393" t="s">
        <v>583</v>
      </c>
      <c r="F6393" s="153">
        <v>60</v>
      </c>
      <c r="G6393" t="s">
        <v>469</v>
      </c>
      <c r="H6393" t="s">
        <v>463</v>
      </c>
      <c r="I6393" t="s">
        <v>464</v>
      </c>
      <c r="J6393" t="s">
        <v>577</v>
      </c>
      <c r="K6393" t="s">
        <v>465</v>
      </c>
      <c r="L6393" t="s">
        <v>545</v>
      </c>
      <c r="M6393" t="s">
        <v>470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181</v>
      </c>
      <c r="C6394">
        <v>2022</v>
      </c>
      <c r="D6394">
        <v>4</v>
      </c>
      <c r="E6394" t="s">
        <v>583</v>
      </c>
      <c r="F6394" s="153">
        <v>71</v>
      </c>
      <c r="G6394" t="s">
        <v>469</v>
      </c>
      <c r="H6394" t="s">
        <v>397</v>
      </c>
      <c r="I6394" t="s">
        <v>398</v>
      </c>
      <c r="J6394" t="s">
        <v>561</v>
      </c>
      <c r="K6394" t="s">
        <v>399</v>
      </c>
      <c r="L6394" t="s">
        <v>550</v>
      </c>
      <c r="M6394" t="s">
        <v>527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181</v>
      </c>
      <c r="C6395">
        <v>2022</v>
      </c>
      <c r="D6395">
        <v>4</v>
      </c>
      <c r="E6395" t="s">
        <v>583</v>
      </c>
      <c r="F6395" s="153">
        <v>72</v>
      </c>
      <c r="G6395" t="s">
        <v>469</v>
      </c>
      <c r="H6395" t="s">
        <v>397</v>
      </c>
      <c r="I6395" t="s">
        <v>398</v>
      </c>
      <c r="J6395" t="s">
        <v>561</v>
      </c>
      <c r="K6395" t="s">
        <v>399</v>
      </c>
      <c r="L6395" t="s">
        <v>551</v>
      </c>
      <c r="M6395" t="s">
        <v>528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181</v>
      </c>
      <c r="C6396">
        <v>2022</v>
      </c>
      <c r="D6396">
        <v>4</v>
      </c>
      <c r="E6396" t="s">
        <v>583</v>
      </c>
      <c r="F6396" s="153">
        <v>72</v>
      </c>
      <c r="G6396" t="s">
        <v>469</v>
      </c>
      <c r="H6396" t="s">
        <v>403</v>
      </c>
      <c r="I6396" t="s">
        <v>404</v>
      </c>
      <c r="J6396" t="s">
        <v>562</v>
      </c>
      <c r="K6396" t="s">
        <v>405</v>
      </c>
      <c r="L6396" t="s">
        <v>551</v>
      </c>
      <c r="M6396" t="s">
        <v>528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181</v>
      </c>
      <c r="C6397">
        <v>2022</v>
      </c>
      <c r="D6397">
        <v>4</v>
      </c>
      <c r="E6397" t="s">
        <v>583</v>
      </c>
      <c r="F6397" s="153">
        <v>75</v>
      </c>
      <c r="G6397" t="s">
        <v>469</v>
      </c>
      <c r="H6397" t="s">
        <v>481</v>
      </c>
      <c r="I6397" t="s">
        <v>482</v>
      </c>
      <c r="J6397" t="s">
        <v>568</v>
      </c>
      <c r="K6397" t="s">
        <v>433</v>
      </c>
      <c r="L6397" t="s">
        <v>552</v>
      </c>
      <c r="M6397" t="s">
        <v>529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181</v>
      </c>
      <c r="C6398">
        <v>2022</v>
      </c>
      <c r="D6398">
        <v>4</v>
      </c>
      <c r="E6398" t="s">
        <v>583</v>
      </c>
      <c r="F6398" s="153">
        <v>75</v>
      </c>
      <c r="G6398" t="s">
        <v>469</v>
      </c>
      <c r="H6398" t="s">
        <v>431</v>
      </c>
      <c r="I6398" t="s">
        <v>432</v>
      </c>
      <c r="J6398" t="s">
        <v>568</v>
      </c>
      <c r="K6398" t="s">
        <v>433</v>
      </c>
      <c r="L6398" t="s">
        <v>552</v>
      </c>
      <c r="M6398" t="s">
        <v>529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181</v>
      </c>
      <c r="C6399">
        <v>2022</v>
      </c>
      <c r="D6399">
        <v>4</v>
      </c>
      <c r="E6399" t="s">
        <v>583</v>
      </c>
      <c r="F6399" s="153">
        <v>75</v>
      </c>
      <c r="G6399" t="s">
        <v>469</v>
      </c>
      <c r="H6399" t="s">
        <v>441</v>
      </c>
      <c r="I6399" t="s">
        <v>442</v>
      </c>
      <c r="J6399" t="s">
        <v>572</v>
      </c>
      <c r="K6399" t="s">
        <v>443</v>
      </c>
      <c r="L6399" t="s">
        <v>552</v>
      </c>
      <c r="M6399" t="s">
        <v>529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181</v>
      </c>
      <c r="C6400">
        <v>2022</v>
      </c>
      <c r="D6400">
        <v>4</v>
      </c>
      <c r="E6400" t="s">
        <v>583</v>
      </c>
      <c r="F6400" s="153">
        <v>75</v>
      </c>
      <c r="G6400" t="s">
        <v>469</v>
      </c>
      <c r="H6400" t="s">
        <v>417</v>
      </c>
      <c r="I6400" t="s">
        <v>418</v>
      </c>
      <c r="J6400" t="s">
        <v>562</v>
      </c>
      <c r="K6400" t="s">
        <v>405</v>
      </c>
      <c r="L6400" t="s">
        <v>553</v>
      </c>
      <c r="M6400" t="s">
        <v>476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181</v>
      </c>
      <c r="C6401">
        <v>2022</v>
      </c>
      <c r="D6401">
        <v>4</v>
      </c>
      <c r="E6401" t="s">
        <v>583</v>
      </c>
      <c r="F6401" s="153">
        <v>75</v>
      </c>
      <c r="G6401" t="s">
        <v>469</v>
      </c>
      <c r="H6401" t="s">
        <v>450</v>
      </c>
      <c r="I6401" t="s">
        <v>451</v>
      </c>
      <c r="J6401" t="s">
        <v>568</v>
      </c>
      <c r="K6401" t="s">
        <v>433</v>
      </c>
      <c r="L6401" t="s">
        <v>553</v>
      </c>
      <c r="M6401" t="s">
        <v>476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181</v>
      </c>
      <c r="C6402">
        <v>2022</v>
      </c>
      <c r="D6402">
        <v>4</v>
      </c>
      <c r="E6402" t="s">
        <v>583</v>
      </c>
      <c r="F6402" s="153">
        <v>77</v>
      </c>
      <c r="G6402" t="s">
        <v>469</v>
      </c>
      <c r="H6402" t="s">
        <v>403</v>
      </c>
      <c r="I6402" t="s">
        <v>404</v>
      </c>
      <c r="J6402" t="s">
        <v>562</v>
      </c>
      <c r="K6402" t="s">
        <v>405</v>
      </c>
      <c r="L6402" t="s">
        <v>554</v>
      </c>
      <c r="M6402" t="s">
        <v>530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181</v>
      </c>
      <c r="C6403">
        <v>2022</v>
      </c>
      <c r="D6403">
        <v>4</v>
      </c>
      <c r="E6403" t="s">
        <v>583</v>
      </c>
      <c r="F6403" s="153">
        <v>77</v>
      </c>
      <c r="G6403" t="s">
        <v>469</v>
      </c>
      <c r="H6403" t="s">
        <v>431</v>
      </c>
      <c r="I6403" t="s">
        <v>432</v>
      </c>
      <c r="J6403" t="s">
        <v>568</v>
      </c>
      <c r="K6403" t="s">
        <v>433</v>
      </c>
      <c r="L6403" t="s">
        <v>554</v>
      </c>
      <c r="M6403" t="s">
        <v>530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181</v>
      </c>
      <c r="C6404">
        <v>2022</v>
      </c>
      <c r="D6404">
        <v>4</v>
      </c>
      <c r="E6404" t="s">
        <v>583</v>
      </c>
      <c r="F6404" s="153">
        <v>77</v>
      </c>
      <c r="G6404" t="s">
        <v>469</v>
      </c>
      <c r="H6404" t="s">
        <v>417</v>
      </c>
      <c r="I6404" t="s">
        <v>418</v>
      </c>
      <c r="J6404" t="s">
        <v>562</v>
      </c>
      <c r="K6404" t="s">
        <v>405</v>
      </c>
      <c r="L6404" t="s">
        <v>555</v>
      </c>
      <c r="M6404" t="s">
        <v>476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181</v>
      </c>
      <c r="C6405">
        <v>2022</v>
      </c>
      <c r="D6405">
        <v>4</v>
      </c>
      <c r="E6405" t="s">
        <v>583</v>
      </c>
      <c r="F6405" s="153">
        <v>79</v>
      </c>
      <c r="G6405" t="s">
        <v>469</v>
      </c>
      <c r="H6405" t="s">
        <v>403</v>
      </c>
      <c r="I6405" t="s">
        <v>404</v>
      </c>
      <c r="J6405" t="s">
        <v>562</v>
      </c>
      <c r="K6405" t="s">
        <v>405</v>
      </c>
      <c r="L6405" t="s">
        <v>556</v>
      </c>
      <c r="M6405" t="s">
        <v>531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181</v>
      </c>
      <c r="C6406">
        <v>2022</v>
      </c>
      <c r="D6406">
        <v>4</v>
      </c>
      <c r="E6406" t="s">
        <v>583</v>
      </c>
      <c r="F6406" s="153">
        <v>79</v>
      </c>
      <c r="G6406" t="s">
        <v>469</v>
      </c>
      <c r="H6406" t="s">
        <v>431</v>
      </c>
      <c r="I6406" t="s">
        <v>432</v>
      </c>
      <c r="J6406" t="s">
        <v>568</v>
      </c>
      <c r="K6406" t="s">
        <v>433</v>
      </c>
      <c r="L6406" t="s">
        <v>556</v>
      </c>
      <c r="M6406" t="s">
        <v>531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181</v>
      </c>
      <c r="C6407">
        <v>2022</v>
      </c>
      <c r="D6407">
        <v>4</v>
      </c>
      <c r="E6407" t="s">
        <v>583</v>
      </c>
      <c r="F6407" s="153">
        <v>79</v>
      </c>
      <c r="G6407" t="s">
        <v>469</v>
      </c>
      <c r="H6407" t="s">
        <v>532</v>
      </c>
      <c r="I6407" t="s">
        <v>533</v>
      </c>
      <c r="J6407" t="s">
        <v>270</v>
      </c>
      <c r="K6407" t="s">
        <v>534</v>
      </c>
      <c r="L6407" t="s">
        <v>556</v>
      </c>
      <c r="M6407" t="s">
        <v>531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181</v>
      </c>
      <c r="C6408">
        <v>2022</v>
      </c>
      <c r="D6408">
        <v>4</v>
      </c>
      <c r="E6408" t="s">
        <v>583</v>
      </c>
      <c r="F6408" s="153">
        <v>79</v>
      </c>
      <c r="G6408" t="s">
        <v>469</v>
      </c>
      <c r="H6408" t="s">
        <v>444</v>
      </c>
      <c r="I6408" t="s">
        <v>445</v>
      </c>
      <c r="J6408" t="s">
        <v>572</v>
      </c>
      <c r="K6408" t="s">
        <v>443</v>
      </c>
      <c r="L6408" t="s">
        <v>557</v>
      </c>
      <c r="M6408" t="s">
        <v>535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181</v>
      </c>
      <c r="C6409">
        <v>2022</v>
      </c>
      <c r="D6409">
        <v>4</v>
      </c>
      <c r="E6409" t="s">
        <v>583</v>
      </c>
      <c r="F6409" s="153">
        <v>79</v>
      </c>
      <c r="G6409" t="s">
        <v>469</v>
      </c>
      <c r="H6409" t="s">
        <v>417</v>
      </c>
      <c r="I6409" t="s">
        <v>418</v>
      </c>
      <c r="J6409" t="s">
        <v>562</v>
      </c>
      <c r="K6409" t="s">
        <v>405</v>
      </c>
      <c r="L6409" t="s">
        <v>557</v>
      </c>
      <c r="M6409" t="s">
        <v>535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181</v>
      </c>
      <c r="C6410">
        <v>2022</v>
      </c>
      <c r="D6410">
        <v>4</v>
      </c>
      <c r="E6410" t="s">
        <v>583</v>
      </c>
      <c r="F6410" s="153">
        <v>79</v>
      </c>
      <c r="G6410" t="s">
        <v>469</v>
      </c>
      <c r="H6410" t="s">
        <v>446</v>
      </c>
      <c r="I6410" t="s">
        <v>447</v>
      </c>
      <c r="J6410" t="s">
        <v>567</v>
      </c>
      <c r="K6410" t="s">
        <v>425</v>
      </c>
      <c r="L6410" t="s">
        <v>557</v>
      </c>
      <c r="M6410" t="s">
        <v>535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181</v>
      </c>
      <c r="C6411">
        <v>2022</v>
      </c>
      <c r="D6411">
        <v>4</v>
      </c>
      <c r="E6411" t="s">
        <v>583</v>
      </c>
      <c r="F6411" s="153">
        <v>79</v>
      </c>
      <c r="G6411" t="s">
        <v>469</v>
      </c>
      <c r="H6411" t="s">
        <v>450</v>
      </c>
      <c r="I6411" t="s">
        <v>451</v>
      </c>
      <c r="J6411" t="s">
        <v>568</v>
      </c>
      <c r="K6411" t="s">
        <v>433</v>
      </c>
      <c r="L6411" t="s">
        <v>557</v>
      </c>
      <c r="M6411" t="s">
        <v>535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187</v>
      </c>
      <c r="C6412">
        <v>2022</v>
      </c>
      <c r="D6412">
        <v>5</v>
      </c>
      <c r="E6412" t="s">
        <v>630</v>
      </c>
      <c r="F6412" s="153">
        <v>1</v>
      </c>
      <c r="G6412" t="s">
        <v>396</v>
      </c>
      <c r="H6412" t="s">
        <v>397</v>
      </c>
      <c r="I6412" t="s">
        <v>398</v>
      </c>
      <c r="J6412" t="s">
        <v>561</v>
      </c>
      <c r="K6412" t="s">
        <v>399</v>
      </c>
      <c r="L6412" t="s">
        <v>536</v>
      </c>
      <c r="M6412" t="s">
        <v>400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187</v>
      </c>
      <c r="C6413">
        <v>2022</v>
      </c>
      <c r="D6413">
        <v>5</v>
      </c>
      <c r="E6413" t="s">
        <v>630</v>
      </c>
      <c r="F6413" s="153">
        <v>1</v>
      </c>
      <c r="G6413" t="s">
        <v>396</v>
      </c>
      <c r="H6413" t="s">
        <v>401</v>
      </c>
      <c r="I6413" t="s">
        <v>402</v>
      </c>
      <c r="J6413" t="s">
        <v>561</v>
      </c>
      <c r="K6413" t="s">
        <v>399</v>
      </c>
      <c r="L6413" t="s">
        <v>536</v>
      </c>
      <c r="M6413" t="s">
        <v>400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187</v>
      </c>
      <c r="C6414">
        <v>2022</v>
      </c>
      <c r="D6414">
        <v>5</v>
      </c>
      <c r="E6414" t="s">
        <v>630</v>
      </c>
      <c r="F6414" s="153">
        <v>1</v>
      </c>
      <c r="G6414" t="s">
        <v>396</v>
      </c>
      <c r="H6414" t="s">
        <v>403</v>
      </c>
      <c r="I6414" t="s">
        <v>404</v>
      </c>
      <c r="J6414" t="s">
        <v>562</v>
      </c>
      <c r="K6414" t="s">
        <v>405</v>
      </c>
      <c r="L6414" t="s">
        <v>536</v>
      </c>
      <c r="M6414" t="s">
        <v>400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187</v>
      </c>
      <c r="C6415">
        <v>2022</v>
      </c>
      <c r="D6415">
        <v>5</v>
      </c>
      <c r="E6415" t="s">
        <v>630</v>
      </c>
      <c r="F6415" s="153">
        <v>1</v>
      </c>
      <c r="G6415" t="s">
        <v>396</v>
      </c>
      <c r="H6415" t="s">
        <v>406</v>
      </c>
      <c r="I6415" t="s">
        <v>407</v>
      </c>
      <c r="J6415" t="s">
        <v>563</v>
      </c>
      <c r="K6415" t="s">
        <v>408</v>
      </c>
      <c r="L6415" t="s">
        <v>536</v>
      </c>
      <c r="M6415" t="s">
        <v>400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187</v>
      </c>
      <c r="C6416">
        <v>2022</v>
      </c>
      <c r="D6416">
        <v>5</v>
      </c>
      <c r="E6416" t="s">
        <v>630</v>
      </c>
      <c r="F6416" s="153">
        <v>1</v>
      </c>
      <c r="G6416" t="s">
        <v>396</v>
      </c>
      <c r="H6416" t="s">
        <v>409</v>
      </c>
      <c r="I6416" t="s">
        <v>410</v>
      </c>
      <c r="J6416" t="s">
        <v>565</v>
      </c>
      <c r="K6416" t="s">
        <v>411</v>
      </c>
      <c r="L6416" t="s">
        <v>536</v>
      </c>
      <c r="M6416" t="s">
        <v>400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187</v>
      </c>
      <c r="C6417">
        <v>2022</v>
      </c>
      <c r="D6417">
        <v>5</v>
      </c>
      <c r="E6417" t="s">
        <v>630</v>
      </c>
      <c r="F6417" s="153">
        <v>1</v>
      </c>
      <c r="G6417" t="s">
        <v>396</v>
      </c>
      <c r="H6417" t="s">
        <v>412</v>
      </c>
      <c r="I6417" t="s">
        <v>413</v>
      </c>
      <c r="J6417" t="s">
        <v>561</v>
      </c>
      <c r="K6417" t="s">
        <v>399</v>
      </c>
      <c r="L6417" t="s">
        <v>537</v>
      </c>
      <c r="M6417" t="s">
        <v>414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187</v>
      </c>
      <c r="C6418">
        <v>2022</v>
      </c>
      <c r="D6418">
        <v>5</v>
      </c>
      <c r="E6418" t="s">
        <v>630</v>
      </c>
      <c r="F6418" s="153">
        <v>1</v>
      </c>
      <c r="G6418" t="s">
        <v>396</v>
      </c>
      <c r="H6418" t="s">
        <v>415</v>
      </c>
      <c r="I6418" t="s">
        <v>416</v>
      </c>
      <c r="J6418" t="s">
        <v>563</v>
      </c>
      <c r="K6418" t="s">
        <v>408</v>
      </c>
      <c r="L6418" t="s">
        <v>537</v>
      </c>
      <c r="M6418" t="s">
        <v>414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187</v>
      </c>
      <c r="C6419">
        <v>2022</v>
      </c>
      <c r="D6419">
        <v>5</v>
      </c>
      <c r="E6419" t="s">
        <v>630</v>
      </c>
      <c r="F6419" s="153">
        <v>1</v>
      </c>
      <c r="G6419" t="s">
        <v>396</v>
      </c>
      <c r="H6419" t="s">
        <v>417</v>
      </c>
      <c r="I6419" t="s">
        <v>418</v>
      </c>
      <c r="J6419" t="s">
        <v>562</v>
      </c>
      <c r="K6419" t="s">
        <v>405</v>
      </c>
      <c r="L6419" t="s">
        <v>537</v>
      </c>
      <c r="M6419" t="s">
        <v>414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187</v>
      </c>
      <c r="C6420">
        <v>2022</v>
      </c>
      <c r="D6420">
        <v>5</v>
      </c>
      <c r="E6420" t="s">
        <v>630</v>
      </c>
      <c r="F6420" s="153">
        <v>1</v>
      </c>
      <c r="G6420" t="s">
        <v>396</v>
      </c>
      <c r="H6420" t="s">
        <v>419</v>
      </c>
      <c r="I6420" t="s">
        <v>420</v>
      </c>
      <c r="J6420" t="s">
        <v>565</v>
      </c>
      <c r="K6420" t="s">
        <v>411</v>
      </c>
      <c r="L6420" t="s">
        <v>537</v>
      </c>
      <c r="M6420" t="s">
        <v>414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187</v>
      </c>
      <c r="C6421">
        <v>2022</v>
      </c>
      <c r="D6421">
        <v>5</v>
      </c>
      <c r="E6421" t="s">
        <v>630</v>
      </c>
      <c r="F6421" s="153">
        <v>3</v>
      </c>
      <c r="G6421" t="s">
        <v>421</v>
      </c>
      <c r="H6421" t="s">
        <v>397</v>
      </c>
      <c r="I6421" t="s">
        <v>398</v>
      </c>
      <c r="J6421" t="s">
        <v>561</v>
      </c>
      <c r="K6421" t="s">
        <v>399</v>
      </c>
      <c r="L6421" t="s">
        <v>538</v>
      </c>
      <c r="M6421" t="s">
        <v>422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187</v>
      </c>
      <c r="C6422">
        <v>2022</v>
      </c>
      <c r="D6422">
        <v>5</v>
      </c>
      <c r="E6422" t="s">
        <v>630</v>
      </c>
      <c r="F6422" s="153">
        <v>3</v>
      </c>
      <c r="G6422" t="s">
        <v>421</v>
      </c>
      <c r="H6422" t="s">
        <v>403</v>
      </c>
      <c r="I6422" t="s">
        <v>404</v>
      </c>
      <c r="J6422" t="s">
        <v>562</v>
      </c>
      <c r="K6422" t="s">
        <v>405</v>
      </c>
      <c r="L6422" t="s">
        <v>538</v>
      </c>
      <c r="M6422" t="s">
        <v>422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187</v>
      </c>
      <c r="C6423">
        <v>2022</v>
      </c>
      <c r="D6423">
        <v>5</v>
      </c>
      <c r="E6423" t="s">
        <v>630</v>
      </c>
      <c r="F6423" s="153">
        <v>3</v>
      </c>
      <c r="G6423" t="s">
        <v>421</v>
      </c>
      <c r="H6423" t="s">
        <v>426</v>
      </c>
      <c r="I6423" t="s">
        <v>427</v>
      </c>
      <c r="J6423" t="s">
        <v>564</v>
      </c>
      <c r="K6423" t="s">
        <v>428</v>
      </c>
      <c r="L6423" t="s">
        <v>538</v>
      </c>
      <c r="M6423" t="s">
        <v>422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187</v>
      </c>
      <c r="C6424">
        <v>2022</v>
      </c>
      <c r="D6424">
        <v>5</v>
      </c>
      <c r="E6424" t="s">
        <v>630</v>
      </c>
      <c r="F6424" s="153">
        <v>3</v>
      </c>
      <c r="G6424" t="s">
        <v>421</v>
      </c>
      <c r="H6424" t="s">
        <v>409</v>
      </c>
      <c r="I6424" t="s">
        <v>410</v>
      </c>
      <c r="J6424" t="s">
        <v>565</v>
      </c>
      <c r="K6424" t="s">
        <v>411</v>
      </c>
      <c r="L6424" t="s">
        <v>538</v>
      </c>
      <c r="M6424" t="s">
        <v>422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187</v>
      </c>
      <c r="C6425">
        <v>2022</v>
      </c>
      <c r="D6425">
        <v>5</v>
      </c>
      <c r="E6425" t="s">
        <v>630</v>
      </c>
      <c r="F6425" s="153">
        <v>3</v>
      </c>
      <c r="G6425" t="s">
        <v>421</v>
      </c>
      <c r="H6425" t="s">
        <v>431</v>
      </c>
      <c r="I6425" t="s">
        <v>432</v>
      </c>
      <c r="J6425" t="s">
        <v>568</v>
      </c>
      <c r="K6425" t="s">
        <v>433</v>
      </c>
      <c r="L6425" t="s">
        <v>538</v>
      </c>
      <c r="M6425" t="s">
        <v>422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187</v>
      </c>
      <c r="C6426">
        <v>2022</v>
      </c>
      <c r="D6426">
        <v>5</v>
      </c>
      <c r="E6426" t="s">
        <v>630</v>
      </c>
      <c r="F6426" s="153">
        <v>3</v>
      </c>
      <c r="G6426" t="s">
        <v>421</v>
      </c>
      <c r="H6426" t="s">
        <v>434</v>
      </c>
      <c r="I6426" t="s">
        <v>435</v>
      </c>
      <c r="J6426" t="s">
        <v>566</v>
      </c>
      <c r="K6426" t="s">
        <v>436</v>
      </c>
      <c r="L6426" t="s">
        <v>537</v>
      </c>
      <c r="M6426" t="s">
        <v>414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187</v>
      </c>
      <c r="C6427">
        <v>2022</v>
      </c>
      <c r="D6427">
        <v>5</v>
      </c>
      <c r="E6427" t="s">
        <v>630</v>
      </c>
      <c r="F6427" s="153">
        <v>3</v>
      </c>
      <c r="G6427" t="s">
        <v>421</v>
      </c>
      <c r="H6427" t="s">
        <v>437</v>
      </c>
      <c r="I6427" t="s">
        <v>438</v>
      </c>
      <c r="J6427" t="s">
        <v>571</v>
      </c>
      <c r="K6427" t="s">
        <v>439</v>
      </c>
      <c r="L6427" t="s">
        <v>539</v>
      </c>
      <c r="M6427" t="s">
        <v>440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187</v>
      </c>
      <c r="C6428">
        <v>2022</v>
      </c>
      <c r="D6428">
        <v>5</v>
      </c>
      <c r="E6428" t="s">
        <v>630</v>
      </c>
      <c r="F6428" s="153">
        <v>3</v>
      </c>
      <c r="G6428" t="s">
        <v>421</v>
      </c>
      <c r="H6428" t="s">
        <v>441</v>
      </c>
      <c r="I6428" t="s">
        <v>442</v>
      </c>
      <c r="J6428" t="s">
        <v>572</v>
      </c>
      <c r="K6428" t="s">
        <v>443</v>
      </c>
      <c r="L6428" t="s">
        <v>538</v>
      </c>
      <c r="M6428" t="s">
        <v>422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187</v>
      </c>
      <c r="C6429">
        <v>2022</v>
      </c>
      <c r="D6429">
        <v>5</v>
      </c>
      <c r="E6429" t="s">
        <v>630</v>
      </c>
      <c r="F6429" s="153">
        <v>3</v>
      </c>
      <c r="G6429" t="s">
        <v>421</v>
      </c>
      <c r="H6429" t="s">
        <v>444</v>
      </c>
      <c r="I6429" t="s">
        <v>445</v>
      </c>
      <c r="J6429" t="s">
        <v>572</v>
      </c>
      <c r="K6429" t="s">
        <v>443</v>
      </c>
      <c r="L6429" t="s">
        <v>539</v>
      </c>
      <c r="M6429" t="s">
        <v>440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187</v>
      </c>
      <c r="C6430">
        <v>2022</v>
      </c>
      <c r="D6430">
        <v>5</v>
      </c>
      <c r="E6430" t="s">
        <v>630</v>
      </c>
      <c r="F6430" s="153">
        <v>3</v>
      </c>
      <c r="G6430" t="s">
        <v>421</v>
      </c>
      <c r="H6430" t="s">
        <v>412</v>
      </c>
      <c r="I6430" t="s">
        <v>413</v>
      </c>
      <c r="J6430" t="s">
        <v>561</v>
      </c>
      <c r="K6430" t="s">
        <v>399</v>
      </c>
      <c r="L6430" t="s">
        <v>539</v>
      </c>
      <c r="M6430" t="s">
        <v>440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187</v>
      </c>
      <c r="C6431">
        <v>2022</v>
      </c>
      <c r="D6431">
        <v>5</v>
      </c>
      <c r="E6431" t="s">
        <v>630</v>
      </c>
      <c r="F6431" s="153">
        <v>3</v>
      </c>
      <c r="G6431" t="s">
        <v>421</v>
      </c>
      <c r="H6431" t="s">
        <v>417</v>
      </c>
      <c r="I6431" t="s">
        <v>418</v>
      </c>
      <c r="J6431" t="s">
        <v>562</v>
      </c>
      <c r="K6431" t="s">
        <v>405</v>
      </c>
      <c r="L6431" t="s">
        <v>539</v>
      </c>
      <c r="M6431" t="s">
        <v>440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187</v>
      </c>
      <c r="C6432">
        <v>2022</v>
      </c>
      <c r="D6432">
        <v>5</v>
      </c>
      <c r="E6432" t="s">
        <v>630</v>
      </c>
      <c r="F6432" s="153">
        <v>3</v>
      </c>
      <c r="G6432" t="s">
        <v>421</v>
      </c>
      <c r="H6432" t="s">
        <v>446</v>
      </c>
      <c r="I6432" t="s">
        <v>447</v>
      </c>
      <c r="J6432" t="s">
        <v>567</v>
      </c>
      <c r="K6432" t="s">
        <v>425</v>
      </c>
      <c r="L6432" t="s">
        <v>539</v>
      </c>
      <c r="M6432" t="s">
        <v>440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187</v>
      </c>
      <c r="C6433">
        <v>2022</v>
      </c>
      <c r="D6433">
        <v>5</v>
      </c>
      <c r="E6433" t="s">
        <v>630</v>
      </c>
      <c r="F6433" s="153">
        <v>3</v>
      </c>
      <c r="G6433" t="s">
        <v>421</v>
      </c>
      <c r="H6433" t="s">
        <v>448</v>
      </c>
      <c r="I6433" t="s">
        <v>449</v>
      </c>
      <c r="J6433" t="s">
        <v>564</v>
      </c>
      <c r="K6433" t="s">
        <v>428</v>
      </c>
      <c r="L6433" t="s">
        <v>539</v>
      </c>
      <c r="M6433" t="s">
        <v>440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187</v>
      </c>
      <c r="C6434">
        <v>2022</v>
      </c>
      <c r="D6434">
        <v>5</v>
      </c>
      <c r="E6434" t="s">
        <v>630</v>
      </c>
      <c r="F6434" s="153">
        <v>3</v>
      </c>
      <c r="G6434" t="s">
        <v>421</v>
      </c>
      <c r="H6434" t="s">
        <v>419</v>
      </c>
      <c r="I6434" t="s">
        <v>420</v>
      </c>
      <c r="J6434" t="s">
        <v>565</v>
      </c>
      <c r="K6434" t="s">
        <v>411</v>
      </c>
      <c r="L6434" t="s">
        <v>539</v>
      </c>
      <c r="M6434" t="s">
        <v>440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187</v>
      </c>
      <c r="C6435">
        <v>2022</v>
      </c>
      <c r="D6435">
        <v>5</v>
      </c>
      <c r="E6435" t="s">
        <v>630</v>
      </c>
      <c r="F6435" s="153">
        <v>3</v>
      </c>
      <c r="G6435" t="s">
        <v>421</v>
      </c>
      <c r="H6435" t="s">
        <v>450</v>
      </c>
      <c r="I6435" t="s">
        <v>451</v>
      </c>
      <c r="J6435" t="s">
        <v>568</v>
      </c>
      <c r="K6435" t="s">
        <v>433</v>
      </c>
      <c r="L6435" t="s">
        <v>539</v>
      </c>
      <c r="M6435" t="s">
        <v>440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187</v>
      </c>
      <c r="C6436">
        <v>2022</v>
      </c>
      <c r="D6436">
        <v>5</v>
      </c>
      <c r="E6436" t="s">
        <v>630</v>
      </c>
      <c r="F6436" s="153">
        <v>5</v>
      </c>
      <c r="G6436" t="s">
        <v>455</v>
      </c>
      <c r="H6436" t="s">
        <v>431</v>
      </c>
      <c r="I6436" t="s">
        <v>432</v>
      </c>
      <c r="J6436" t="s">
        <v>568</v>
      </c>
      <c r="K6436" t="s">
        <v>433</v>
      </c>
      <c r="L6436" t="s">
        <v>540</v>
      </c>
      <c r="M6436" t="s">
        <v>456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187</v>
      </c>
      <c r="C6437">
        <v>2022</v>
      </c>
      <c r="D6437">
        <v>5</v>
      </c>
      <c r="E6437" t="s">
        <v>630</v>
      </c>
      <c r="F6437" s="153">
        <v>5</v>
      </c>
      <c r="G6437" t="s">
        <v>455</v>
      </c>
      <c r="H6437" t="s">
        <v>444</v>
      </c>
      <c r="I6437" t="s">
        <v>445</v>
      </c>
      <c r="J6437" t="s">
        <v>572</v>
      </c>
      <c r="K6437" t="s">
        <v>443</v>
      </c>
      <c r="L6437" t="s">
        <v>541</v>
      </c>
      <c r="M6437" t="s">
        <v>457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187</v>
      </c>
      <c r="C6438">
        <v>2022</v>
      </c>
      <c r="D6438">
        <v>5</v>
      </c>
      <c r="E6438" t="s">
        <v>630</v>
      </c>
      <c r="F6438" s="153">
        <v>5</v>
      </c>
      <c r="G6438" t="s">
        <v>455</v>
      </c>
      <c r="H6438" t="s">
        <v>417</v>
      </c>
      <c r="I6438" t="s">
        <v>418</v>
      </c>
      <c r="J6438" t="s">
        <v>562</v>
      </c>
      <c r="K6438" t="s">
        <v>405</v>
      </c>
      <c r="L6438" t="s">
        <v>541</v>
      </c>
      <c r="M6438" t="s">
        <v>457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187</v>
      </c>
      <c r="C6439">
        <v>2022</v>
      </c>
      <c r="D6439">
        <v>5</v>
      </c>
      <c r="E6439" t="s">
        <v>630</v>
      </c>
      <c r="F6439" s="153">
        <v>6</v>
      </c>
      <c r="G6439" t="s">
        <v>458</v>
      </c>
      <c r="H6439" t="s">
        <v>459</v>
      </c>
      <c r="I6439" t="s">
        <v>460</v>
      </c>
      <c r="J6439" t="s">
        <v>573</v>
      </c>
      <c r="K6439" t="s">
        <v>461</v>
      </c>
      <c r="L6439" t="s">
        <v>542</v>
      </c>
      <c r="M6439" t="s">
        <v>462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187</v>
      </c>
      <c r="C6440">
        <v>2022</v>
      </c>
      <c r="D6440">
        <v>5</v>
      </c>
      <c r="E6440" t="s">
        <v>630</v>
      </c>
      <c r="F6440" s="153">
        <v>6</v>
      </c>
      <c r="G6440" t="s">
        <v>458</v>
      </c>
      <c r="H6440" t="s">
        <v>463</v>
      </c>
      <c r="I6440" t="s">
        <v>464</v>
      </c>
      <c r="J6440" t="s">
        <v>577</v>
      </c>
      <c r="K6440" t="s">
        <v>465</v>
      </c>
      <c r="L6440" t="s">
        <v>542</v>
      </c>
      <c r="M6440" t="s">
        <v>462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187</v>
      </c>
      <c r="C6441">
        <v>2022</v>
      </c>
      <c r="D6441">
        <v>5</v>
      </c>
      <c r="E6441" t="s">
        <v>630</v>
      </c>
      <c r="F6441" s="153">
        <v>10</v>
      </c>
      <c r="G6441" t="s">
        <v>466</v>
      </c>
      <c r="H6441" t="s">
        <v>397</v>
      </c>
      <c r="I6441" t="s">
        <v>398</v>
      </c>
      <c r="J6441" t="s">
        <v>561</v>
      </c>
      <c r="K6441" t="s">
        <v>399</v>
      </c>
      <c r="L6441" t="s">
        <v>543</v>
      </c>
      <c r="M6441" t="s">
        <v>467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187</v>
      </c>
      <c r="C6442">
        <v>2022</v>
      </c>
      <c r="D6442">
        <v>5</v>
      </c>
      <c r="E6442" t="s">
        <v>630</v>
      </c>
      <c r="F6442" s="153">
        <v>10</v>
      </c>
      <c r="G6442" t="s">
        <v>466</v>
      </c>
      <c r="H6442" t="s">
        <v>412</v>
      </c>
      <c r="I6442" t="s">
        <v>413</v>
      </c>
      <c r="J6442" t="s">
        <v>561</v>
      </c>
      <c r="K6442" t="s">
        <v>399</v>
      </c>
      <c r="L6442" t="s">
        <v>544</v>
      </c>
      <c r="M6442" t="s">
        <v>468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187</v>
      </c>
      <c r="C6443">
        <v>2022</v>
      </c>
      <c r="D6443">
        <v>5</v>
      </c>
      <c r="E6443" t="s">
        <v>630</v>
      </c>
      <c r="F6443" s="153">
        <v>10</v>
      </c>
      <c r="G6443" t="s">
        <v>466</v>
      </c>
      <c r="H6443" t="s">
        <v>415</v>
      </c>
      <c r="I6443" t="s">
        <v>416</v>
      </c>
      <c r="J6443" t="s">
        <v>563</v>
      </c>
      <c r="K6443" t="s">
        <v>408</v>
      </c>
      <c r="L6443" t="s">
        <v>544</v>
      </c>
      <c r="M6443" t="s">
        <v>468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187</v>
      </c>
      <c r="C6444">
        <v>2022</v>
      </c>
      <c r="D6444">
        <v>5</v>
      </c>
      <c r="E6444" t="s">
        <v>630</v>
      </c>
      <c r="F6444" s="153">
        <v>60</v>
      </c>
      <c r="G6444" t="s">
        <v>469</v>
      </c>
      <c r="H6444" t="s">
        <v>459</v>
      </c>
      <c r="I6444" t="s">
        <v>460</v>
      </c>
      <c r="J6444" t="s">
        <v>573</v>
      </c>
      <c r="K6444" t="s">
        <v>461</v>
      </c>
      <c r="L6444" t="s">
        <v>545</v>
      </c>
      <c r="M6444" t="s">
        <v>470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187</v>
      </c>
      <c r="C6445">
        <v>2022</v>
      </c>
      <c r="D6445">
        <v>5</v>
      </c>
      <c r="E6445" t="s">
        <v>630</v>
      </c>
      <c r="F6445" s="153">
        <v>60</v>
      </c>
      <c r="G6445" t="s">
        <v>469</v>
      </c>
      <c r="H6445" t="s">
        <v>463</v>
      </c>
      <c r="I6445" t="s">
        <v>464</v>
      </c>
      <c r="J6445" t="s">
        <v>577</v>
      </c>
      <c r="K6445" t="s">
        <v>465</v>
      </c>
      <c r="L6445" t="s">
        <v>545</v>
      </c>
      <c r="M6445" t="s">
        <v>470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181</v>
      </c>
      <c r="C6446">
        <v>2022</v>
      </c>
      <c r="D6446">
        <v>5</v>
      </c>
      <c r="E6446" t="s">
        <v>630</v>
      </c>
      <c r="F6446" s="153">
        <v>1</v>
      </c>
      <c r="G6446" t="s">
        <v>396</v>
      </c>
      <c r="H6446" t="s">
        <v>397</v>
      </c>
      <c r="I6446" t="s">
        <v>398</v>
      </c>
      <c r="J6446" t="s">
        <v>561</v>
      </c>
      <c r="K6446" t="s">
        <v>399</v>
      </c>
      <c r="L6446" t="s">
        <v>536</v>
      </c>
      <c r="M6446" t="s">
        <v>400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181</v>
      </c>
      <c r="C6447">
        <v>2022</v>
      </c>
      <c r="D6447">
        <v>5</v>
      </c>
      <c r="E6447" t="s">
        <v>630</v>
      </c>
      <c r="F6447" s="153">
        <v>1</v>
      </c>
      <c r="G6447" t="s">
        <v>396</v>
      </c>
      <c r="H6447" t="s">
        <v>401</v>
      </c>
      <c r="I6447" t="s">
        <v>402</v>
      </c>
      <c r="J6447" t="s">
        <v>561</v>
      </c>
      <c r="K6447" t="s">
        <v>399</v>
      </c>
      <c r="L6447" t="s">
        <v>536</v>
      </c>
      <c r="M6447" t="s">
        <v>400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181</v>
      </c>
      <c r="C6448">
        <v>2022</v>
      </c>
      <c r="D6448">
        <v>5</v>
      </c>
      <c r="E6448" t="s">
        <v>630</v>
      </c>
      <c r="F6448" s="153">
        <v>1</v>
      </c>
      <c r="G6448" t="s">
        <v>396</v>
      </c>
      <c r="H6448" t="s">
        <v>403</v>
      </c>
      <c r="I6448" t="s">
        <v>404</v>
      </c>
      <c r="J6448" t="s">
        <v>562</v>
      </c>
      <c r="K6448" t="s">
        <v>405</v>
      </c>
      <c r="L6448" t="s">
        <v>536</v>
      </c>
      <c r="M6448" t="s">
        <v>400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181</v>
      </c>
      <c r="C6449">
        <v>2022</v>
      </c>
      <c r="D6449">
        <v>5</v>
      </c>
      <c r="E6449" t="s">
        <v>630</v>
      </c>
      <c r="F6449" s="153">
        <v>1</v>
      </c>
      <c r="G6449" t="s">
        <v>396</v>
      </c>
      <c r="H6449" t="s">
        <v>406</v>
      </c>
      <c r="I6449" t="s">
        <v>407</v>
      </c>
      <c r="J6449" t="s">
        <v>563</v>
      </c>
      <c r="K6449" t="s">
        <v>408</v>
      </c>
      <c r="L6449" t="s">
        <v>536</v>
      </c>
      <c r="M6449" t="s">
        <v>400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181</v>
      </c>
      <c r="C6450">
        <v>2022</v>
      </c>
      <c r="D6450">
        <v>5</v>
      </c>
      <c r="E6450" t="s">
        <v>630</v>
      </c>
      <c r="F6450" s="153">
        <v>1</v>
      </c>
      <c r="G6450" t="s">
        <v>396</v>
      </c>
      <c r="H6450" t="s">
        <v>471</v>
      </c>
      <c r="I6450" t="s">
        <v>472</v>
      </c>
      <c r="J6450" t="s">
        <v>563</v>
      </c>
      <c r="K6450" t="s">
        <v>408</v>
      </c>
      <c r="L6450" t="s">
        <v>536</v>
      </c>
      <c r="M6450" t="s">
        <v>400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181</v>
      </c>
      <c r="C6451">
        <v>2022</v>
      </c>
      <c r="D6451">
        <v>5</v>
      </c>
      <c r="E6451" t="s">
        <v>630</v>
      </c>
      <c r="F6451" s="153">
        <v>1</v>
      </c>
      <c r="G6451" t="s">
        <v>396</v>
      </c>
      <c r="H6451" t="s">
        <v>409</v>
      </c>
      <c r="I6451" t="s">
        <v>410</v>
      </c>
      <c r="J6451" t="s">
        <v>564</v>
      </c>
      <c r="K6451" t="s">
        <v>428</v>
      </c>
      <c r="L6451" t="s">
        <v>536</v>
      </c>
      <c r="M6451" t="s">
        <v>400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181</v>
      </c>
      <c r="C6452">
        <v>2022</v>
      </c>
      <c r="D6452">
        <v>5</v>
      </c>
      <c r="E6452" t="s">
        <v>630</v>
      </c>
      <c r="F6452" s="153">
        <v>1</v>
      </c>
      <c r="G6452" t="s">
        <v>396</v>
      </c>
      <c r="H6452" t="s">
        <v>429</v>
      </c>
      <c r="I6452" t="s">
        <v>430</v>
      </c>
      <c r="J6452" t="s">
        <v>562</v>
      </c>
      <c r="K6452" t="s">
        <v>405</v>
      </c>
      <c r="L6452" t="s">
        <v>536</v>
      </c>
      <c r="M6452" t="s">
        <v>400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181</v>
      </c>
      <c r="C6453">
        <v>2022</v>
      </c>
      <c r="D6453">
        <v>5</v>
      </c>
      <c r="E6453" t="s">
        <v>630</v>
      </c>
      <c r="F6453" s="153">
        <v>1</v>
      </c>
      <c r="G6453" t="s">
        <v>396</v>
      </c>
      <c r="H6453" t="s">
        <v>473</v>
      </c>
      <c r="I6453" t="s">
        <v>474</v>
      </c>
      <c r="J6453" t="s">
        <v>565</v>
      </c>
      <c r="K6453" t="s">
        <v>411</v>
      </c>
      <c r="L6453" t="s">
        <v>536</v>
      </c>
      <c r="M6453" t="s">
        <v>400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181</v>
      </c>
      <c r="C6454">
        <v>2022</v>
      </c>
      <c r="D6454">
        <v>5</v>
      </c>
      <c r="E6454" t="s">
        <v>630</v>
      </c>
      <c r="F6454" s="153">
        <v>1</v>
      </c>
      <c r="G6454" t="s">
        <v>396</v>
      </c>
      <c r="H6454" t="s">
        <v>477</v>
      </c>
      <c r="I6454" t="s">
        <v>478</v>
      </c>
      <c r="J6454" t="s">
        <v>566</v>
      </c>
      <c r="K6454" t="s">
        <v>436</v>
      </c>
      <c r="L6454" t="s">
        <v>536</v>
      </c>
      <c r="M6454" t="s">
        <v>400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181</v>
      </c>
      <c r="C6455">
        <v>2022</v>
      </c>
      <c r="D6455">
        <v>5</v>
      </c>
      <c r="E6455" t="s">
        <v>630</v>
      </c>
      <c r="F6455" s="153">
        <v>1</v>
      </c>
      <c r="G6455" t="s">
        <v>396</v>
      </c>
      <c r="H6455" t="s">
        <v>479</v>
      </c>
      <c r="I6455" t="s">
        <v>480</v>
      </c>
      <c r="J6455" t="s">
        <v>566</v>
      </c>
      <c r="K6455" t="s">
        <v>436</v>
      </c>
      <c r="L6455" t="s">
        <v>536</v>
      </c>
      <c r="M6455" t="s">
        <v>400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181</v>
      </c>
      <c r="C6456">
        <v>2022</v>
      </c>
      <c r="D6456">
        <v>5</v>
      </c>
      <c r="E6456" t="s">
        <v>630</v>
      </c>
      <c r="F6456" s="153">
        <v>1</v>
      </c>
      <c r="G6456" t="s">
        <v>396</v>
      </c>
      <c r="H6456" t="s">
        <v>434</v>
      </c>
      <c r="I6456" t="s">
        <v>435</v>
      </c>
      <c r="J6456" t="s">
        <v>566</v>
      </c>
      <c r="K6456" t="s">
        <v>436</v>
      </c>
      <c r="L6456" t="s">
        <v>537</v>
      </c>
      <c r="M6456" t="s">
        <v>414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181</v>
      </c>
      <c r="C6457">
        <v>2022</v>
      </c>
      <c r="D6457">
        <v>5</v>
      </c>
      <c r="E6457" t="s">
        <v>630</v>
      </c>
      <c r="F6457" s="153">
        <v>1</v>
      </c>
      <c r="G6457" t="s">
        <v>396</v>
      </c>
      <c r="H6457" t="s">
        <v>412</v>
      </c>
      <c r="I6457" t="s">
        <v>413</v>
      </c>
      <c r="J6457" t="s">
        <v>561</v>
      </c>
      <c r="K6457" t="s">
        <v>399</v>
      </c>
      <c r="L6457" t="s">
        <v>537</v>
      </c>
      <c r="M6457" t="s">
        <v>414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181</v>
      </c>
      <c r="C6458">
        <v>2022</v>
      </c>
      <c r="D6458">
        <v>5</v>
      </c>
      <c r="E6458" t="s">
        <v>630</v>
      </c>
      <c r="F6458" s="153">
        <v>1</v>
      </c>
      <c r="G6458" t="s">
        <v>396</v>
      </c>
      <c r="H6458" t="s">
        <v>415</v>
      </c>
      <c r="I6458" t="s">
        <v>416</v>
      </c>
      <c r="J6458" t="s">
        <v>563</v>
      </c>
      <c r="K6458" t="s">
        <v>408</v>
      </c>
      <c r="L6458" t="s">
        <v>537</v>
      </c>
      <c r="M6458" t="s">
        <v>414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181</v>
      </c>
      <c r="C6459">
        <v>2022</v>
      </c>
      <c r="D6459">
        <v>5</v>
      </c>
      <c r="E6459" t="s">
        <v>630</v>
      </c>
      <c r="F6459" s="153">
        <v>1</v>
      </c>
      <c r="G6459" t="s">
        <v>396</v>
      </c>
      <c r="H6459" t="s">
        <v>417</v>
      </c>
      <c r="I6459" t="s">
        <v>418</v>
      </c>
      <c r="J6459" t="s">
        <v>562</v>
      </c>
      <c r="K6459" t="s">
        <v>405</v>
      </c>
      <c r="L6459" t="s">
        <v>537</v>
      </c>
      <c r="M6459" t="s">
        <v>414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181</v>
      </c>
      <c r="C6460">
        <v>2022</v>
      </c>
      <c r="D6460">
        <v>5</v>
      </c>
      <c r="E6460" t="s">
        <v>630</v>
      </c>
      <c r="F6460" s="153">
        <v>1</v>
      </c>
      <c r="G6460" t="s">
        <v>396</v>
      </c>
      <c r="H6460" t="s">
        <v>419</v>
      </c>
      <c r="I6460" t="s">
        <v>420</v>
      </c>
      <c r="J6460" t="s">
        <v>565</v>
      </c>
      <c r="K6460" t="s">
        <v>411</v>
      </c>
      <c r="L6460" t="s">
        <v>537</v>
      </c>
      <c r="M6460" t="s">
        <v>414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181</v>
      </c>
      <c r="C6461">
        <v>2022</v>
      </c>
      <c r="D6461">
        <v>5</v>
      </c>
      <c r="E6461" t="s">
        <v>630</v>
      </c>
      <c r="F6461" s="153">
        <v>3</v>
      </c>
      <c r="G6461" t="s">
        <v>421</v>
      </c>
      <c r="H6461" t="s">
        <v>397</v>
      </c>
      <c r="I6461" t="s">
        <v>398</v>
      </c>
      <c r="J6461" t="s">
        <v>561</v>
      </c>
      <c r="K6461" t="s">
        <v>399</v>
      </c>
      <c r="L6461" t="s">
        <v>538</v>
      </c>
      <c r="M6461" t="s">
        <v>422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181</v>
      </c>
      <c r="C6462">
        <v>2022</v>
      </c>
      <c r="D6462">
        <v>5</v>
      </c>
      <c r="E6462" t="s">
        <v>630</v>
      </c>
      <c r="F6462" s="153">
        <v>3</v>
      </c>
      <c r="G6462" t="s">
        <v>421</v>
      </c>
      <c r="H6462" t="s">
        <v>401</v>
      </c>
      <c r="I6462" t="s">
        <v>402</v>
      </c>
      <c r="J6462" t="s">
        <v>561</v>
      </c>
      <c r="K6462" t="s">
        <v>399</v>
      </c>
      <c r="L6462" t="s">
        <v>538</v>
      </c>
      <c r="M6462" t="s">
        <v>422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181</v>
      </c>
      <c r="C6463">
        <v>2022</v>
      </c>
      <c r="D6463">
        <v>5</v>
      </c>
      <c r="E6463" t="s">
        <v>630</v>
      </c>
      <c r="F6463" s="153">
        <v>3</v>
      </c>
      <c r="G6463" t="s">
        <v>421</v>
      </c>
      <c r="H6463" t="s">
        <v>403</v>
      </c>
      <c r="I6463" t="s">
        <v>404</v>
      </c>
      <c r="J6463" t="s">
        <v>562</v>
      </c>
      <c r="K6463" t="s">
        <v>405</v>
      </c>
      <c r="L6463" t="s">
        <v>538</v>
      </c>
      <c r="M6463" t="s">
        <v>422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181</v>
      </c>
      <c r="C6464">
        <v>2022</v>
      </c>
      <c r="D6464">
        <v>5</v>
      </c>
      <c r="E6464" t="s">
        <v>630</v>
      </c>
      <c r="F6464" s="153">
        <v>3</v>
      </c>
      <c r="G6464" t="s">
        <v>421</v>
      </c>
      <c r="H6464" t="s">
        <v>406</v>
      </c>
      <c r="I6464" t="s">
        <v>407</v>
      </c>
      <c r="J6464" t="s">
        <v>563</v>
      </c>
      <c r="K6464" t="s">
        <v>408</v>
      </c>
      <c r="L6464" t="s">
        <v>538</v>
      </c>
      <c r="M6464" t="s">
        <v>422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181</v>
      </c>
      <c r="C6465">
        <v>2022</v>
      </c>
      <c r="D6465">
        <v>5</v>
      </c>
      <c r="E6465" t="s">
        <v>630</v>
      </c>
      <c r="F6465" s="153">
        <v>3</v>
      </c>
      <c r="G6465" t="s">
        <v>421</v>
      </c>
      <c r="H6465" t="s">
        <v>423</v>
      </c>
      <c r="I6465" t="s">
        <v>424</v>
      </c>
      <c r="J6465" t="s">
        <v>567</v>
      </c>
      <c r="K6465" t="s">
        <v>425</v>
      </c>
      <c r="L6465" t="s">
        <v>538</v>
      </c>
      <c r="M6465" t="s">
        <v>422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181</v>
      </c>
      <c r="C6466">
        <v>2022</v>
      </c>
      <c r="D6466">
        <v>5</v>
      </c>
      <c r="E6466" t="s">
        <v>630</v>
      </c>
      <c r="F6466" s="153">
        <v>3</v>
      </c>
      <c r="G6466" t="s">
        <v>421</v>
      </c>
      <c r="H6466" t="s">
        <v>426</v>
      </c>
      <c r="I6466" t="s">
        <v>427</v>
      </c>
      <c r="J6466" t="s">
        <v>564</v>
      </c>
      <c r="K6466" t="s">
        <v>428</v>
      </c>
      <c r="L6466" t="s">
        <v>538</v>
      </c>
      <c r="M6466" t="s">
        <v>422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181</v>
      </c>
      <c r="C6467">
        <v>2022</v>
      </c>
      <c r="D6467">
        <v>5</v>
      </c>
      <c r="E6467" t="s">
        <v>630</v>
      </c>
      <c r="F6467" s="153">
        <v>3</v>
      </c>
      <c r="G6467" t="s">
        <v>421</v>
      </c>
      <c r="H6467" t="s">
        <v>409</v>
      </c>
      <c r="I6467" t="s">
        <v>410</v>
      </c>
      <c r="J6467" t="s">
        <v>564</v>
      </c>
      <c r="K6467" t="s">
        <v>428</v>
      </c>
      <c r="L6467" t="s">
        <v>538</v>
      </c>
      <c r="M6467" t="s">
        <v>422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181</v>
      </c>
      <c r="C6468">
        <v>2022</v>
      </c>
      <c r="D6468">
        <v>5</v>
      </c>
      <c r="E6468" t="s">
        <v>630</v>
      </c>
      <c r="F6468" s="153">
        <v>3</v>
      </c>
      <c r="G6468" t="s">
        <v>421</v>
      </c>
      <c r="H6468" t="s">
        <v>429</v>
      </c>
      <c r="I6468" t="s">
        <v>430</v>
      </c>
      <c r="J6468" t="s">
        <v>562</v>
      </c>
      <c r="K6468" t="s">
        <v>405</v>
      </c>
      <c r="L6468" t="s">
        <v>538</v>
      </c>
      <c r="M6468" t="s">
        <v>422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181</v>
      </c>
      <c r="C6469">
        <v>2022</v>
      </c>
      <c r="D6469">
        <v>5</v>
      </c>
      <c r="E6469" t="s">
        <v>630</v>
      </c>
      <c r="F6469" s="153">
        <v>3</v>
      </c>
      <c r="G6469" t="s">
        <v>421</v>
      </c>
      <c r="H6469" t="s">
        <v>481</v>
      </c>
      <c r="I6469" t="s">
        <v>482</v>
      </c>
      <c r="J6469" t="s">
        <v>568</v>
      </c>
      <c r="K6469" t="s">
        <v>433</v>
      </c>
      <c r="L6469" t="s">
        <v>538</v>
      </c>
      <c r="M6469" t="s">
        <v>422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181</v>
      </c>
      <c r="C6470">
        <v>2022</v>
      </c>
      <c r="D6470">
        <v>5</v>
      </c>
      <c r="E6470" t="s">
        <v>630</v>
      </c>
      <c r="F6470" s="153">
        <v>3</v>
      </c>
      <c r="G6470" t="s">
        <v>421</v>
      </c>
      <c r="H6470" t="s">
        <v>649</v>
      </c>
      <c r="I6470" t="s">
        <v>650</v>
      </c>
      <c r="J6470" t="s">
        <v>564</v>
      </c>
      <c r="K6470" t="s">
        <v>428</v>
      </c>
      <c r="L6470" t="s">
        <v>538</v>
      </c>
      <c r="M6470" t="s">
        <v>422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181</v>
      </c>
      <c r="C6471">
        <v>2022</v>
      </c>
      <c r="D6471">
        <v>5</v>
      </c>
      <c r="E6471" t="s">
        <v>630</v>
      </c>
      <c r="F6471" s="153">
        <v>3</v>
      </c>
      <c r="G6471" t="s">
        <v>421</v>
      </c>
      <c r="H6471" t="s">
        <v>473</v>
      </c>
      <c r="I6471" t="s">
        <v>474</v>
      </c>
      <c r="J6471" t="s">
        <v>565</v>
      </c>
      <c r="K6471" t="s">
        <v>411</v>
      </c>
      <c r="L6471" t="s">
        <v>538</v>
      </c>
      <c r="M6471" t="s">
        <v>422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181</v>
      </c>
      <c r="C6472">
        <v>2022</v>
      </c>
      <c r="D6472">
        <v>5</v>
      </c>
      <c r="E6472" t="s">
        <v>630</v>
      </c>
      <c r="F6472" s="153">
        <v>3</v>
      </c>
      <c r="G6472" t="s">
        <v>421</v>
      </c>
      <c r="H6472" t="s">
        <v>586</v>
      </c>
      <c r="I6472" t="s">
        <v>587</v>
      </c>
      <c r="J6472" t="s">
        <v>570</v>
      </c>
      <c r="K6472" t="s">
        <v>454</v>
      </c>
      <c r="L6472" t="s">
        <v>538</v>
      </c>
      <c r="M6472" t="s">
        <v>422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181</v>
      </c>
      <c r="C6473">
        <v>2022</v>
      </c>
      <c r="D6473">
        <v>5</v>
      </c>
      <c r="E6473" t="s">
        <v>630</v>
      </c>
      <c r="F6473" s="153">
        <v>3</v>
      </c>
      <c r="G6473" t="s">
        <v>421</v>
      </c>
      <c r="H6473" t="s">
        <v>483</v>
      </c>
      <c r="I6473" t="s">
        <v>484</v>
      </c>
      <c r="J6473" t="s">
        <v>569</v>
      </c>
      <c r="K6473" t="s">
        <v>485</v>
      </c>
      <c r="L6473" t="s">
        <v>538</v>
      </c>
      <c r="M6473" t="s">
        <v>422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181</v>
      </c>
      <c r="C6474">
        <v>2022</v>
      </c>
      <c r="D6474">
        <v>5</v>
      </c>
      <c r="E6474" t="s">
        <v>630</v>
      </c>
      <c r="F6474" s="153">
        <v>3</v>
      </c>
      <c r="G6474" t="s">
        <v>421</v>
      </c>
      <c r="H6474" t="s">
        <v>431</v>
      </c>
      <c r="I6474" t="s">
        <v>432</v>
      </c>
      <c r="J6474" t="s">
        <v>568</v>
      </c>
      <c r="K6474" t="s">
        <v>433</v>
      </c>
      <c r="L6474" t="s">
        <v>538</v>
      </c>
      <c r="M6474" t="s">
        <v>422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181</v>
      </c>
      <c r="C6475">
        <v>2022</v>
      </c>
      <c r="D6475">
        <v>5</v>
      </c>
      <c r="E6475" t="s">
        <v>630</v>
      </c>
      <c r="F6475" s="153">
        <v>3</v>
      </c>
      <c r="G6475" t="s">
        <v>421</v>
      </c>
      <c r="H6475" t="s">
        <v>486</v>
      </c>
      <c r="I6475" t="s">
        <v>487</v>
      </c>
      <c r="J6475" t="s">
        <v>570</v>
      </c>
      <c r="K6475" t="s">
        <v>454</v>
      </c>
      <c r="L6475" t="s">
        <v>538</v>
      </c>
      <c r="M6475" t="s">
        <v>422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181</v>
      </c>
      <c r="C6476">
        <v>2022</v>
      </c>
      <c r="D6476">
        <v>5</v>
      </c>
      <c r="E6476" t="s">
        <v>630</v>
      </c>
      <c r="F6476" s="153">
        <v>3</v>
      </c>
      <c r="G6476" t="s">
        <v>421</v>
      </c>
      <c r="H6476" t="s">
        <v>488</v>
      </c>
      <c r="I6476" t="s">
        <v>489</v>
      </c>
      <c r="J6476" t="s">
        <v>569</v>
      </c>
      <c r="K6476" t="s">
        <v>485</v>
      </c>
      <c r="L6476" t="s">
        <v>538</v>
      </c>
      <c r="M6476" t="s">
        <v>422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181</v>
      </c>
      <c r="C6477">
        <v>2022</v>
      </c>
      <c r="D6477">
        <v>5</v>
      </c>
      <c r="E6477" t="s">
        <v>630</v>
      </c>
      <c r="F6477" s="153">
        <v>3</v>
      </c>
      <c r="G6477" t="s">
        <v>421</v>
      </c>
      <c r="H6477" t="s">
        <v>477</v>
      </c>
      <c r="I6477" t="s">
        <v>478</v>
      </c>
      <c r="J6477" t="s">
        <v>566</v>
      </c>
      <c r="K6477" t="s">
        <v>436</v>
      </c>
      <c r="L6477" t="s">
        <v>538</v>
      </c>
      <c r="M6477" t="s">
        <v>422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181</v>
      </c>
      <c r="C6478">
        <v>2022</v>
      </c>
      <c r="D6478">
        <v>5</v>
      </c>
      <c r="E6478" t="s">
        <v>630</v>
      </c>
      <c r="F6478" s="153">
        <v>3</v>
      </c>
      <c r="G6478" t="s">
        <v>421</v>
      </c>
      <c r="H6478" t="s">
        <v>479</v>
      </c>
      <c r="I6478" t="s">
        <v>480</v>
      </c>
      <c r="J6478" t="s">
        <v>566</v>
      </c>
      <c r="K6478" t="s">
        <v>436</v>
      </c>
      <c r="L6478" t="s">
        <v>538</v>
      </c>
      <c r="M6478" t="s">
        <v>422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181</v>
      </c>
      <c r="C6479">
        <v>2022</v>
      </c>
      <c r="D6479">
        <v>5</v>
      </c>
      <c r="E6479" t="s">
        <v>630</v>
      </c>
      <c r="F6479" s="153">
        <v>3</v>
      </c>
      <c r="G6479" t="s">
        <v>421</v>
      </c>
      <c r="H6479" t="s">
        <v>434</v>
      </c>
      <c r="I6479" t="s">
        <v>435</v>
      </c>
      <c r="J6479" t="s">
        <v>566</v>
      </c>
      <c r="K6479" t="s">
        <v>436</v>
      </c>
      <c r="L6479" t="s">
        <v>539</v>
      </c>
      <c r="M6479" t="s">
        <v>440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181</v>
      </c>
      <c r="C6480">
        <v>2022</v>
      </c>
      <c r="D6480">
        <v>5</v>
      </c>
      <c r="E6480" t="s">
        <v>630</v>
      </c>
      <c r="F6480" s="153">
        <v>3</v>
      </c>
      <c r="G6480" t="s">
        <v>421</v>
      </c>
      <c r="H6480" t="s">
        <v>437</v>
      </c>
      <c r="I6480" t="s">
        <v>438</v>
      </c>
      <c r="J6480" t="s">
        <v>571</v>
      </c>
      <c r="K6480" t="s">
        <v>439</v>
      </c>
      <c r="L6480" t="s">
        <v>539</v>
      </c>
      <c r="M6480" t="s">
        <v>440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181</v>
      </c>
      <c r="C6481">
        <v>2022</v>
      </c>
      <c r="D6481">
        <v>5</v>
      </c>
      <c r="E6481" t="s">
        <v>630</v>
      </c>
      <c r="F6481" s="153">
        <v>3</v>
      </c>
      <c r="G6481" t="s">
        <v>421</v>
      </c>
      <c r="H6481" t="s">
        <v>490</v>
      </c>
      <c r="I6481" t="s">
        <v>491</v>
      </c>
      <c r="J6481" t="s">
        <v>572</v>
      </c>
      <c r="K6481" t="s">
        <v>443</v>
      </c>
      <c r="L6481" t="s">
        <v>538</v>
      </c>
      <c r="M6481" t="s">
        <v>422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181</v>
      </c>
      <c r="C6482">
        <v>2022</v>
      </c>
      <c r="D6482">
        <v>5</v>
      </c>
      <c r="E6482" t="s">
        <v>630</v>
      </c>
      <c r="F6482" s="153">
        <v>3</v>
      </c>
      <c r="G6482" t="s">
        <v>421</v>
      </c>
      <c r="H6482" t="s">
        <v>441</v>
      </c>
      <c r="I6482" t="s">
        <v>442</v>
      </c>
      <c r="J6482" t="s">
        <v>572</v>
      </c>
      <c r="K6482" t="s">
        <v>443</v>
      </c>
      <c r="L6482" t="s">
        <v>538</v>
      </c>
      <c r="M6482" t="s">
        <v>422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181</v>
      </c>
      <c r="C6483">
        <v>2022</v>
      </c>
      <c r="D6483">
        <v>5</v>
      </c>
      <c r="E6483" t="s">
        <v>630</v>
      </c>
      <c r="F6483" s="153">
        <v>3</v>
      </c>
      <c r="G6483" t="s">
        <v>421</v>
      </c>
      <c r="H6483" t="s">
        <v>444</v>
      </c>
      <c r="I6483" t="s">
        <v>445</v>
      </c>
      <c r="J6483" t="s">
        <v>572</v>
      </c>
      <c r="K6483" t="s">
        <v>443</v>
      </c>
      <c r="L6483" t="s">
        <v>539</v>
      </c>
      <c r="M6483" t="s">
        <v>440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181</v>
      </c>
      <c r="C6484">
        <v>2022</v>
      </c>
      <c r="D6484">
        <v>5</v>
      </c>
      <c r="E6484" t="s">
        <v>630</v>
      </c>
      <c r="F6484" s="153">
        <v>3</v>
      </c>
      <c r="G6484" t="s">
        <v>421</v>
      </c>
      <c r="H6484" t="s">
        <v>412</v>
      </c>
      <c r="I6484" t="s">
        <v>413</v>
      </c>
      <c r="J6484" t="s">
        <v>561</v>
      </c>
      <c r="K6484" t="s">
        <v>399</v>
      </c>
      <c r="L6484" t="s">
        <v>539</v>
      </c>
      <c r="M6484" t="s">
        <v>440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181</v>
      </c>
      <c r="C6485">
        <v>2022</v>
      </c>
      <c r="D6485">
        <v>5</v>
      </c>
      <c r="E6485" t="s">
        <v>630</v>
      </c>
      <c r="F6485" s="153">
        <v>3</v>
      </c>
      <c r="G6485" t="s">
        <v>421</v>
      </c>
      <c r="H6485" t="s">
        <v>417</v>
      </c>
      <c r="I6485" t="s">
        <v>418</v>
      </c>
      <c r="J6485" t="s">
        <v>562</v>
      </c>
      <c r="K6485" t="s">
        <v>405</v>
      </c>
      <c r="L6485" t="s">
        <v>539</v>
      </c>
      <c r="M6485" t="s">
        <v>440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181</v>
      </c>
      <c r="C6486">
        <v>2022</v>
      </c>
      <c r="D6486">
        <v>5</v>
      </c>
      <c r="E6486" t="s">
        <v>630</v>
      </c>
      <c r="F6486" s="153">
        <v>3</v>
      </c>
      <c r="G6486" t="s">
        <v>421</v>
      </c>
      <c r="H6486" t="s">
        <v>446</v>
      </c>
      <c r="I6486" t="s">
        <v>447</v>
      </c>
      <c r="J6486" t="s">
        <v>567</v>
      </c>
      <c r="K6486" t="s">
        <v>425</v>
      </c>
      <c r="L6486" t="s">
        <v>539</v>
      </c>
      <c r="M6486" t="s">
        <v>440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181</v>
      </c>
      <c r="C6487">
        <v>2022</v>
      </c>
      <c r="D6487">
        <v>5</v>
      </c>
      <c r="E6487" t="s">
        <v>630</v>
      </c>
      <c r="F6487" s="153">
        <v>3</v>
      </c>
      <c r="G6487" t="s">
        <v>421</v>
      </c>
      <c r="H6487" t="s">
        <v>448</v>
      </c>
      <c r="I6487" t="s">
        <v>449</v>
      </c>
      <c r="J6487" t="s">
        <v>564</v>
      </c>
      <c r="K6487" t="s">
        <v>428</v>
      </c>
      <c r="L6487" t="s">
        <v>539</v>
      </c>
      <c r="M6487" t="s">
        <v>440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181</v>
      </c>
      <c r="C6488">
        <v>2022</v>
      </c>
      <c r="D6488">
        <v>5</v>
      </c>
      <c r="E6488" t="s">
        <v>630</v>
      </c>
      <c r="F6488" s="153">
        <v>3</v>
      </c>
      <c r="G6488" t="s">
        <v>421</v>
      </c>
      <c r="H6488" t="s">
        <v>419</v>
      </c>
      <c r="I6488" t="s">
        <v>420</v>
      </c>
      <c r="J6488" t="s">
        <v>565</v>
      </c>
      <c r="K6488" t="s">
        <v>411</v>
      </c>
      <c r="L6488" t="s">
        <v>539</v>
      </c>
      <c r="M6488" t="s">
        <v>440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181</v>
      </c>
      <c r="C6489">
        <v>2022</v>
      </c>
      <c r="D6489">
        <v>5</v>
      </c>
      <c r="E6489" t="s">
        <v>630</v>
      </c>
      <c r="F6489" s="153">
        <v>3</v>
      </c>
      <c r="G6489" t="s">
        <v>421</v>
      </c>
      <c r="H6489" t="s">
        <v>450</v>
      </c>
      <c r="I6489" t="s">
        <v>451</v>
      </c>
      <c r="J6489" t="s">
        <v>568</v>
      </c>
      <c r="K6489" t="s">
        <v>433</v>
      </c>
      <c r="L6489" t="s">
        <v>539</v>
      </c>
      <c r="M6489" t="s">
        <v>440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181</v>
      </c>
      <c r="C6490">
        <v>2022</v>
      </c>
      <c r="D6490">
        <v>5</v>
      </c>
      <c r="E6490" t="s">
        <v>630</v>
      </c>
      <c r="F6490" s="153">
        <v>3</v>
      </c>
      <c r="G6490" t="s">
        <v>421</v>
      </c>
      <c r="H6490" t="s">
        <v>452</v>
      </c>
      <c r="I6490" t="s">
        <v>453</v>
      </c>
      <c r="J6490" t="s">
        <v>568</v>
      </c>
      <c r="K6490" t="s">
        <v>433</v>
      </c>
      <c r="L6490" t="s">
        <v>539</v>
      </c>
      <c r="M6490" t="s">
        <v>440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181</v>
      </c>
      <c r="C6491">
        <v>2022</v>
      </c>
      <c r="D6491">
        <v>5</v>
      </c>
      <c r="E6491" t="s">
        <v>630</v>
      </c>
      <c r="F6491" s="153">
        <v>3</v>
      </c>
      <c r="G6491" t="s">
        <v>421</v>
      </c>
      <c r="H6491" t="s">
        <v>492</v>
      </c>
      <c r="I6491" t="s">
        <v>493</v>
      </c>
      <c r="J6491" t="s">
        <v>568</v>
      </c>
      <c r="K6491" t="s">
        <v>433</v>
      </c>
      <c r="L6491" t="s">
        <v>539</v>
      </c>
      <c r="M6491" t="s">
        <v>440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181</v>
      </c>
      <c r="C6492">
        <v>2022</v>
      </c>
      <c r="D6492">
        <v>5</v>
      </c>
      <c r="E6492" t="s">
        <v>630</v>
      </c>
      <c r="F6492" s="153">
        <v>5</v>
      </c>
      <c r="G6492" t="s">
        <v>455</v>
      </c>
      <c r="H6492" t="s">
        <v>403</v>
      </c>
      <c r="I6492" t="s">
        <v>404</v>
      </c>
      <c r="J6492" t="s">
        <v>562</v>
      </c>
      <c r="K6492" t="s">
        <v>405</v>
      </c>
      <c r="L6492" t="s">
        <v>540</v>
      </c>
      <c r="M6492" t="s">
        <v>456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181</v>
      </c>
      <c r="C6493">
        <v>2022</v>
      </c>
      <c r="D6493">
        <v>5</v>
      </c>
      <c r="E6493" t="s">
        <v>630</v>
      </c>
      <c r="F6493" s="153">
        <v>5</v>
      </c>
      <c r="G6493" t="s">
        <v>455</v>
      </c>
      <c r="H6493" t="s">
        <v>423</v>
      </c>
      <c r="I6493" t="s">
        <v>424</v>
      </c>
      <c r="J6493" t="s">
        <v>567</v>
      </c>
      <c r="K6493" t="s">
        <v>425</v>
      </c>
      <c r="L6493" t="s">
        <v>540</v>
      </c>
      <c r="M6493" t="s">
        <v>456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181</v>
      </c>
      <c r="C6494">
        <v>2022</v>
      </c>
      <c r="D6494">
        <v>5</v>
      </c>
      <c r="E6494" t="s">
        <v>630</v>
      </c>
      <c r="F6494" s="153">
        <v>5</v>
      </c>
      <c r="G6494" t="s">
        <v>455</v>
      </c>
      <c r="H6494" t="s">
        <v>429</v>
      </c>
      <c r="I6494" t="s">
        <v>430</v>
      </c>
      <c r="J6494" t="s">
        <v>562</v>
      </c>
      <c r="K6494" t="s">
        <v>405</v>
      </c>
      <c r="L6494" t="s">
        <v>540</v>
      </c>
      <c r="M6494" t="s">
        <v>456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181</v>
      </c>
      <c r="C6495">
        <v>2022</v>
      </c>
      <c r="D6495">
        <v>5</v>
      </c>
      <c r="E6495" t="s">
        <v>630</v>
      </c>
      <c r="F6495" s="153">
        <v>5</v>
      </c>
      <c r="G6495" t="s">
        <v>455</v>
      </c>
      <c r="H6495" t="s">
        <v>481</v>
      </c>
      <c r="I6495" t="s">
        <v>482</v>
      </c>
      <c r="J6495" t="s">
        <v>568</v>
      </c>
      <c r="K6495" t="s">
        <v>433</v>
      </c>
      <c r="L6495" t="s">
        <v>540</v>
      </c>
      <c r="M6495" t="s">
        <v>456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181</v>
      </c>
      <c r="C6496">
        <v>2022</v>
      </c>
      <c r="D6496">
        <v>5</v>
      </c>
      <c r="E6496" t="s">
        <v>630</v>
      </c>
      <c r="F6496" s="153">
        <v>5</v>
      </c>
      <c r="G6496" t="s">
        <v>455</v>
      </c>
      <c r="H6496" t="s">
        <v>431</v>
      </c>
      <c r="I6496" t="s">
        <v>432</v>
      </c>
      <c r="J6496" t="s">
        <v>568</v>
      </c>
      <c r="K6496" t="s">
        <v>433</v>
      </c>
      <c r="L6496" t="s">
        <v>540</v>
      </c>
      <c r="M6496" t="s">
        <v>456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181</v>
      </c>
      <c r="C6497">
        <v>2022</v>
      </c>
      <c r="D6497">
        <v>5</v>
      </c>
      <c r="E6497" t="s">
        <v>630</v>
      </c>
      <c r="F6497" s="153">
        <v>5</v>
      </c>
      <c r="G6497" t="s">
        <v>455</v>
      </c>
      <c r="H6497" t="s">
        <v>477</v>
      </c>
      <c r="I6497" t="s">
        <v>478</v>
      </c>
      <c r="J6497" t="s">
        <v>566</v>
      </c>
      <c r="K6497" t="s">
        <v>436</v>
      </c>
      <c r="L6497" t="s">
        <v>540</v>
      </c>
      <c r="M6497" t="s">
        <v>456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181</v>
      </c>
      <c r="C6498">
        <v>2022</v>
      </c>
      <c r="D6498">
        <v>5</v>
      </c>
      <c r="E6498" t="s">
        <v>630</v>
      </c>
      <c r="F6498" s="153">
        <v>5</v>
      </c>
      <c r="G6498" t="s">
        <v>455</v>
      </c>
      <c r="H6498" t="s">
        <v>479</v>
      </c>
      <c r="I6498" t="s">
        <v>480</v>
      </c>
      <c r="J6498" t="s">
        <v>566</v>
      </c>
      <c r="K6498" t="s">
        <v>436</v>
      </c>
      <c r="L6498" t="s">
        <v>540</v>
      </c>
      <c r="M6498" t="s">
        <v>456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181</v>
      </c>
      <c r="C6499">
        <v>2022</v>
      </c>
      <c r="D6499">
        <v>5</v>
      </c>
      <c r="E6499" t="s">
        <v>630</v>
      </c>
      <c r="F6499" s="153">
        <v>5</v>
      </c>
      <c r="G6499" t="s">
        <v>455</v>
      </c>
      <c r="H6499" t="s">
        <v>434</v>
      </c>
      <c r="I6499" t="s">
        <v>435</v>
      </c>
      <c r="J6499" t="s">
        <v>566</v>
      </c>
      <c r="K6499" t="s">
        <v>436</v>
      </c>
      <c r="L6499" t="s">
        <v>541</v>
      </c>
      <c r="M6499" t="s">
        <v>457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181</v>
      </c>
      <c r="C6500">
        <v>2022</v>
      </c>
      <c r="D6500">
        <v>5</v>
      </c>
      <c r="E6500" t="s">
        <v>630</v>
      </c>
      <c r="F6500" s="153">
        <v>5</v>
      </c>
      <c r="G6500" t="s">
        <v>455</v>
      </c>
      <c r="H6500" t="s">
        <v>490</v>
      </c>
      <c r="I6500" t="s">
        <v>491</v>
      </c>
      <c r="J6500" t="s">
        <v>572</v>
      </c>
      <c r="K6500" t="s">
        <v>443</v>
      </c>
      <c r="L6500" t="s">
        <v>540</v>
      </c>
      <c r="M6500" t="s">
        <v>456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181</v>
      </c>
      <c r="C6501">
        <v>2022</v>
      </c>
      <c r="D6501">
        <v>5</v>
      </c>
      <c r="E6501" t="s">
        <v>630</v>
      </c>
      <c r="F6501" s="153">
        <v>5</v>
      </c>
      <c r="G6501" t="s">
        <v>455</v>
      </c>
      <c r="H6501" t="s">
        <v>441</v>
      </c>
      <c r="I6501" t="s">
        <v>442</v>
      </c>
      <c r="J6501" t="s">
        <v>572</v>
      </c>
      <c r="K6501" t="s">
        <v>443</v>
      </c>
      <c r="L6501" t="s">
        <v>540</v>
      </c>
      <c r="M6501" t="s">
        <v>456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181</v>
      </c>
      <c r="C6502">
        <v>2022</v>
      </c>
      <c r="D6502">
        <v>5</v>
      </c>
      <c r="E6502" t="s">
        <v>630</v>
      </c>
      <c r="F6502" s="153">
        <v>5</v>
      </c>
      <c r="G6502" t="s">
        <v>455</v>
      </c>
      <c r="H6502" t="s">
        <v>444</v>
      </c>
      <c r="I6502" t="s">
        <v>445</v>
      </c>
      <c r="J6502" t="s">
        <v>572</v>
      </c>
      <c r="K6502" t="s">
        <v>443</v>
      </c>
      <c r="L6502" t="s">
        <v>541</v>
      </c>
      <c r="M6502" t="s">
        <v>457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181</v>
      </c>
      <c r="C6503">
        <v>2022</v>
      </c>
      <c r="D6503">
        <v>5</v>
      </c>
      <c r="E6503" t="s">
        <v>630</v>
      </c>
      <c r="F6503" s="153">
        <v>5</v>
      </c>
      <c r="G6503" t="s">
        <v>455</v>
      </c>
      <c r="H6503" t="s">
        <v>417</v>
      </c>
      <c r="I6503" t="s">
        <v>418</v>
      </c>
      <c r="J6503" t="s">
        <v>562</v>
      </c>
      <c r="K6503" t="s">
        <v>405</v>
      </c>
      <c r="L6503" t="s">
        <v>541</v>
      </c>
      <c r="M6503" t="s">
        <v>457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181</v>
      </c>
      <c r="C6504">
        <v>2022</v>
      </c>
      <c r="D6504">
        <v>5</v>
      </c>
      <c r="E6504" t="s">
        <v>630</v>
      </c>
      <c r="F6504" s="153">
        <v>5</v>
      </c>
      <c r="G6504" t="s">
        <v>455</v>
      </c>
      <c r="H6504" t="s">
        <v>446</v>
      </c>
      <c r="I6504" t="s">
        <v>447</v>
      </c>
      <c r="J6504" t="s">
        <v>567</v>
      </c>
      <c r="K6504" t="s">
        <v>425</v>
      </c>
      <c r="L6504" t="s">
        <v>541</v>
      </c>
      <c r="M6504" t="s">
        <v>457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181</v>
      </c>
      <c r="C6505">
        <v>2022</v>
      </c>
      <c r="D6505">
        <v>5</v>
      </c>
      <c r="E6505" t="s">
        <v>630</v>
      </c>
      <c r="F6505" s="153">
        <v>5</v>
      </c>
      <c r="G6505" t="s">
        <v>455</v>
      </c>
      <c r="H6505" t="s">
        <v>450</v>
      </c>
      <c r="I6505" t="s">
        <v>451</v>
      </c>
      <c r="J6505" t="s">
        <v>568</v>
      </c>
      <c r="K6505" t="s">
        <v>433</v>
      </c>
      <c r="L6505" t="s">
        <v>541</v>
      </c>
      <c r="M6505" t="s">
        <v>457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181</v>
      </c>
      <c r="C6506">
        <v>2022</v>
      </c>
      <c r="D6506">
        <v>5</v>
      </c>
      <c r="E6506" t="s">
        <v>630</v>
      </c>
      <c r="F6506" s="153">
        <v>6</v>
      </c>
      <c r="G6506" t="s">
        <v>458</v>
      </c>
      <c r="H6506" t="s">
        <v>403</v>
      </c>
      <c r="I6506" t="s">
        <v>404</v>
      </c>
      <c r="J6506" t="s">
        <v>562</v>
      </c>
      <c r="K6506" t="s">
        <v>405</v>
      </c>
      <c r="L6506" t="s">
        <v>548</v>
      </c>
      <c r="M6506" t="s">
        <v>193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181</v>
      </c>
      <c r="C6507">
        <v>2022</v>
      </c>
      <c r="D6507">
        <v>5</v>
      </c>
      <c r="E6507" t="s">
        <v>630</v>
      </c>
      <c r="F6507" s="153">
        <v>6</v>
      </c>
      <c r="G6507" t="s">
        <v>458</v>
      </c>
      <c r="H6507" t="s">
        <v>494</v>
      </c>
      <c r="I6507" t="s">
        <v>495</v>
      </c>
      <c r="J6507" t="s">
        <v>573</v>
      </c>
      <c r="K6507" t="s">
        <v>461</v>
      </c>
      <c r="L6507" t="s">
        <v>548</v>
      </c>
      <c r="M6507" t="s">
        <v>193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181</v>
      </c>
      <c r="C6508">
        <v>2022</v>
      </c>
      <c r="D6508">
        <v>5</v>
      </c>
      <c r="E6508" t="s">
        <v>630</v>
      </c>
      <c r="F6508" s="153">
        <v>6</v>
      </c>
      <c r="G6508" t="s">
        <v>458</v>
      </c>
      <c r="H6508" t="s">
        <v>496</v>
      </c>
      <c r="I6508" t="s">
        <v>497</v>
      </c>
      <c r="J6508" t="s">
        <v>573</v>
      </c>
      <c r="K6508" t="s">
        <v>461</v>
      </c>
      <c r="L6508" t="s">
        <v>548</v>
      </c>
      <c r="M6508" t="s">
        <v>193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181</v>
      </c>
      <c r="C6509">
        <v>2022</v>
      </c>
      <c r="D6509">
        <v>5</v>
      </c>
      <c r="E6509" t="s">
        <v>630</v>
      </c>
      <c r="F6509" s="153">
        <v>6</v>
      </c>
      <c r="G6509" t="s">
        <v>458</v>
      </c>
      <c r="H6509" t="s">
        <v>477</v>
      </c>
      <c r="I6509" t="s">
        <v>478</v>
      </c>
      <c r="J6509" t="s">
        <v>566</v>
      </c>
      <c r="K6509" t="s">
        <v>436</v>
      </c>
      <c r="L6509" t="s">
        <v>548</v>
      </c>
      <c r="M6509" t="s">
        <v>193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181</v>
      </c>
      <c r="C6510">
        <v>2022</v>
      </c>
      <c r="D6510">
        <v>5</v>
      </c>
      <c r="E6510" t="s">
        <v>630</v>
      </c>
      <c r="F6510" s="153">
        <v>6</v>
      </c>
      <c r="G6510" t="s">
        <v>458</v>
      </c>
      <c r="H6510" t="s">
        <v>479</v>
      </c>
      <c r="I6510" t="s">
        <v>480</v>
      </c>
      <c r="J6510" t="s">
        <v>566</v>
      </c>
      <c r="K6510" t="s">
        <v>436</v>
      </c>
      <c r="L6510" t="s">
        <v>548</v>
      </c>
      <c r="M6510" t="s">
        <v>193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181</v>
      </c>
      <c r="C6511">
        <v>2022</v>
      </c>
      <c r="D6511">
        <v>5</v>
      </c>
      <c r="E6511" t="s">
        <v>630</v>
      </c>
      <c r="F6511" s="153">
        <v>6</v>
      </c>
      <c r="G6511" t="s">
        <v>458</v>
      </c>
      <c r="H6511" t="s">
        <v>498</v>
      </c>
      <c r="I6511" t="s">
        <v>499</v>
      </c>
      <c r="J6511" t="s">
        <v>574</v>
      </c>
      <c r="K6511" t="s">
        <v>500</v>
      </c>
      <c r="L6511" t="s">
        <v>548</v>
      </c>
      <c r="M6511" t="s">
        <v>193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181</v>
      </c>
      <c r="C6512">
        <v>2022</v>
      </c>
      <c r="D6512">
        <v>5</v>
      </c>
      <c r="E6512" t="s">
        <v>630</v>
      </c>
      <c r="F6512" s="153">
        <v>6</v>
      </c>
      <c r="G6512" t="s">
        <v>458</v>
      </c>
      <c r="H6512" t="s">
        <v>501</v>
      </c>
      <c r="I6512" t="s">
        <v>502</v>
      </c>
      <c r="J6512" t="s">
        <v>574</v>
      </c>
      <c r="K6512" t="s">
        <v>500</v>
      </c>
      <c r="L6512" t="s">
        <v>548</v>
      </c>
      <c r="M6512" t="s">
        <v>193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181</v>
      </c>
      <c r="C6513">
        <v>2022</v>
      </c>
      <c r="D6513">
        <v>5</v>
      </c>
      <c r="E6513" t="s">
        <v>630</v>
      </c>
      <c r="F6513" s="153">
        <v>6</v>
      </c>
      <c r="G6513" t="s">
        <v>458</v>
      </c>
      <c r="H6513" t="s">
        <v>503</v>
      </c>
      <c r="I6513" t="s">
        <v>504</v>
      </c>
      <c r="J6513" t="s">
        <v>575</v>
      </c>
      <c r="K6513" t="s">
        <v>475</v>
      </c>
      <c r="L6513" t="s">
        <v>548</v>
      </c>
      <c r="M6513" t="s">
        <v>193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181</v>
      </c>
      <c r="C6514">
        <v>2022</v>
      </c>
      <c r="D6514">
        <v>5</v>
      </c>
      <c r="E6514" t="s">
        <v>630</v>
      </c>
      <c r="F6514" s="153">
        <v>6</v>
      </c>
      <c r="G6514" t="s">
        <v>458</v>
      </c>
      <c r="H6514" t="s">
        <v>505</v>
      </c>
      <c r="I6514" t="s">
        <v>506</v>
      </c>
      <c r="J6514" t="s">
        <v>575</v>
      </c>
      <c r="K6514" t="s">
        <v>475</v>
      </c>
      <c r="L6514" t="s">
        <v>548</v>
      </c>
      <c r="M6514" t="s">
        <v>193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181</v>
      </c>
      <c r="C6515">
        <v>2022</v>
      </c>
      <c r="D6515">
        <v>5</v>
      </c>
      <c r="E6515" t="s">
        <v>630</v>
      </c>
      <c r="F6515" s="153">
        <v>6</v>
      </c>
      <c r="G6515" t="s">
        <v>458</v>
      </c>
      <c r="H6515" t="s">
        <v>507</v>
      </c>
      <c r="I6515" t="s">
        <v>508</v>
      </c>
      <c r="J6515" t="s">
        <v>571</v>
      </c>
      <c r="K6515" t="s">
        <v>439</v>
      </c>
      <c r="L6515" t="s">
        <v>548</v>
      </c>
      <c r="M6515" t="s">
        <v>193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181</v>
      </c>
      <c r="C6516">
        <v>2022</v>
      </c>
      <c r="D6516">
        <v>5</v>
      </c>
      <c r="E6516" t="s">
        <v>630</v>
      </c>
      <c r="F6516" s="153">
        <v>6</v>
      </c>
      <c r="G6516" t="s">
        <v>458</v>
      </c>
      <c r="H6516" t="s">
        <v>509</v>
      </c>
      <c r="I6516" t="s">
        <v>510</v>
      </c>
      <c r="J6516" t="s">
        <v>571</v>
      </c>
      <c r="K6516" t="s">
        <v>439</v>
      </c>
      <c r="L6516" t="s">
        <v>548</v>
      </c>
      <c r="M6516" t="s">
        <v>193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181</v>
      </c>
      <c r="C6517">
        <v>2022</v>
      </c>
      <c r="D6517">
        <v>5</v>
      </c>
      <c r="E6517" t="s">
        <v>630</v>
      </c>
      <c r="F6517" s="153">
        <v>6</v>
      </c>
      <c r="G6517" t="s">
        <v>458</v>
      </c>
      <c r="H6517" t="s">
        <v>459</v>
      </c>
      <c r="I6517" t="s">
        <v>460</v>
      </c>
      <c r="J6517" t="s">
        <v>573</v>
      </c>
      <c r="K6517" t="s">
        <v>461</v>
      </c>
      <c r="L6517" t="s">
        <v>542</v>
      </c>
      <c r="M6517" t="s">
        <v>462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181</v>
      </c>
      <c r="C6518">
        <v>2022</v>
      </c>
      <c r="D6518">
        <v>5</v>
      </c>
      <c r="E6518" t="s">
        <v>630</v>
      </c>
      <c r="F6518" s="153">
        <v>6</v>
      </c>
      <c r="G6518" t="s">
        <v>458</v>
      </c>
      <c r="H6518" t="s">
        <v>434</v>
      </c>
      <c r="I6518" t="s">
        <v>435</v>
      </c>
      <c r="J6518" t="s">
        <v>566</v>
      </c>
      <c r="K6518" t="s">
        <v>436</v>
      </c>
      <c r="L6518" t="s">
        <v>542</v>
      </c>
      <c r="M6518" t="s">
        <v>462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181</v>
      </c>
      <c r="C6519">
        <v>2022</v>
      </c>
      <c r="D6519">
        <v>5</v>
      </c>
      <c r="E6519" t="s">
        <v>630</v>
      </c>
      <c r="F6519" s="153">
        <v>6</v>
      </c>
      <c r="G6519" t="s">
        <v>458</v>
      </c>
      <c r="H6519" t="s">
        <v>511</v>
      </c>
      <c r="I6519" t="s">
        <v>512</v>
      </c>
      <c r="J6519" t="s">
        <v>576</v>
      </c>
      <c r="K6519" t="s">
        <v>513</v>
      </c>
      <c r="L6519" t="s">
        <v>542</v>
      </c>
      <c r="M6519" t="s">
        <v>462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181</v>
      </c>
      <c r="C6520">
        <v>2022</v>
      </c>
      <c r="D6520">
        <v>5</v>
      </c>
      <c r="E6520" t="s">
        <v>630</v>
      </c>
      <c r="F6520" s="153">
        <v>6</v>
      </c>
      <c r="G6520" t="s">
        <v>458</v>
      </c>
      <c r="H6520" t="s">
        <v>514</v>
      </c>
      <c r="I6520" t="s">
        <v>515</v>
      </c>
      <c r="J6520" t="s">
        <v>574</v>
      </c>
      <c r="K6520" t="s">
        <v>500</v>
      </c>
      <c r="L6520" t="s">
        <v>542</v>
      </c>
      <c r="M6520" t="s">
        <v>462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181</v>
      </c>
      <c r="C6521">
        <v>2022</v>
      </c>
      <c r="D6521">
        <v>5</v>
      </c>
      <c r="E6521" t="s">
        <v>630</v>
      </c>
      <c r="F6521" s="153">
        <v>6</v>
      </c>
      <c r="G6521" t="s">
        <v>458</v>
      </c>
      <c r="H6521" t="s">
        <v>516</v>
      </c>
      <c r="I6521" t="s">
        <v>517</v>
      </c>
      <c r="J6521" t="s">
        <v>575</v>
      </c>
      <c r="K6521" t="s">
        <v>475</v>
      </c>
      <c r="L6521" t="s">
        <v>542</v>
      </c>
      <c r="M6521" t="s">
        <v>462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181</v>
      </c>
      <c r="C6522">
        <v>2022</v>
      </c>
      <c r="D6522">
        <v>5</v>
      </c>
      <c r="E6522" t="s">
        <v>630</v>
      </c>
      <c r="F6522" s="153">
        <v>6</v>
      </c>
      <c r="G6522" t="s">
        <v>458</v>
      </c>
      <c r="H6522" t="s">
        <v>437</v>
      </c>
      <c r="I6522" t="s">
        <v>438</v>
      </c>
      <c r="J6522" t="s">
        <v>571</v>
      </c>
      <c r="K6522" t="s">
        <v>439</v>
      </c>
      <c r="L6522" t="s">
        <v>542</v>
      </c>
      <c r="M6522" t="s">
        <v>462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181</v>
      </c>
      <c r="C6523">
        <v>2022</v>
      </c>
      <c r="D6523">
        <v>5</v>
      </c>
      <c r="E6523" t="s">
        <v>630</v>
      </c>
      <c r="F6523" s="153">
        <v>6</v>
      </c>
      <c r="G6523" t="s">
        <v>458</v>
      </c>
      <c r="H6523" t="s">
        <v>518</v>
      </c>
      <c r="I6523" t="s">
        <v>519</v>
      </c>
      <c r="J6523" t="s">
        <v>577</v>
      </c>
      <c r="K6523" t="s">
        <v>465</v>
      </c>
      <c r="L6523" t="s">
        <v>548</v>
      </c>
      <c r="M6523" t="s">
        <v>193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181</v>
      </c>
      <c r="C6524">
        <v>2022</v>
      </c>
      <c r="D6524">
        <v>5</v>
      </c>
      <c r="E6524" t="s">
        <v>630</v>
      </c>
      <c r="F6524" s="153">
        <v>6</v>
      </c>
      <c r="G6524" t="s">
        <v>458</v>
      </c>
      <c r="H6524" t="s">
        <v>463</v>
      </c>
      <c r="I6524" t="s">
        <v>464</v>
      </c>
      <c r="J6524" t="s">
        <v>577</v>
      </c>
      <c r="K6524" t="s">
        <v>465</v>
      </c>
      <c r="L6524" t="s">
        <v>542</v>
      </c>
      <c r="M6524" t="s">
        <v>462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181</v>
      </c>
      <c r="C6525">
        <v>2022</v>
      </c>
      <c r="D6525">
        <v>5</v>
      </c>
      <c r="E6525" t="s">
        <v>630</v>
      </c>
      <c r="F6525" s="153">
        <v>6</v>
      </c>
      <c r="G6525" t="s">
        <v>458</v>
      </c>
      <c r="H6525" t="s">
        <v>522</v>
      </c>
      <c r="I6525" t="s">
        <v>523</v>
      </c>
      <c r="J6525" t="s">
        <v>578</v>
      </c>
      <c r="K6525" t="s">
        <v>475</v>
      </c>
      <c r="L6525" t="s">
        <v>548</v>
      </c>
      <c r="M6525" t="s">
        <v>193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181</v>
      </c>
      <c r="C6526">
        <v>2022</v>
      </c>
      <c r="D6526">
        <v>5</v>
      </c>
      <c r="E6526" t="s">
        <v>630</v>
      </c>
      <c r="F6526" s="153">
        <v>6</v>
      </c>
      <c r="G6526" t="s">
        <v>458</v>
      </c>
      <c r="H6526" t="s">
        <v>524</v>
      </c>
      <c r="I6526" t="s">
        <v>525</v>
      </c>
      <c r="J6526" t="s">
        <v>578</v>
      </c>
      <c r="K6526" t="s">
        <v>475</v>
      </c>
      <c r="L6526" t="s">
        <v>542</v>
      </c>
      <c r="M6526" t="s">
        <v>462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181</v>
      </c>
      <c r="C6527">
        <v>2022</v>
      </c>
      <c r="D6527">
        <v>5</v>
      </c>
      <c r="E6527" t="s">
        <v>630</v>
      </c>
      <c r="F6527" s="153">
        <v>6</v>
      </c>
      <c r="G6527" t="s">
        <v>458</v>
      </c>
      <c r="H6527" t="s">
        <v>417</v>
      </c>
      <c r="I6527" t="s">
        <v>418</v>
      </c>
      <c r="J6527" t="s">
        <v>562</v>
      </c>
      <c r="K6527" t="s">
        <v>405</v>
      </c>
      <c r="L6527" t="s">
        <v>542</v>
      </c>
      <c r="M6527" t="s">
        <v>462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181</v>
      </c>
      <c r="C6528">
        <v>2022</v>
      </c>
      <c r="D6528">
        <v>5</v>
      </c>
      <c r="E6528" t="s">
        <v>630</v>
      </c>
      <c r="F6528" s="153">
        <v>10</v>
      </c>
      <c r="G6528" t="s">
        <v>466</v>
      </c>
      <c r="H6528" t="s">
        <v>397</v>
      </c>
      <c r="I6528" t="s">
        <v>398</v>
      </c>
      <c r="J6528" t="s">
        <v>561</v>
      </c>
      <c r="K6528" t="s">
        <v>399</v>
      </c>
      <c r="L6528" t="s">
        <v>543</v>
      </c>
      <c r="M6528" t="s">
        <v>467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181</v>
      </c>
      <c r="C6529">
        <v>2022</v>
      </c>
      <c r="D6529">
        <v>5</v>
      </c>
      <c r="E6529" t="s">
        <v>630</v>
      </c>
      <c r="F6529" s="153">
        <v>10</v>
      </c>
      <c r="G6529" t="s">
        <v>466</v>
      </c>
      <c r="H6529" t="s">
        <v>401</v>
      </c>
      <c r="I6529" t="s">
        <v>402</v>
      </c>
      <c r="J6529" t="s">
        <v>561</v>
      </c>
      <c r="K6529" t="s">
        <v>399</v>
      </c>
      <c r="L6529" t="s">
        <v>543</v>
      </c>
      <c r="M6529" t="s">
        <v>467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181</v>
      </c>
      <c r="C6530">
        <v>2022</v>
      </c>
      <c r="D6530">
        <v>5</v>
      </c>
      <c r="E6530" t="s">
        <v>630</v>
      </c>
      <c r="F6530" s="153">
        <v>10</v>
      </c>
      <c r="G6530" t="s">
        <v>466</v>
      </c>
      <c r="H6530" t="s">
        <v>403</v>
      </c>
      <c r="I6530" t="s">
        <v>404</v>
      </c>
      <c r="J6530" t="s">
        <v>562</v>
      </c>
      <c r="K6530" t="s">
        <v>405</v>
      </c>
      <c r="L6530" t="s">
        <v>543</v>
      </c>
      <c r="M6530" t="s">
        <v>467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181</v>
      </c>
      <c r="C6531">
        <v>2022</v>
      </c>
      <c r="D6531">
        <v>5</v>
      </c>
      <c r="E6531" t="s">
        <v>630</v>
      </c>
      <c r="F6531" s="153">
        <v>10</v>
      </c>
      <c r="G6531" t="s">
        <v>466</v>
      </c>
      <c r="H6531" t="s">
        <v>406</v>
      </c>
      <c r="I6531" t="s">
        <v>407</v>
      </c>
      <c r="J6531" t="s">
        <v>563</v>
      </c>
      <c r="K6531" t="s">
        <v>408</v>
      </c>
      <c r="L6531" t="s">
        <v>543</v>
      </c>
      <c r="M6531" t="s">
        <v>467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181</v>
      </c>
      <c r="C6532">
        <v>2022</v>
      </c>
      <c r="D6532">
        <v>5</v>
      </c>
      <c r="E6532" t="s">
        <v>630</v>
      </c>
      <c r="F6532" s="153">
        <v>10</v>
      </c>
      <c r="G6532" t="s">
        <v>466</v>
      </c>
      <c r="H6532" t="s">
        <v>471</v>
      </c>
      <c r="I6532" t="s">
        <v>472</v>
      </c>
      <c r="J6532" t="s">
        <v>563</v>
      </c>
      <c r="K6532" t="s">
        <v>408</v>
      </c>
      <c r="L6532" t="s">
        <v>543</v>
      </c>
      <c r="M6532" t="s">
        <v>467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181</v>
      </c>
      <c r="C6533">
        <v>2022</v>
      </c>
      <c r="D6533">
        <v>5</v>
      </c>
      <c r="E6533" t="s">
        <v>630</v>
      </c>
      <c r="F6533" s="153">
        <v>10</v>
      </c>
      <c r="G6533" t="s">
        <v>466</v>
      </c>
      <c r="H6533" t="s">
        <v>477</v>
      </c>
      <c r="I6533" t="s">
        <v>478</v>
      </c>
      <c r="J6533" t="s">
        <v>566</v>
      </c>
      <c r="K6533" t="s">
        <v>436</v>
      </c>
      <c r="L6533" t="s">
        <v>543</v>
      </c>
      <c r="M6533" t="s">
        <v>467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181</v>
      </c>
      <c r="C6534">
        <v>2022</v>
      </c>
      <c r="D6534">
        <v>5</v>
      </c>
      <c r="E6534" t="s">
        <v>630</v>
      </c>
      <c r="F6534" s="153">
        <v>10</v>
      </c>
      <c r="G6534" t="s">
        <v>466</v>
      </c>
      <c r="H6534" t="s">
        <v>479</v>
      </c>
      <c r="I6534" t="s">
        <v>480</v>
      </c>
      <c r="J6534" t="s">
        <v>566</v>
      </c>
      <c r="K6534" t="s">
        <v>436</v>
      </c>
      <c r="L6534" t="s">
        <v>543</v>
      </c>
      <c r="M6534" t="s">
        <v>467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181</v>
      </c>
      <c r="C6535">
        <v>2022</v>
      </c>
      <c r="D6535">
        <v>5</v>
      </c>
      <c r="E6535" t="s">
        <v>630</v>
      </c>
      <c r="F6535" s="153">
        <v>10</v>
      </c>
      <c r="G6535" t="s">
        <v>466</v>
      </c>
      <c r="H6535" t="s">
        <v>434</v>
      </c>
      <c r="I6535" t="s">
        <v>435</v>
      </c>
      <c r="J6535" t="s">
        <v>566</v>
      </c>
      <c r="K6535" t="s">
        <v>436</v>
      </c>
      <c r="L6535" t="s">
        <v>544</v>
      </c>
      <c r="M6535" t="s">
        <v>468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181</v>
      </c>
      <c r="C6536">
        <v>2022</v>
      </c>
      <c r="D6536">
        <v>5</v>
      </c>
      <c r="E6536" t="s">
        <v>630</v>
      </c>
      <c r="F6536" s="153">
        <v>10</v>
      </c>
      <c r="G6536" t="s">
        <v>466</v>
      </c>
      <c r="H6536" t="s">
        <v>412</v>
      </c>
      <c r="I6536" t="s">
        <v>413</v>
      </c>
      <c r="J6536" t="s">
        <v>561</v>
      </c>
      <c r="K6536" t="s">
        <v>399</v>
      </c>
      <c r="L6536" t="s">
        <v>544</v>
      </c>
      <c r="M6536" t="s">
        <v>468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181</v>
      </c>
      <c r="C6537">
        <v>2022</v>
      </c>
      <c r="D6537">
        <v>5</v>
      </c>
      <c r="E6537" t="s">
        <v>630</v>
      </c>
      <c r="F6537" s="153">
        <v>10</v>
      </c>
      <c r="G6537" t="s">
        <v>466</v>
      </c>
      <c r="H6537" t="s">
        <v>415</v>
      </c>
      <c r="I6537" t="s">
        <v>416</v>
      </c>
      <c r="J6537" t="s">
        <v>563</v>
      </c>
      <c r="K6537" t="s">
        <v>408</v>
      </c>
      <c r="L6537" t="s">
        <v>544</v>
      </c>
      <c r="M6537" t="s">
        <v>468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181</v>
      </c>
      <c r="C6538">
        <v>2022</v>
      </c>
      <c r="D6538">
        <v>5</v>
      </c>
      <c r="E6538" t="s">
        <v>630</v>
      </c>
      <c r="F6538" s="153">
        <v>10</v>
      </c>
      <c r="G6538" t="s">
        <v>466</v>
      </c>
      <c r="H6538" t="s">
        <v>417</v>
      </c>
      <c r="I6538" t="s">
        <v>418</v>
      </c>
      <c r="J6538" t="s">
        <v>562</v>
      </c>
      <c r="K6538" t="s">
        <v>405</v>
      </c>
      <c r="L6538" t="s">
        <v>544</v>
      </c>
      <c r="M6538" t="s">
        <v>468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181</v>
      </c>
      <c r="C6539">
        <v>2022</v>
      </c>
      <c r="D6539">
        <v>5</v>
      </c>
      <c r="E6539" t="s">
        <v>630</v>
      </c>
      <c r="F6539" s="153">
        <v>60</v>
      </c>
      <c r="G6539" t="s">
        <v>469</v>
      </c>
      <c r="H6539" t="s">
        <v>494</v>
      </c>
      <c r="I6539" t="s">
        <v>495</v>
      </c>
      <c r="J6539" t="s">
        <v>573</v>
      </c>
      <c r="K6539" t="s">
        <v>461</v>
      </c>
      <c r="L6539" t="s">
        <v>549</v>
      </c>
      <c r="M6539" t="s">
        <v>526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181</v>
      </c>
      <c r="C6540">
        <v>2022</v>
      </c>
      <c r="D6540">
        <v>5</v>
      </c>
      <c r="E6540" t="s">
        <v>630</v>
      </c>
      <c r="F6540" s="153">
        <v>60</v>
      </c>
      <c r="G6540" t="s">
        <v>469</v>
      </c>
      <c r="H6540" t="s">
        <v>496</v>
      </c>
      <c r="I6540" t="s">
        <v>497</v>
      </c>
      <c r="J6540" t="s">
        <v>573</v>
      </c>
      <c r="K6540" t="s">
        <v>461</v>
      </c>
      <c r="L6540" t="s">
        <v>549</v>
      </c>
      <c r="M6540" t="s">
        <v>526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181</v>
      </c>
      <c r="C6541">
        <v>2022</v>
      </c>
      <c r="D6541">
        <v>5</v>
      </c>
      <c r="E6541" t="s">
        <v>630</v>
      </c>
      <c r="F6541" s="153">
        <v>60</v>
      </c>
      <c r="G6541" t="s">
        <v>469</v>
      </c>
      <c r="H6541" t="s">
        <v>459</v>
      </c>
      <c r="I6541" t="s">
        <v>460</v>
      </c>
      <c r="J6541" t="s">
        <v>573</v>
      </c>
      <c r="K6541" t="s">
        <v>461</v>
      </c>
      <c r="L6541" t="s">
        <v>545</v>
      </c>
      <c r="M6541" t="s">
        <v>470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181</v>
      </c>
      <c r="C6542">
        <v>2022</v>
      </c>
      <c r="D6542">
        <v>5</v>
      </c>
      <c r="E6542" t="s">
        <v>630</v>
      </c>
      <c r="F6542" s="153">
        <v>60</v>
      </c>
      <c r="G6542" t="s">
        <v>469</v>
      </c>
      <c r="H6542" t="s">
        <v>437</v>
      </c>
      <c r="I6542" t="s">
        <v>438</v>
      </c>
      <c r="J6542" t="s">
        <v>571</v>
      </c>
      <c r="K6542" t="s">
        <v>439</v>
      </c>
      <c r="L6542" t="s">
        <v>545</v>
      </c>
      <c r="M6542" t="s">
        <v>470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181</v>
      </c>
      <c r="C6543">
        <v>2022</v>
      </c>
      <c r="D6543">
        <v>5</v>
      </c>
      <c r="E6543" t="s">
        <v>630</v>
      </c>
      <c r="F6543" s="153">
        <v>60</v>
      </c>
      <c r="G6543" t="s">
        <v>469</v>
      </c>
      <c r="H6543" t="s">
        <v>463</v>
      </c>
      <c r="I6543" t="s">
        <v>464</v>
      </c>
      <c r="J6543" t="s">
        <v>577</v>
      </c>
      <c r="K6543" t="s">
        <v>465</v>
      </c>
      <c r="L6543" t="s">
        <v>545</v>
      </c>
      <c r="M6543" t="s">
        <v>470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181</v>
      </c>
      <c r="C6544">
        <v>2022</v>
      </c>
      <c r="D6544">
        <v>5</v>
      </c>
      <c r="E6544" t="s">
        <v>630</v>
      </c>
      <c r="F6544" s="153">
        <v>71</v>
      </c>
      <c r="G6544" t="s">
        <v>469</v>
      </c>
      <c r="H6544" t="s">
        <v>397</v>
      </c>
      <c r="I6544" t="s">
        <v>398</v>
      </c>
      <c r="J6544" t="s">
        <v>561</v>
      </c>
      <c r="K6544" t="s">
        <v>399</v>
      </c>
      <c r="L6544" t="s">
        <v>550</v>
      </c>
      <c r="M6544" t="s">
        <v>527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181</v>
      </c>
      <c r="C6545">
        <v>2022</v>
      </c>
      <c r="D6545">
        <v>5</v>
      </c>
      <c r="E6545" t="s">
        <v>630</v>
      </c>
      <c r="F6545" s="153">
        <v>72</v>
      </c>
      <c r="G6545" t="s">
        <v>469</v>
      </c>
      <c r="H6545" t="s">
        <v>397</v>
      </c>
      <c r="I6545" t="s">
        <v>398</v>
      </c>
      <c r="J6545" t="s">
        <v>561</v>
      </c>
      <c r="K6545" t="s">
        <v>399</v>
      </c>
      <c r="L6545" t="s">
        <v>551</v>
      </c>
      <c r="M6545" t="s">
        <v>528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181</v>
      </c>
      <c r="C6546">
        <v>2022</v>
      </c>
      <c r="D6546">
        <v>5</v>
      </c>
      <c r="E6546" t="s">
        <v>630</v>
      </c>
      <c r="F6546" s="153">
        <v>72</v>
      </c>
      <c r="G6546" t="s">
        <v>469</v>
      </c>
      <c r="H6546" t="s">
        <v>403</v>
      </c>
      <c r="I6546" t="s">
        <v>404</v>
      </c>
      <c r="J6546" t="s">
        <v>562</v>
      </c>
      <c r="K6546" t="s">
        <v>405</v>
      </c>
      <c r="L6546" t="s">
        <v>551</v>
      </c>
      <c r="M6546" t="s">
        <v>528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181</v>
      </c>
      <c r="C6547">
        <v>2022</v>
      </c>
      <c r="D6547">
        <v>5</v>
      </c>
      <c r="E6547" t="s">
        <v>630</v>
      </c>
      <c r="F6547" s="153">
        <v>75</v>
      </c>
      <c r="G6547" t="s">
        <v>469</v>
      </c>
      <c r="H6547" t="s">
        <v>481</v>
      </c>
      <c r="I6547" t="s">
        <v>482</v>
      </c>
      <c r="J6547" t="s">
        <v>568</v>
      </c>
      <c r="K6547" t="s">
        <v>433</v>
      </c>
      <c r="L6547" t="s">
        <v>552</v>
      </c>
      <c r="M6547" t="s">
        <v>529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181</v>
      </c>
      <c r="C6548">
        <v>2022</v>
      </c>
      <c r="D6548">
        <v>5</v>
      </c>
      <c r="E6548" t="s">
        <v>630</v>
      </c>
      <c r="F6548" s="153">
        <v>75</v>
      </c>
      <c r="G6548" t="s">
        <v>469</v>
      </c>
      <c r="H6548" t="s">
        <v>431</v>
      </c>
      <c r="I6548" t="s">
        <v>432</v>
      </c>
      <c r="J6548" t="s">
        <v>568</v>
      </c>
      <c r="K6548" t="s">
        <v>433</v>
      </c>
      <c r="L6548" t="s">
        <v>552</v>
      </c>
      <c r="M6548" t="s">
        <v>529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181</v>
      </c>
      <c r="C6549">
        <v>2022</v>
      </c>
      <c r="D6549">
        <v>5</v>
      </c>
      <c r="E6549" t="s">
        <v>630</v>
      </c>
      <c r="F6549" s="153">
        <v>75</v>
      </c>
      <c r="G6549" t="s">
        <v>469</v>
      </c>
      <c r="H6549" t="s">
        <v>441</v>
      </c>
      <c r="I6549" t="s">
        <v>442</v>
      </c>
      <c r="J6549" t="s">
        <v>572</v>
      </c>
      <c r="K6549" t="s">
        <v>443</v>
      </c>
      <c r="L6549" t="s">
        <v>552</v>
      </c>
      <c r="M6549" t="s">
        <v>529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181</v>
      </c>
      <c r="C6550">
        <v>2022</v>
      </c>
      <c r="D6550">
        <v>5</v>
      </c>
      <c r="E6550" t="s">
        <v>630</v>
      </c>
      <c r="F6550" s="153">
        <v>75</v>
      </c>
      <c r="G6550" t="s">
        <v>469</v>
      </c>
      <c r="H6550" t="s">
        <v>417</v>
      </c>
      <c r="I6550" t="s">
        <v>418</v>
      </c>
      <c r="J6550" t="s">
        <v>562</v>
      </c>
      <c r="K6550" t="s">
        <v>405</v>
      </c>
      <c r="L6550" t="s">
        <v>553</v>
      </c>
      <c r="M6550" t="s">
        <v>476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181</v>
      </c>
      <c r="C6551">
        <v>2022</v>
      </c>
      <c r="D6551">
        <v>5</v>
      </c>
      <c r="E6551" t="s">
        <v>630</v>
      </c>
      <c r="F6551" s="153">
        <v>75</v>
      </c>
      <c r="G6551" t="s">
        <v>469</v>
      </c>
      <c r="H6551" t="s">
        <v>450</v>
      </c>
      <c r="I6551" t="s">
        <v>451</v>
      </c>
      <c r="J6551" t="s">
        <v>568</v>
      </c>
      <c r="K6551" t="s">
        <v>433</v>
      </c>
      <c r="L6551" t="s">
        <v>553</v>
      </c>
      <c r="M6551" t="s">
        <v>476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181</v>
      </c>
      <c r="C6552">
        <v>2022</v>
      </c>
      <c r="D6552">
        <v>5</v>
      </c>
      <c r="E6552" t="s">
        <v>630</v>
      </c>
      <c r="F6552" s="153">
        <v>77</v>
      </c>
      <c r="G6552" t="s">
        <v>469</v>
      </c>
      <c r="H6552" t="s">
        <v>403</v>
      </c>
      <c r="I6552" t="s">
        <v>404</v>
      </c>
      <c r="J6552" t="s">
        <v>562</v>
      </c>
      <c r="K6552" t="s">
        <v>405</v>
      </c>
      <c r="L6552" t="s">
        <v>554</v>
      </c>
      <c r="M6552" t="s">
        <v>530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181</v>
      </c>
      <c r="C6553">
        <v>2022</v>
      </c>
      <c r="D6553">
        <v>5</v>
      </c>
      <c r="E6553" t="s">
        <v>630</v>
      </c>
      <c r="F6553" s="153">
        <v>77</v>
      </c>
      <c r="G6553" t="s">
        <v>469</v>
      </c>
      <c r="H6553" t="s">
        <v>431</v>
      </c>
      <c r="I6553" t="s">
        <v>432</v>
      </c>
      <c r="J6553" t="s">
        <v>568</v>
      </c>
      <c r="K6553" t="s">
        <v>433</v>
      </c>
      <c r="L6553" t="s">
        <v>554</v>
      </c>
      <c r="M6553" t="s">
        <v>530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181</v>
      </c>
      <c r="C6554">
        <v>2022</v>
      </c>
      <c r="D6554">
        <v>5</v>
      </c>
      <c r="E6554" t="s">
        <v>630</v>
      </c>
      <c r="F6554" s="153">
        <v>77</v>
      </c>
      <c r="G6554" t="s">
        <v>469</v>
      </c>
      <c r="H6554" t="s">
        <v>417</v>
      </c>
      <c r="I6554" t="s">
        <v>418</v>
      </c>
      <c r="J6554" t="s">
        <v>562</v>
      </c>
      <c r="K6554" t="s">
        <v>405</v>
      </c>
      <c r="L6554" t="s">
        <v>555</v>
      </c>
      <c r="M6554" t="s">
        <v>476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181</v>
      </c>
      <c r="C6555">
        <v>2022</v>
      </c>
      <c r="D6555">
        <v>5</v>
      </c>
      <c r="E6555" t="s">
        <v>630</v>
      </c>
      <c r="F6555" s="153">
        <v>79</v>
      </c>
      <c r="G6555" t="s">
        <v>469</v>
      </c>
      <c r="H6555" t="s">
        <v>403</v>
      </c>
      <c r="I6555" t="s">
        <v>404</v>
      </c>
      <c r="J6555" t="s">
        <v>562</v>
      </c>
      <c r="K6555" t="s">
        <v>405</v>
      </c>
      <c r="L6555" t="s">
        <v>556</v>
      </c>
      <c r="M6555" t="s">
        <v>531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181</v>
      </c>
      <c r="C6556">
        <v>2022</v>
      </c>
      <c r="D6556">
        <v>5</v>
      </c>
      <c r="E6556" t="s">
        <v>630</v>
      </c>
      <c r="F6556" s="153">
        <v>79</v>
      </c>
      <c r="G6556" t="s">
        <v>469</v>
      </c>
      <c r="H6556" t="s">
        <v>431</v>
      </c>
      <c r="I6556" t="s">
        <v>432</v>
      </c>
      <c r="J6556" t="s">
        <v>568</v>
      </c>
      <c r="K6556" t="s">
        <v>433</v>
      </c>
      <c r="L6556" t="s">
        <v>556</v>
      </c>
      <c r="M6556" t="s">
        <v>531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181</v>
      </c>
      <c r="C6557">
        <v>2022</v>
      </c>
      <c r="D6557">
        <v>5</v>
      </c>
      <c r="E6557" t="s">
        <v>630</v>
      </c>
      <c r="F6557" s="153">
        <v>79</v>
      </c>
      <c r="G6557" t="s">
        <v>469</v>
      </c>
      <c r="H6557" t="s">
        <v>532</v>
      </c>
      <c r="I6557" t="s">
        <v>533</v>
      </c>
      <c r="J6557" t="s">
        <v>270</v>
      </c>
      <c r="K6557" t="s">
        <v>534</v>
      </c>
      <c r="L6557" t="s">
        <v>556</v>
      </c>
      <c r="M6557" t="s">
        <v>531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181</v>
      </c>
      <c r="C6558">
        <v>2022</v>
      </c>
      <c r="D6558">
        <v>5</v>
      </c>
      <c r="E6558" t="s">
        <v>630</v>
      </c>
      <c r="F6558" s="153">
        <v>79</v>
      </c>
      <c r="G6558" t="s">
        <v>469</v>
      </c>
      <c r="H6558" t="s">
        <v>444</v>
      </c>
      <c r="I6558" t="s">
        <v>445</v>
      </c>
      <c r="J6558" t="s">
        <v>572</v>
      </c>
      <c r="K6558" t="s">
        <v>443</v>
      </c>
      <c r="L6558" t="s">
        <v>557</v>
      </c>
      <c r="M6558" t="s">
        <v>535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181</v>
      </c>
      <c r="C6559">
        <v>2022</v>
      </c>
      <c r="D6559">
        <v>5</v>
      </c>
      <c r="E6559" t="s">
        <v>630</v>
      </c>
      <c r="F6559" s="153">
        <v>79</v>
      </c>
      <c r="G6559" t="s">
        <v>469</v>
      </c>
      <c r="H6559" t="s">
        <v>417</v>
      </c>
      <c r="I6559" t="s">
        <v>418</v>
      </c>
      <c r="J6559" t="s">
        <v>562</v>
      </c>
      <c r="K6559" t="s">
        <v>405</v>
      </c>
      <c r="L6559" t="s">
        <v>557</v>
      </c>
      <c r="M6559" t="s">
        <v>535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181</v>
      </c>
      <c r="C6560">
        <v>2022</v>
      </c>
      <c r="D6560">
        <v>5</v>
      </c>
      <c r="E6560" t="s">
        <v>630</v>
      </c>
      <c r="F6560" s="153">
        <v>79</v>
      </c>
      <c r="G6560" t="s">
        <v>469</v>
      </c>
      <c r="H6560" t="s">
        <v>446</v>
      </c>
      <c r="I6560" t="s">
        <v>447</v>
      </c>
      <c r="J6560" t="s">
        <v>567</v>
      </c>
      <c r="K6560" t="s">
        <v>425</v>
      </c>
      <c r="L6560" t="s">
        <v>557</v>
      </c>
      <c r="M6560" t="s">
        <v>535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181</v>
      </c>
      <c r="C6561">
        <v>2022</v>
      </c>
      <c r="D6561">
        <v>5</v>
      </c>
      <c r="E6561" t="s">
        <v>630</v>
      </c>
      <c r="F6561" s="153">
        <v>79</v>
      </c>
      <c r="G6561" t="s">
        <v>469</v>
      </c>
      <c r="H6561" t="s">
        <v>450</v>
      </c>
      <c r="I6561" t="s">
        <v>451</v>
      </c>
      <c r="J6561" t="s">
        <v>568</v>
      </c>
      <c r="K6561" t="s">
        <v>433</v>
      </c>
      <c r="L6561" t="s">
        <v>557</v>
      </c>
      <c r="M6561" t="s">
        <v>535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187</v>
      </c>
      <c r="C6562">
        <v>2022</v>
      </c>
      <c r="D6562">
        <v>6</v>
      </c>
      <c r="E6562" t="s">
        <v>648</v>
      </c>
      <c r="F6562" s="153">
        <v>1</v>
      </c>
      <c r="G6562" t="s">
        <v>396</v>
      </c>
      <c r="H6562" t="s">
        <v>397</v>
      </c>
      <c r="I6562" t="s">
        <v>398</v>
      </c>
      <c r="J6562" t="s">
        <v>561</v>
      </c>
      <c r="K6562" t="s">
        <v>399</v>
      </c>
      <c r="L6562" t="s">
        <v>536</v>
      </c>
      <c r="M6562" t="s">
        <v>400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187</v>
      </c>
      <c r="C6563">
        <v>2022</v>
      </c>
      <c r="D6563">
        <v>6</v>
      </c>
      <c r="E6563" t="s">
        <v>648</v>
      </c>
      <c r="F6563" s="153">
        <v>1</v>
      </c>
      <c r="G6563" t="s">
        <v>396</v>
      </c>
      <c r="H6563" t="s">
        <v>401</v>
      </c>
      <c r="I6563" t="s">
        <v>402</v>
      </c>
      <c r="J6563" t="s">
        <v>561</v>
      </c>
      <c r="K6563" t="s">
        <v>399</v>
      </c>
      <c r="L6563" t="s">
        <v>536</v>
      </c>
      <c r="M6563" t="s">
        <v>400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187</v>
      </c>
      <c r="C6564">
        <v>2022</v>
      </c>
      <c r="D6564">
        <v>6</v>
      </c>
      <c r="E6564" t="s">
        <v>648</v>
      </c>
      <c r="F6564" s="153">
        <v>1</v>
      </c>
      <c r="G6564" t="s">
        <v>396</v>
      </c>
      <c r="H6564" t="s">
        <v>403</v>
      </c>
      <c r="I6564" t="s">
        <v>404</v>
      </c>
      <c r="J6564" t="s">
        <v>562</v>
      </c>
      <c r="K6564" t="s">
        <v>405</v>
      </c>
      <c r="L6564" t="s">
        <v>536</v>
      </c>
      <c r="M6564" t="s">
        <v>400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187</v>
      </c>
      <c r="C6565">
        <v>2022</v>
      </c>
      <c r="D6565">
        <v>6</v>
      </c>
      <c r="E6565" t="s">
        <v>648</v>
      </c>
      <c r="F6565" s="153">
        <v>1</v>
      </c>
      <c r="G6565" t="s">
        <v>396</v>
      </c>
      <c r="H6565" t="s">
        <v>406</v>
      </c>
      <c r="I6565" t="s">
        <v>407</v>
      </c>
      <c r="J6565" t="s">
        <v>563</v>
      </c>
      <c r="K6565" t="s">
        <v>408</v>
      </c>
      <c r="L6565" t="s">
        <v>536</v>
      </c>
      <c r="M6565" t="s">
        <v>400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187</v>
      </c>
      <c r="C6566">
        <v>2022</v>
      </c>
      <c r="D6566">
        <v>6</v>
      </c>
      <c r="E6566" t="s">
        <v>648</v>
      </c>
      <c r="F6566" s="153">
        <v>1</v>
      </c>
      <c r="G6566" t="s">
        <v>396</v>
      </c>
      <c r="H6566" t="s">
        <v>409</v>
      </c>
      <c r="I6566" t="s">
        <v>410</v>
      </c>
      <c r="J6566" t="s">
        <v>565</v>
      </c>
      <c r="K6566" t="s">
        <v>411</v>
      </c>
      <c r="L6566" t="s">
        <v>536</v>
      </c>
      <c r="M6566" t="s">
        <v>400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187</v>
      </c>
      <c r="C6567">
        <v>2022</v>
      </c>
      <c r="D6567">
        <v>6</v>
      </c>
      <c r="E6567" t="s">
        <v>648</v>
      </c>
      <c r="F6567" s="153">
        <v>1</v>
      </c>
      <c r="G6567" t="s">
        <v>396</v>
      </c>
      <c r="H6567" t="s">
        <v>412</v>
      </c>
      <c r="I6567" t="s">
        <v>413</v>
      </c>
      <c r="J6567" t="s">
        <v>561</v>
      </c>
      <c r="K6567" t="s">
        <v>399</v>
      </c>
      <c r="L6567" t="s">
        <v>537</v>
      </c>
      <c r="M6567" t="s">
        <v>414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187</v>
      </c>
      <c r="C6568">
        <v>2022</v>
      </c>
      <c r="D6568">
        <v>6</v>
      </c>
      <c r="E6568" t="s">
        <v>648</v>
      </c>
      <c r="F6568" s="153">
        <v>1</v>
      </c>
      <c r="G6568" t="s">
        <v>396</v>
      </c>
      <c r="H6568" t="s">
        <v>415</v>
      </c>
      <c r="I6568" t="s">
        <v>416</v>
      </c>
      <c r="J6568" t="s">
        <v>563</v>
      </c>
      <c r="K6568" t="s">
        <v>408</v>
      </c>
      <c r="L6568" t="s">
        <v>537</v>
      </c>
      <c r="M6568" t="s">
        <v>414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187</v>
      </c>
      <c r="C6569">
        <v>2022</v>
      </c>
      <c r="D6569">
        <v>6</v>
      </c>
      <c r="E6569" t="s">
        <v>648</v>
      </c>
      <c r="F6569" s="153">
        <v>1</v>
      </c>
      <c r="G6569" t="s">
        <v>396</v>
      </c>
      <c r="H6569" t="s">
        <v>417</v>
      </c>
      <c r="I6569" t="s">
        <v>418</v>
      </c>
      <c r="J6569" t="s">
        <v>562</v>
      </c>
      <c r="K6569" t="s">
        <v>405</v>
      </c>
      <c r="L6569" t="s">
        <v>537</v>
      </c>
      <c r="M6569" t="s">
        <v>414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187</v>
      </c>
      <c r="C6570">
        <v>2022</v>
      </c>
      <c r="D6570">
        <v>6</v>
      </c>
      <c r="E6570" t="s">
        <v>648</v>
      </c>
      <c r="F6570" s="153">
        <v>1</v>
      </c>
      <c r="G6570" t="s">
        <v>396</v>
      </c>
      <c r="H6570" t="s">
        <v>419</v>
      </c>
      <c r="I6570" t="s">
        <v>420</v>
      </c>
      <c r="J6570" t="s">
        <v>565</v>
      </c>
      <c r="K6570" t="s">
        <v>411</v>
      </c>
      <c r="L6570" t="s">
        <v>537</v>
      </c>
      <c r="M6570" t="s">
        <v>414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187</v>
      </c>
      <c r="C6571">
        <v>2022</v>
      </c>
      <c r="D6571">
        <v>6</v>
      </c>
      <c r="E6571" t="s">
        <v>648</v>
      </c>
      <c r="F6571" s="153">
        <v>3</v>
      </c>
      <c r="G6571" t="s">
        <v>421</v>
      </c>
      <c r="H6571" t="s">
        <v>397</v>
      </c>
      <c r="I6571" t="s">
        <v>398</v>
      </c>
      <c r="J6571" t="s">
        <v>561</v>
      </c>
      <c r="K6571" t="s">
        <v>399</v>
      </c>
      <c r="L6571" t="s">
        <v>538</v>
      </c>
      <c r="M6571" t="s">
        <v>422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187</v>
      </c>
      <c r="C6572">
        <v>2022</v>
      </c>
      <c r="D6572">
        <v>6</v>
      </c>
      <c r="E6572" t="s">
        <v>648</v>
      </c>
      <c r="F6572" s="153">
        <v>3</v>
      </c>
      <c r="G6572" t="s">
        <v>421</v>
      </c>
      <c r="H6572" t="s">
        <v>403</v>
      </c>
      <c r="I6572" t="s">
        <v>404</v>
      </c>
      <c r="J6572" t="s">
        <v>562</v>
      </c>
      <c r="K6572" t="s">
        <v>405</v>
      </c>
      <c r="L6572" t="s">
        <v>538</v>
      </c>
      <c r="M6572" t="s">
        <v>422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187</v>
      </c>
      <c r="C6573">
        <v>2022</v>
      </c>
      <c r="D6573">
        <v>6</v>
      </c>
      <c r="E6573" t="s">
        <v>648</v>
      </c>
      <c r="F6573" s="153">
        <v>3</v>
      </c>
      <c r="G6573" t="s">
        <v>421</v>
      </c>
      <c r="H6573" t="s">
        <v>426</v>
      </c>
      <c r="I6573" t="s">
        <v>427</v>
      </c>
      <c r="J6573" t="s">
        <v>564</v>
      </c>
      <c r="K6573" t="s">
        <v>428</v>
      </c>
      <c r="L6573" t="s">
        <v>538</v>
      </c>
      <c r="M6573" t="s">
        <v>422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187</v>
      </c>
      <c r="C6574">
        <v>2022</v>
      </c>
      <c r="D6574">
        <v>6</v>
      </c>
      <c r="E6574" t="s">
        <v>648</v>
      </c>
      <c r="F6574" s="153">
        <v>3</v>
      </c>
      <c r="G6574" t="s">
        <v>421</v>
      </c>
      <c r="H6574" t="s">
        <v>409</v>
      </c>
      <c r="I6574" t="s">
        <v>410</v>
      </c>
      <c r="J6574" t="s">
        <v>565</v>
      </c>
      <c r="K6574" t="s">
        <v>411</v>
      </c>
      <c r="L6574" t="s">
        <v>538</v>
      </c>
      <c r="M6574" t="s">
        <v>422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187</v>
      </c>
      <c r="C6575">
        <v>2022</v>
      </c>
      <c r="D6575">
        <v>6</v>
      </c>
      <c r="E6575" t="s">
        <v>648</v>
      </c>
      <c r="F6575" s="153">
        <v>3</v>
      </c>
      <c r="G6575" t="s">
        <v>421</v>
      </c>
      <c r="H6575" t="s">
        <v>431</v>
      </c>
      <c r="I6575" t="s">
        <v>432</v>
      </c>
      <c r="J6575" t="s">
        <v>568</v>
      </c>
      <c r="K6575" t="s">
        <v>433</v>
      </c>
      <c r="L6575" t="s">
        <v>538</v>
      </c>
      <c r="M6575" t="s">
        <v>422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187</v>
      </c>
      <c r="C6576">
        <v>2022</v>
      </c>
      <c r="D6576">
        <v>6</v>
      </c>
      <c r="E6576" t="s">
        <v>648</v>
      </c>
      <c r="F6576" s="153">
        <v>3</v>
      </c>
      <c r="G6576" t="s">
        <v>421</v>
      </c>
      <c r="H6576" t="s">
        <v>434</v>
      </c>
      <c r="I6576" t="s">
        <v>435</v>
      </c>
      <c r="J6576" t="s">
        <v>566</v>
      </c>
      <c r="K6576" t="s">
        <v>436</v>
      </c>
      <c r="L6576" t="s">
        <v>537</v>
      </c>
      <c r="M6576" t="s">
        <v>414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187</v>
      </c>
      <c r="C6577">
        <v>2022</v>
      </c>
      <c r="D6577">
        <v>6</v>
      </c>
      <c r="E6577" t="s">
        <v>648</v>
      </c>
      <c r="F6577" s="153">
        <v>3</v>
      </c>
      <c r="G6577" t="s">
        <v>421</v>
      </c>
      <c r="H6577" t="s">
        <v>437</v>
      </c>
      <c r="I6577" t="s">
        <v>438</v>
      </c>
      <c r="J6577" t="s">
        <v>571</v>
      </c>
      <c r="K6577" t="s">
        <v>439</v>
      </c>
      <c r="L6577" t="s">
        <v>539</v>
      </c>
      <c r="M6577" t="s">
        <v>440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187</v>
      </c>
      <c r="C6578">
        <v>2022</v>
      </c>
      <c r="D6578">
        <v>6</v>
      </c>
      <c r="E6578" t="s">
        <v>648</v>
      </c>
      <c r="F6578" s="153">
        <v>3</v>
      </c>
      <c r="G6578" t="s">
        <v>421</v>
      </c>
      <c r="H6578" t="s">
        <v>441</v>
      </c>
      <c r="I6578" t="s">
        <v>442</v>
      </c>
      <c r="J6578" t="s">
        <v>572</v>
      </c>
      <c r="K6578" t="s">
        <v>443</v>
      </c>
      <c r="L6578" t="s">
        <v>538</v>
      </c>
      <c r="M6578" t="s">
        <v>422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187</v>
      </c>
      <c r="C6579">
        <v>2022</v>
      </c>
      <c r="D6579">
        <v>6</v>
      </c>
      <c r="E6579" t="s">
        <v>648</v>
      </c>
      <c r="F6579" s="153">
        <v>3</v>
      </c>
      <c r="G6579" t="s">
        <v>421</v>
      </c>
      <c r="H6579" t="s">
        <v>444</v>
      </c>
      <c r="I6579" t="s">
        <v>445</v>
      </c>
      <c r="J6579" t="s">
        <v>572</v>
      </c>
      <c r="K6579" t="s">
        <v>443</v>
      </c>
      <c r="L6579" t="s">
        <v>539</v>
      </c>
      <c r="M6579" t="s">
        <v>440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187</v>
      </c>
      <c r="C6580">
        <v>2022</v>
      </c>
      <c r="D6580">
        <v>6</v>
      </c>
      <c r="E6580" t="s">
        <v>648</v>
      </c>
      <c r="F6580" s="153">
        <v>3</v>
      </c>
      <c r="G6580" t="s">
        <v>421</v>
      </c>
      <c r="H6580" t="s">
        <v>412</v>
      </c>
      <c r="I6580" t="s">
        <v>413</v>
      </c>
      <c r="J6580" t="s">
        <v>561</v>
      </c>
      <c r="K6580" t="s">
        <v>399</v>
      </c>
      <c r="L6580" t="s">
        <v>539</v>
      </c>
      <c r="M6580" t="s">
        <v>440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187</v>
      </c>
      <c r="C6581">
        <v>2022</v>
      </c>
      <c r="D6581">
        <v>6</v>
      </c>
      <c r="E6581" t="s">
        <v>648</v>
      </c>
      <c r="F6581" s="153">
        <v>3</v>
      </c>
      <c r="G6581" t="s">
        <v>421</v>
      </c>
      <c r="H6581" t="s">
        <v>417</v>
      </c>
      <c r="I6581" t="s">
        <v>418</v>
      </c>
      <c r="J6581" t="s">
        <v>562</v>
      </c>
      <c r="K6581" t="s">
        <v>405</v>
      </c>
      <c r="L6581" t="s">
        <v>539</v>
      </c>
      <c r="M6581" t="s">
        <v>440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187</v>
      </c>
      <c r="C6582">
        <v>2022</v>
      </c>
      <c r="D6582">
        <v>6</v>
      </c>
      <c r="E6582" t="s">
        <v>648</v>
      </c>
      <c r="F6582" s="153">
        <v>3</v>
      </c>
      <c r="G6582" t="s">
        <v>421</v>
      </c>
      <c r="H6582" t="s">
        <v>446</v>
      </c>
      <c r="I6582" t="s">
        <v>447</v>
      </c>
      <c r="J6582" t="s">
        <v>567</v>
      </c>
      <c r="K6582" t="s">
        <v>425</v>
      </c>
      <c r="L6582" t="s">
        <v>539</v>
      </c>
      <c r="M6582" t="s">
        <v>440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187</v>
      </c>
      <c r="C6583">
        <v>2022</v>
      </c>
      <c r="D6583">
        <v>6</v>
      </c>
      <c r="E6583" t="s">
        <v>648</v>
      </c>
      <c r="F6583" s="153">
        <v>3</v>
      </c>
      <c r="G6583" t="s">
        <v>421</v>
      </c>
      <c r="H6583" t="s">
        <v>448</v>
      </c>
      <c r="I6583" t="s">
        <v>449</v>
      </c>
      <c r="J6583" t="s">
        <v>564</v>
      </c>
      <c r="K6583" t="s">
        <v>428</v>
      </c>
      <c r="L6583" t="s">
        <v>539</v>
      </c>
      <c r="M6583" t="s">
        <v>440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187</v>
      </c>
      <c r="C6584">
        <v>2022</v>
      </c>
      <c r="D6584">
        <v>6</v>
      </c>
      <c r="E6584" t="s">
        <v>648</v>
      </c>
      <c r="F6584" s="153">
        <v>3</v>
      </c>
      <c r="G6584" t="s">
        <v>421</v>
      </c>
      <c r="H6584" t="s">
        <v>419</v>
      </c>
      <c r="I6584" t="s">
        <v>420</v>
      </c>
      <c r="J6584" t="s">
        <v>565</v>
      </c>
      <c r="K6584" t="s">
        <v>411</v>
      </c>
      <c r="L6584" t="s">
        <v>539</v>
      </c>
      <c r="M6584" t="s">
        <v>440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187</v>
      </c>
      <c r="C6585">
        <v>2022</v>
      </c>
      <c r="D6585">
        <v>6</v>
      </c>
      <c r="E6585" t="s">
        <v>648</v>
      </c>
      <c r="F6585" s="153">
        <v>3</v>
      </c>
      <c r="G6585" t="s">
        <v>421</v>
      </c>
      <c r="H6585" t="s">
        <v>450</v>
      </c>
      <c r="I6585" t="s">
        <v>451</v>
      </c>
      <c r="J6585" t="s">
        <v>568</v>
      </c>
      <c r="K6585" t="s">
        <v>433</v>
      </c>
      <c r="L6585" t="s">
        <v>539</v>
      </c>
      <c r="M6585" t="s">
        <v>440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187</v>
      </c>
      <c r="C6586">
        <v>2022</v>
      </c>
      <c r="D6586">
        <v>6</v>
      </c>
      <c r="E6586" t="s">
        <v>648</v>
      </c>
      <c r="F6586" s="153">
        <v>5</v>
      </c>
      <c r="G6586" t="s">
        <v>455</v>
      </c>
      <c r="H6586" t="s">
        <v>431</v>
      </c>
      <c r="I6586" t="s">
        <v>432</v>
      </c>
      <c r="J6586" t="s">
        <v>568</v>
      </c>
      <c r="K6586" t="s">
        <v>433</v>
      </c>
      <c r="L6586" t="s">
        <v>540</v>
      </c>
      <c r="M6586" t="s">
        <v>456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187</v>
      </c>
      <c r="C6587">
        <v>2022</v>
      </c>
      <c r="D6587">
        <v>6</v>
      </c>
      <c r="E6587" t="s">
        <v>648</v>
      </c>
      <c r="F6587" s="153">
        <v>5</v>
      </c>
      <c r="G6587" t="s">
        <v>455</v>
      </c>
      <c r="H6587" t="s">
        <v>444</v>
      </c>
      <c r="I6587" t="s">
        <v>445</v>
      </c>
      <c r="J6587" t="s">
        <v>572</v>
      </c>
      <c r="K6587" t="s">
        <v>443</v>
      </c>
      <c r="L6587" t="s">
        <v>541</v>
      </c>
      <c r="M6587" t="s">
        <v>457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187</v>
      </c>
      <c r="C6588">
        <v>2022</v>
      </c>
      <c r="D6588">
        <v>6</v>
      </c>
      <c r="E6588" t="s">
        <v>648</v>
      </c>
      <c r="F6588" s="153">
        <v>5</v>
      </c>
      <c r="G6588" t="s">
        <v>455</v>
      </c>
      <c r="H6588" t="s">
        <v>417</v>
      </c>
      <c r="I6588" t="s">
        <v>418</v>
      </c>
      <c r="J6588" t="s">
        <v>562</v>
      </c>
      <c r="K6588" t="s">
        <v>405</v>
      </c>
      <c r="L6588" t="s">
        <v>541</v>
      </c>
      <c r="M6588" t="s">
        <v>457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187</v>
      </c>
      <c r="C6589">
        <v>2022</v>
      </c>
      <c r="D6589">
        <v>6</v>
      </c>
      <c r="E6589" t="s">
        <v>648</v>
      </c>
      <c r="F6589" s="153">
        <v>6</v>
      </c>
      <c r="G6589" t="s">
        <v>458</v>
      </c>
      <c r="H6589" t="s">
        <v>459</v>
      </c>
      <c r="I6589" t="s">
        <v>460</v>
      </c>
      <c r="J6589" t="s">
        <v>573</v>
      </c>
      <c r="K6589" t="s">
        <v>461</v>
      </c>
      <c r="L6589" t="s">
        <v>542</v>
      </c>
      <c r="M6589" t="s">
        <v>462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187</v>
      </c>
      <c r="C6590">
        <v>2022</v>
      </c>
      <c r="D6590">
        <v>6</v>
      </c>
      <c r="E6590" t="s">
        <v>648</v>
      </c>
      <c r="F6590" s="153">
        <v>6</v>
      </c>
      <c r="G6590" t="s">
        <v>458</v>
      </c>
      <c r="H6590" t="s">
        <v>463</v>
      </c>
      <c r="I6590" t="s">
        <v>464</v>
      </c>
      <c r="J6590" t="s">
        <v>577</v>
      </c>
      <c r="K6590" t="s">
        <v>465</v>
      </c>
      <c r="L6590" t="s">
        <v>542</v>
      </c>
      <c r="M6590" t="s">
        <v>462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187</v>
      </c>
      <c r="C6591">
        <v>2022</v>
      </c>
      <c r="D6591">
        <v>6</v>
      </c>
      <c r="E6591" t="s">
        <v>648</v>
      </c>
      <c r="F6591" s="153">
        <v>10</v>
      </c>
      <c r="G6591" t="s">
        <v>466</v>
      </c>
      <c r="H6591" t="s">
        <v>397</v>
      </c>
      <c r="I6591" t="s">
        <v>398</v>
      </c>
      <c r="J6591" t="s">
        <v>561</v>
      </c>
      <c r="K6591" t="s">
        <v>399</v>
      </c>
      <c r="L6591" t="s">
        <v>543</v>
      </c>
      <c r="M6591" t="s">
        <v>467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187</v>
      </c>
      <c r="C6592">
        <v>2022</v>
      </c>
      <c r="D6592">
        <v>6</v>
      </c>
      <c r="E6592" t="s">
        <v>648</v>
      </c>
      <c r="F6592" s="153">
        <v>10</v>
      </c>
      <c r="G6592" t="s">
        <v>466</v>
      </c>
      <c r="H6592" t="s">
        <v>412</v>
      </c>
      <c r="I6592" t="s">
        <v>413</v>
      </c>
      <c r="J6592" t="s">
        <v>561</v>
      </c>
      <c r="K6592" t="s">
        <v>399</v>
      </c>
      <c r="L6592" t="s">
        <v>544</v>
      </c>
      <c r="M6592" t="s">
        <v>468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187</v>
      </c>
      <c r="C6593">
        <v>2022</v>
      </c>
      <c r="D6593">
        <v>6</v>
      </c>
      <c r="E6593" t="s">
        <v>648</v>
      </c>
      <c r="F6593" s="153">
        <v>10</v>
      </c>
      <c r="G6593" t="s">
        <v>466</v>
      </c>
      <c r="H6593" t="s">
        <v>415</v>
      </c>
      <c r="I6593" t="s">
        <v>416</v>
      </c>
      <c r="J6593" t="s">
        <v>563</v>
      </c>
      <c r="K6593" t="s">
        <v>408</v>
      </c>
      <c r="L6593" t="s">
        <v>544</v>
      </c>
      <c r="M6593" t="s">
        <v>468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187</v>
      </c>
      <c r="C6594">
        <v>2022</v>
      </c>
      <c r="D6594">
        <v>6</v>
      </c>
      <c r="E6594" t="s">
        <v>648</v>
      </c>
      <c r="F6594" s="153">
        <v>60</v>
      </c>
      <c r="G6594" t="s">
        <v>469</v>
      </c>
      <c r="H6594" t="s">
        <v>459</v>
      </c>
      <c r="I6594" t="s">
        <v>460</v>
      </c>
      <c r="J6594" t="s">
        <v>573</v>
      </c>
      <c r="K6594" t="s">
        <v>461</v>
      </c>
      <c r="L6594" t="s">
        <v>545</v>
      </c>
      <c r="M6594" t="s">
        <v>470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187</v>
      </c>
      <c r="C6595">
        <v>2022</v>
      </c>
      <c r="D6595">
        <v>6</v>
      </c>
      <c r="E6595" t="s">
        <v>648</v>
      </c>
      <c r="F6595" s="153">
        <v>60</v>
      </c>
      <c r="G6595" t="s">
        <v>469</v>
      </c>
      <c r="H6595" t="s">
        <v>463</v>
      </c>
      <c r="I6595" t="s">
        <v>464</v>
      </c>
      <c r="J6595" t="s">
        <v>577</v>
      </c>
      <c r="K6595" t="s">
        <v>465</v>
      </c>
      <c r="L6595" t="s">
        <v>545</v>
      </c>
      <c r="M6595" t="s">
        <v>470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181</v>
      </c>
      <c r="C6596">
        <v>2022</v>
      </c>
      <c r="D6596">
        <v>6</v>
      </c>
      <c r="E6596" t="s">
        <v>648</v>
      </c>
      <c r="F6596" s="153">
        <v>1</v>
      </c>
      <c r="G6596" t="s">
        <v>396</v>
      </c>
      <c r="H6596" t="s">
        <v>397</v>
      </c>
      <c r="I6596" t="s">
        <v>398</v>
      </c>
      <c r="J6596" t="s">
        <v>561</v>
      </c>
      <c r="K6596" t="s">
        <v>399</v>
      </c>
      <c r="L6596" t="s">
        <v>536</v>
      </c>
      <c r="M6596" t="s">
        <v>400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181</v>
      </c>
      <c r="C6597">
        <v>2022</v>
      </c>
      <c r="D6597">
        <v>6</v>
      </c>
      <c r="E6597" t="s">
        <v>648</v>
      </c>
      <c r="F6597" s="153">
        <v>1</v>
      </c>
      <c r="G6597" t="s">
        <v>396</v>
      </c>
      <c r="H6597" t="s">
        <v>401</v>
      </c>
      <c r="I6597" t="s">
        <v>402</v>
      </c>
      <c r="J6597" t="s">
        <v>561</v>
      </c>
      <c r="K6597" t="s">
        <v>399</v>
      </c>
      <c r="L6597" t="s">
        <v>536</v>
      </c>
      <c r="M6597" t="s">
        <v>400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181</v>
      </c>
      <c r="C6598">
        <v>2022</v>
      </c>
      <c r="D6598">
        <v>6</v>
      </c>
      <c r="E6598" t="s">
        <v>648</v>
      </c>
      <c r="F6598" s="153">
        <v>1</v>
      </c>
      <c r="G6598" t="s">
        <v>396</v>
      </c>
      <c r="H6598" t="s">
        <v>403</v>
      </c>
      <c r="I6598" t="s">
        <v>404</v>
      </c>
      <c r="J6598" t="s">
        <v>562</v>
      </c>
      <c r="K6598" t="s">
        <v>405</v>
      </c>
      <c r="L6598" t="s">
        <v>536</v>
      </c>
      <c r="M6598" t="s">
        <v>400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181</v>
      </c>
      <c r="C6599">
        <v>2022</v>
      </c>
      <c r="D6599">
        <v>6</v>
      </c>
      <c r="E6599" t="s">
        <v>648</v>
      </c>
      <c r="F6599" s="153">
        <v>1</v>
      </c>
      <c r="G6599" t="s">
        <v>396</v>
      </c>
      <c r="H6599" t="s">
        <v>406</v>
      </c>
      <c r="I6599" t="s">
        <v>407</v>
      </c>
      <c r="J6599" t="s">
        <v>563</v>
      </c>
      <c r="K6599" t="s">
        <v>408</v>
      </c>
      <c r="L6599" t="s">
        <v>536</v>
      </c>
      <c r="M6599" t="s">
        <v>400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181</v>
      </c>
      <c r="C6600">
        <v>2022</v>
      </c>
      <c r="D6600">
        <v>6</v>
      </c>
      <c r="E6600" t="s">
        <v>648</v>
      </c>
      <c r="F6600" s="153">
        <v>1</v>
      </c>
      <c r="G6600" t="s">
        <v>396</v>
      </c>
      <c r="H6600" t="s">
        <v>471</v>
      </c>
      <c r="I6600" t="s">
        <v>472</v>
      </c>
      <c r="J6600" t="s">
        <v>563</v>
      </c>
      <c r="K6600" t="s">
        <v>408</v>
      </c>
      <c r="L6600" t="s">
        <v>536</v>
      </c>
      <c r="M6600" t="s">
        <v>400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181</v>
      </c>
      <c r="C6601">
        <v>2022</v>
      </c>
      <c r="D6601">
        <v>6</v>
      </c>
      <c r="E6601" t="s">
        <v>648</v>
      </c>
      <c r="F6601" s="153">
        <v>1</v>
      </c>
      <c r="G6601" t="s">
        <v>396</v>
      </c>
      <c r="H6601" t="s">
        <v>409</v>
      </c>
      <c r="I6601" t="s">
        <v>410</v>
      </c>
      <c r="J6601" t="s">
        <v>564</v>
      </c>
      <c r="K6601" t="s">
        <v>428</v>
      </c>
      <c r="L6601" t="s">
        <v>536</v>
      </c>
      <c r="M6601" t="s">
        <v>400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181</v>
      </c>
      <c r="C6602">
        <v>2022</v>
      </c>
      <c r="D6602">
        <v>6</v>
      </c>
      <c r="E6602" t="s">
        <v>648</v>
      </c>
      <c r="F6602" s="153">
        <v>1</v>
      </c>
      <c r="G6602" t="s">
        <v>396</v>
      </c>
      <c r="H6602" t="s">
        <v>429</v>
      </c>
      <c r="I6602" t="s">
        <v>430</v>
      </c>
      <c r="J6602" t="s">
        <v>562</v>
      </c>
      <c r="K6602" t="s">
        <v>405</v>
      </c>
      <c r="L6602" t="s">
        <v>536</v>
      </c>
      <c r="M6602" t="s">
        <v>400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181</v>
      </c>
      <c r="C6603">
        <v>2022</v>
      </c>
      <c r="D6603">
        <v>6</v>
      </c>
      <c r="E6603" t="s">
        <v>648</v>
      </c>
      <c r="F6603" s="153">
        <v>1</v>
      </c>
      <c r="G6603" t="s">
        <v>396</v>
      </c>
      <c r="H6603" t="s">
        <v>473</v>
      </c>
      <c r="I6603" t="s">
        <v>474</v>
      </c>
      <c r="J6603" t="s">
        <v>565</v>
      </c>
      <c r="K6603" t="s">
        <v>411</v>
      </c>
      <c r="L6603" t="s">
        <v>536</v>
      </c>
      <c r="M6603" t="s">
        <v>400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181</v>
      </c>
      <c r="C6604">
        <v>2022</v>
      </c>
      <c r="D6604">
        <v>6</v>
      </c>
      <c r="E6604" t="s">
        <v>648</v>
      </c>
      <c r="F6604" s="153">
        <v>1</v>
      </c>
      <c r="G6604" t="s">
        <v>396</v>
      </c>
      <c r="H6604" t="s">
        <v>477</v>
      </c>
      <c r="I6604" t="s">
        <v>478</v>
      </c>
      <c r="J6604" t="s">
        <v>566</v>
      </c>
      <c r="K6604" t="s">
        <v>436</v>
      </c>
      <c r="L6604" t="s">
        <v>536</v>
      </c>
      <c r="M6604" t="s">
        <v>400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181</v>
      </c>
      <c r="C6605">
        <v>2022</v>
      </c>
      <c r="D6605">
        <v>6</v>
      </c>
      <c r="E6605" t="s">
        <v>648</v>
      </c>
      <c r="F6605" s="153">
        <v>1</v>
      </c>
      <c r="G6605" t="s">
        <v>396</v>
      </c>
      <c r="H6605" t="s">
        <v>479</v>
      </c>
      <c r="I6605" t="s">
        <v>480</v>
      </c>
      <c r="J6605" t="s">
        <v>566</v>
      </c>
      <c r="K6605" t="s">
        <v>436</v>
      </c>
      <c r="L6605" t="s">
        <v>536</v>
      </c>
      <c r="M6605" t="s">
        <v>400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181</v>
      </c>
      <c r="C6606">
        <v>2022</v>
      </c>
      <c r="D6606">
        <v>6</v>
      </c>
      <c r="E6606" t="s">
        <v>648</v>
      </c>
      <c r="F6606" s="153">
        <v>1</v>
      </c>
      <c r="G6606" t="s">
        <v>396</v>
      </c>
      <c r="H6606" t="s">
        <v>434</v>
      </c>
      <c r="I6606" t="s">
        <v>435</v>
      </c>
      <c r="J6606" t="s">
        <v>566</v>
      </c>
      <c r="K6606" t="s">
        <v>436</v>
      </c>
      <c r="L6606" t="s">
        <v>537</v>
      </c>
      <c r="M6606" t="s">
        <v>414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181</v>
      </c>
      <c r="C6607">
        <v>2022</v>
      </c>
      <c r="D6607">
        <v>6</v>
      </c>
      <c r="E6607" t="s">
        <v>648</v>
      </c>
      <c r="F6607" s="153">
        <v>1</v>
      </c>
      <c r="G6607" t="s">
        <v>396</v>
      </c>
      <c r="H6607" t="s">
        <v>412</v>
      </c>
      <c r="I6607" t="s">
        <v>413</v>
      </c>
      <c r="J6607" t="s">
        <v>561</v>
      </c>
      <c r="K6607" t="s">
        <v>399</v>
      </c>
      <c r="L6607" t="s">
        <v>537</v>
      </c>
      <c r="M6607" t="s">
        <v>414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181</v>
      </c>
      <c r="C6608">
        <v>2022</v>
      </c>
      <c r="D6608">
        <v>6</v>
      </c>
      <c r="E6608" t="s">
        <v>648</v>
      </c>
      <c r="F6608" s="153">
        <v>1</v>
      </c>
      <c r="G6608" t="s">
        <v>396</v>
      </c>
      <c r="H6608" t="s">
        <v>415</v>
      </c>
      <c r="I6608" t="s">
        <v>416</v>
      </c>
      <c r="J6608" t="s">
        <v>563</v>
      </c>
      <c r="K6608" t="s">
        <v>408</v>
      </c>
      <c r="L6608" t="s">
        <v>537</v>
      </c>
      <c r="M6608" t="s">
        <v>414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181</v>
      </c>
      <c r="C6609">
        <v>2022</v>
      </c>
      <c r="D6609">
        <v>6</v>
      </c>
      <c r="E6609" t="s">
        <v>648</v>
      </c>
      <c r="F6609" s="153">
        <v>1</v>
      </c>
      <c r="G6609" t="s">
        <v>396</v>
      </c>
      <c r="H6609" t="s">
        <v>417</v>
      </c>
      <c r="I6609" t="s">
        <v>418</v>
      </c>
      <c r="J6609" t="s">
        <v>562</v>
      </c>
      <c r="K6609" t="s">
        <v>405</v>
      </c>
      <c r="L6609" t="s">
        <v>537</v>
      </c>
      <c r="M6609" t="s">
        <v>414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181</v>
      </c>
      <c r="C6610">
        <v>2022</v>
      </c>
      <c r="D6610">
        <v>6</v>
      </c>
      <c r="E6610" t="s">
        <v>648</v>
      </c>
      <c r="F6610" s="153">
        <v>1</v>
      </c>
      <c r="G6610" t="s">
        <v>396</v>
      </c>
      <c r="H6610" t="s">
        <v>419</v>
      </c>
      <c r="I6610" t="s">
        <v>420</v>
      </c>
      <c r="J6610" t="s">
        <v>565</v>
      </c>
      <c r="K6610" t="s">
        <v>411</v>
      </c>
      <c r="L6610" t="s">
        <v>537</v>
      </c>
      <c r="M6610" t="s">
        <v>414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181</v>
      </c>
      <c r="C6611">
        <v>2022</v>
      </c>
      <c r="D6611">
        <v>6</v>
      </c>
      <c r="E6611" t="s">
        <v>648</v>
      </c>
      <c r="F6611" s="153">
        <v>3</v>
      </c>
      <c r="G6611" t="s">
        <v>421</v>
      </c>
      <c r="H6611" t="s">
        <v>397</v>
      </c>
      <c r="I6611" t="s">
        <v>398</v>
      </c>
      <c r="J6611" t="s">
        <v>561</v>
      </c>
      <c r="K6611" t="s">
        <v>399</v>
      </c>
      <c r="L6611" t="s">
        <v>538</v>
      </c>
      <c r="M6611" t="s">
        <v>422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181</v>
      </c>
      <c r="C6612">
        <v>2022</v>
      </c>
      <c r="D6612">
        <v>6</v>
      </c>
      <c r="E6612" t="s">
        <v>648</v>
      </c>
      <c r="F6612" s="153">
        <v>3</v>
      </c>
      <c r="G6612" t="s">
        <v>421</v>
      </c>
      <c r="H6612" t="s">
        <v>401</v>
      </c>
      <c r="I6612" t="s">
        <v>402</v>
      </c>
      <c r="J6612" t="s">
        <v>561</v>
      </c>
      <c r="K6612" t="s">
        <v>399</v>
      </c>
      <c r="L6612" t="s">
        <v>538</v>
      </c>
      <c r="M6612" t="s">
        <v>422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181</v>
      </c>
      <c r="C6613">
        <v>2022</v>
      </c>
      <c r="D6613">
        <v>6</v>
      </c>
      <c r="E6613" t="s">
        <v>648</v>
      </c>
      <c r="F6613" s="153">
        <v>3</v>
      </c>
      <c r="G6613" t="s">
        <v>421</v>
      </c>
      <c r="H6613" t="s">
        <v>403</v>
      </c>
      <c r="I6613" t="s">
        <v>404</v>
      </c>
      <c r="J6613" t="s">
        <v>562</v>
      </c>
      <c r="K6613" t="s">
        <v>405</v>
      </c>
      <c r="L6613" t="s">
        <v>538</v>
      </c>
      <c r="M6613" t="s">
        <v>422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181</v>
      </c>
      <c r="C6614">
        <v>2022</v>
      </c>
      <c r="D6614">
        <v>6</v>
      </c>
      <c r="E6614" t="s">
        <v>648</v>
      </c>
      <c r="F6614" s="153">
        <v>3</v>
      </c>
      <c r="G6614" t="s">
        <v>421</v>
      </c>
      <c r="H6614" t="s">
        <v>406</v>
      </c>
      <c r="I6614" t="s">
        <v>407</v>
      </c>
      <c r="J6614" t="s">
        <v>563</v>
      </c>
      <c r="K6614" t="s">
        <v>408</v>
      </c>
      <c r="L6614" t="s">
        <v>538</v>
      </c>
      <c r="M6614" t="s">
        <v>422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181</v>
      </c>
      <c r="C6615">
        <v>2022</v>
      </c>
      <c r="D6615">
        <v>6</v>
      </c>
      <c r="E6615" t="s">
        <v>648</v>
      </c>
      <c r="F6615" s="153">
        <v>3</v>
      </c>
      <c r="G6615" t="s">
        <v>421</v>
      </c>
      <c r="H6615" t="s">
        <v>423</v>
      </c>
      <c r="I6615" t="s">
        <v>424</v>
      </c>
      <c r="J6615" t="s">
        <v>567</v>
      </c>
      <c r="K6615" t="s">
        <v>425</v>
      </c>
      <c r="L6615" t="s">
        <v>538</v>
      </c>
      <c r="M6615" t="s">
        <v>422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181</v>
      </c>
      <c r="C6616">
        <v>2022</v>
      </c>
      <c r="D6616">
        <v>6</v>
      </c>
      <c r="E6616" t="s">
        <v>648</v>
      </c>
      <c r="F6616" s="153">
        <v>3</v>
      </c>
      <c r="G6616" t="s">
        <v>421</v>
      </c>
      <c r="H6616" t="s">
        <v>426</v>
      </c>
      <c r="I6616" t="s">
        <v>427</v>
      </c>
      <c r="J6616" t="s">
        <v>564</v>
      </c>
      <c r="K6616" t="s">
        <v>428</v>
      </c>
      <c r="L6616" t="s">
        <v>538</v>
      </c>
      <c r="M6616" t="s">
        <v>422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181</v>
      </c>
      <c r="C6617">
        <v>2022</v>
      </c>
      <c r="D6617">
        <v>6</v>
      </c>
      <c r="E6617" t="s">
        <v>648</v>
      </c>
      <c r="F6617" s="153">
        <v>3</v>
      </c>
      <c r="G6617" t="s">
        <v>421</v>
      </c>
      <c r="H6617" t="s">
        <v>409</v>
      </c>
      <c r="I6617" t="s">
        <v>410</v>
      </c>
      <c r="J6617" t="s">
        <v>564</v>
      </c>
      <c r="K6617" t="s">
        <v>428</v>
      </c>
      <c r="L6617" t="s">
        <v>538</v>
      </c>
      <c r="M6617" t="s">
        <v>422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181</v>
      </c>
      <c r="C6618">
        <v>2022</v>
      </c>
      <c r="D6618">
        <v>6</v>
      </c>
      <c r="E6618" t="s">
        <v>648</v>
      </c>
      <c r="F6618" s="153">
        <v>3</v>
      </c>
      <c r="G6618" t="s">
        <v>421</v>
      </c>
      <c r="H6618" t="s">
        <v>429</v>
      </c>
      <c r="I6618" t="s">
        <v>430</v>
      </c>
      <c r="J6618" t="s">
        <v>562</v>
      </c>
      <c r="K6618" t="s">
        <v>405</v>
      </c>
      <c r="L6618" t="s">
        <v>538</v>
      </c>
      <c r="M6618" t="s">
        <v>422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181</v>
      </c>
      <c r="C6619">
        <v>2022</v>
      </c>
      <c r="D6619">
        <v>6</v>
      </c>
      <c r="E6619" t="s">
        <v>648</v>
      </c>
      <c r="F6619" s="153">
        <v>3</v>
      </c>
      <c r="G6619" t="s">
        <v>421</v>
      </c>
      <c r="H6619" t="s">
        <v>481</v>
      </c>
      <c r="I6619" t="s">
        <v>482</v>
      </c>
      <c r="J6619" t="s">
        <v>568</v>
      </c>
      <c r="K6619" t="s">
        <v>433</v>
      </c>
      <c r="L6619" t="s">
        <v>538</v>
      </c>
      <c r="M6619" t="s">
        <v>422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181</v>
      </c>
      <c r="C6620">
        <v>2022</v>
      </c>
      <c r="D6620">
        <v>6</v>
      </c>
      <c r="E6620" t="s">
        <v>648</v>
      </c>
      <c r="F6620" s="153">
        <v>3</v>
      </c>
      <c r="G6620" t="s">
        <v>421</v>
      </c>
      <c r="H6620" t="s">
        <v>649</v>
      </c>
      <c r="I6620" t="s">
        <v>650</v>
      </c>
      <c r="J6620" t="s">
        <v>564</v>
      </c>
      <c r="K6620" t="s">
        <v>428</v>
      </c>
      <c r="L6620" t="s">
        <v>538</v>
      </c>
      <c r="M6620" t="s">
        <v>422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181</v>
      </c>
      <c r="C6621">
        <v>2022</v>
      </c>
      <c r="D6621">
        <v>6</v>
      </c>
      <c r="E6621" t="s">
        <v>648</v>
      </c>
      <c r="F6621" s="153">
        <v>3</v>
      </c>
      <c r="G6621" t="s">
        <v>421</v>
      </c>
      <c r="H6621" t="s">
        <v>473</v>
      </c>
      <c r="I6621" t="s">
        <v>474</v>
      </c>
      <c r="J6621" t="s">
        <v>565</v>
      </c>
      <c r="K6621" t="s">
        <v>411</v>
      </c>
      <c r="L6621" t="s">
        <v>538</v>
      </c>
      <c r="M6621" t="s">
        <v>422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181</v>
      </c>
      <c r="C6622">
        <v>2022</v>
      </c>
      <c r="D6622">
        <v>6</v>
      </c>
      <c r="E6622" t="s">
        <v>648</v>
      </c>
      <c r="F6622" s="153">
        <v>3</v>
      </c>
      <c r="G6622" t="s">
        <v>421</v>
      </c>
      <c r="H6622" t="s">
        <v>483</v>
      </c>
      <c r="I6622" t="s">
        <v>484</v>
      </c>
      <c r="J6622" t="s">
        <v>569</v>
      </c>
      <c r="K6622" t="s">
        <v>485</v>
      </c>
      <c r="L6622" t="s">
        <v>538</v>
      </c>
      <c r="M6622" t="s">
        <v>422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181</v>
      </c>
      <c r="C6623">
        <v>2022</v>
      </c>
      <c r="D6623">
        <v>6</v>
      </c>
      <c r="E6623" t="s">
        <v>648</v>
      </c>
      <c r="F6623" s="153">
        <v>3</v>
      </c>
      <c r="G6623" t="s">
        <v>421</v>
      </c>
      <c r="H6623" t="s">
        <v>431</v>
      </c>
      <c r="I6623" t="s">
        <v>432</v>
      </c>
      <c r="J6623" t="s">
        <v>568</v>
      </c>
      <c r="K6623" t="s">
        <v>433</v>
      </c>
      <c r="L6623" t="s">
        <v>538</v>
      </c>
      <c r="M6623" t="s">
        <v>422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181</v>
      </c>
      <c r="C6624">
        <v>2022</v>
      </c>
      <c r="D6624">
        <v>6</v>
      </c>
      <c r="E6624" t="s">
        <v>648</v>
      </c>
      <c r="F6624" s="153">
        <v>3</v>
      </c>
      <c r="G6624" t="s">
        <v>421</v>
      </c>
      <c r="H6624" t="s">
        <v>486</v>
      </c>
      <c r="I6624" t="s">
        <v>487</v>
      </c>
      <c r="J6624" t="s">
        <v>570</v>
      </c>
      <c r="K6624" t="s">
        <v>454</v>
      </c>
      <c r="L6624" t="s">
        <v>538</v>
      </c>
      <c r="M6624" t="s">
        <v>422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181</v>
      </c>
      <c r="C6625">
        <v>2022</v>
      </c>
      <c r="D6625">
        <v>6</v>
      </c>
      <c r="E6625" t="s">
        <v>648</v>
      </c>
      <c r="F6625" s="153">
        <v>3</v>
      </c>
      <c r="G6625" t="s">
        <v>421</v>
      </c>
      <c r="H6625" t="s">
        <v>488</v>
      </c>
      <c r="I6625" t="s">
        <v>489</v>
      </c>
      <c r="J6625" t="s">
        <v>569</v>
      </c>
      <c r="K6625" t="s">
        <v>485</v>
      </c>
      <c r="L6625" t="s">
        <v>538</v>
      </c>
      <c r="M6625" t="s">
        <v>422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181</v>
      </c>
      <c r="C6626">
        <v>2022</v>
      </c>
      <c r="D6626">
        <v>6</v>
      </c>
      <c r="E6626" t="s">
        <v>648</v>
      </c>
      <c r="F6626" s="153">
        <v>3</v>
      </c>
      <c r="G6626" t="s">
        <v>421</v>
      </c>
      <c r="H6626" t="s">
        <v>477</v>
      </c>
      <c r="I6626" t="s">
        <v>478</v>
      </c>
      <c r="J6626" t="s">
        <v>566</v>
      </c>
      <c r="K6626" t="s">
        <v>436</v>
      </c>
      <c r="L6626" t="s">
        <v>538</v>
      </c>
      <c r="M6626" t="s">
        <v>422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181</v>
      </c>
      <c r="C6627">
        <v>2022</v>
      </c>
      <c r="D6627">
        <v>6</v>
      </c>
      <c r="E6627" t="s">
        <v>648</v>
      </c>
      <c r="F6627" s="153">
        <v>3</v>
      </c>
      <c r="G6627" t="s">
        <v>421</v>
      </c>
      <c r="H6627" t="s">
        <v>479</v>
      </c>
      <c r="I6627" t="s">
        <v>480</v>
      </c>
      <c r="J6627" t="s">
        <v>566</v>
      </c>
      <c r="K6627" t="s">
        <v>436</v>
      </c>
      <c r="L6627" t="s">
        <v>538</v>
      </c>
      <c r="M6627" t="s">
        <v>422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181</v>
      </c>
      <c r="C6628">
        <v>2022</v>
      </c>
      <c r="D6628">
        <v>6</v>
      </c>
      <c r="E6628" t="s">
        <v>648</v>
      </c>
      <c r="F6628" s="153">
        <v>3</v>
      </c>
      <c r="G6628" t="s">
        <v>421</v>
      </c>
      <c r="H6628" t="s">
        <v>434</v>
      </c>
      <c r="I6628" t="s">
        <v>435</v>
      </c>
      <c r="J6628" t="s">
        <v>566</v>
      </c>
      <c r="K6628" t="s">
        <v>436</v>
      </c>
      <c r="L6628" t="s">
        <v>539</v>
      </c>
      <c r="M6628" t="s">
        <v>440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181</v>
      </c>
      <c r="C6629">
        <v>2022</v>
      </c>
      <c r="D6629">
        <v>6</v>
      </c>
      <c r="E6629" t="s">
        <v>648</v>
      </c>
      <c r="F6629" s="153">
        <v>3</v>
      </c>
      <c r="G6629" t="s">
        <v>421</v>
      </c>
      <c r="H6629" t="s">
        <v>437</v>
      </c>
      <c r="I6629" t="s">
        <v>438</v>
      </c>
      <c r="J6629" t="s">
        <v>571</v>
      </c>
      <c r="K6629" t="s">
        <v>439</v>
      </c>
      <c r="L6629" t="s">
        <v>539</v>
      </c>
      <c r="M6629" t="s">
        <v>440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181</v>
      </c>
      <c r="C6630">
        <v>2022</v>
      </c>
      <c r="D6630">
        <v>6</v>
      </c>
      <c r="E6630" t="s">
        <v>648</v>
      </c>
      <c r="F6630" s="153">
        <v>3</v>
      </c>
      <c r="G6630" t="s">
        <v>421</v>
      </c>
      <c r="H6630" t="s">
        <v>490</v>
      </c>
      <c r="I6630" t="s">
        <v>491</v>
      </c>
      <c r="J6630" t="s">
        <v>572</v>
      </c>
      <c r="K6630" t="s">
        <v>443</v>
      </c>
      <c r="L6630" t="s">
        <v>538</v>
      </c>
      <c r="M6630" t="s">
        <v>422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181</v>
      </c>
      <c r="C6631">
        <v>2022</v>
      </c>
      <c r="D6631">
        <v>6</v>
      </c>
      <c r="E6631" t="s">
        <v>648</v>
      </c>
      <c r="F6631" s="153">
        <v>3</v>
      </c>
      <c r="G6631" t="s">
        <v>421</v>
      </c>
      <c r="H6631" t="s">
        <v>441</v>
      </c>
      <c r="I6631" t="s">
        <v>442</v>
      </c>
      <c r="J6631" t="s">
        <v>572</v>
      </c>
      <c r="K6631" t="s">
        <v>443</v>
      </c>
      <c r="L6631" t="s">
        <v>538</v>
      </c>
      <c r="M6631" t="s">
        <v>422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181</v>
      </c>
      <c r="C6632">
        <v>2022</v>
      </c>
      <c r="D6632">
        <v>6</v>
      </c>
      <c r="E6632" t="s">
        <v>648</v>
      </c>
      <c r="F6632" s="153">
        <v>3</v>
      </c>
      <c r="G6632" t="s">
        <v>421</v>
      </c>
      <c r="H6632" t="s">
        <v>444</v>
      </c>
      <c r="I6632" t="s">
        <v>445</v>
      </c>
      <c r="J6632" t="s">
        <v>572</v>
      </c>
      <c r="K6632" t="s">
        <v>443</v>
      </c>
      <c r="L6632" t="s">
        <v>539</v>
      </c>
      <c r="M6632" t="s">
        <v>440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181</v>
      </c>
      <c r="C6633">
        <v>2022</v>
      </c>
      <c r="D6633">
        <v>6</v>
      </c>
      <c r="E6633" t="s">
        <v>648</v>
      </c>
      <c r="F6633" s="153">
        <v>3</v>
      </c>
      <c r="G6633" t="s">
        <v>421</v>
      </c>
      <c r="H6633" t="s">
        <v>412</v>
      </c>
      <c r="I6633" t="s">
        <v>413</v>
      </c>
      <c r="J6633" t="s">
        <v>561</v>
      </c>
      <c r="K6633" t="s">
        <v>399</v>
      </c>
      <c r="L6633" t="s">
        <v>539</v>
      </c>
      <c r="M6633" t="s">
        <v>440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181</v>
      </c>
      <c r="C6634">
        <v>2022</v>
      </c>
      <c r="D6634">
        <v>6</v>
      </c>
      <c r="E6634" t="s">
        <v>648</v>
      </c>
      <c r="F6634" s="153">
        <v>3</v>
      </c>
      <c r="G6634" t="s">
        <v>421</v>
      </c>
      <c r="H6634" t="s">
        <v>417</v>
      </c>
      <c r="I6634" t="s">
        <v>418</v>
      </c>
      <c r="J6634" t="s">
        <v>562</v>
      </c>
      <c r="K6634" t="s">
        <v>405</v>
      </c>
      <c r="L6634" t="s">
        <v>539</v>
      </c>
      <c r="M6634" t="s">
        <v>440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181</v>
      </c>
      <c r="C6635">
        <v>2022</v>
      </c>
      <c r="D6635">
        <v>6</v>
      </c>
      <c r="E6635" t="s">
        <v>648</v>
      </c>
      <c r="F6635" s="153">
        <v>3</v>
      </c>
      <c r="G6635" t="s">
        <v>421</v>
      </c>
      <c r="H6635" t="s">
        <v>446</v>
      </c>
      <c r="I6635" t="s">
        <v>447</v>
      </c>
      <c r="J6635" t="s">
        <v>567</v>
      </c>
      <c r="K6635" t="s">
        <v>425</v>
      </c>
      <c r="L6635" t="s">
        <v>539</v>
      </c>
      <c r="M6635" t="s">
        <v>440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181</v>
      </c>
      <c r="C6636">
        <v>2022</v>
      </c>
      <c r="D6636">
        <v>6</v>
      </c>
      <c r="E6636" t="s">
        <v>648</v>
      </c>
      <c r="F6636" s="153">
        <v>3</v>
      </c>
      <c r="G6636" t="s">
        <v>421</v>
      </c>
      <c r="H6636" t="s">
        <v>448</v>
      </c>
      <c r="I6636" t="s">
        <v>449</v>
      </c>
      <c r="J6636" t="s">
        <v>564</v>
      </c>
      <c r="K6636" t="s">
        <v>428</v>
      </c>
      <c r="L6636" t="s">
        <v>539</v>
      </c>
      <c r="M6636" t="s">
        <v>440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181</v>
      </c>
      <c r="C6637">
        <v>2022</v>
      </c>
      <c r="D6637">
        <v>6</v>
      </c>
      <c r="E6637" t="s">
        <v>648</v>
      </c>
      <c r="F6637" s="153">
        <v>3</v>
      </c>
      <c r="G6637" t="s">
        <v>421</v>
      </c>
      <c r="H6637" t="s">
        <v>419</v>
      </c>
      <c r="I6637" t="s">
        <v>420</v>
      </c>
      <c r="J6637" t="s">
        <v>565</v>
      </c>
      <c r="K6637" t="s">
        <v>411</v>
      </c>
      <c r="L6637" t="s">
        <v>539</v>
      </c>
      <c r="M6637" t="s">
        <v>440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181</v>
      </c>
      <c r="C6638">
        <v>2022</v>
      </c>
      <c r="D6638">
        <v>6</v>
      </c>
      <c r="E6638" t="s">
        <v>648</v>
      </c>
      <c r="F6638" s="153">
        <v>3</v>
      </c>
      <c r="G6638" t="s">
        <v>421</v>
      </c>
      <c r="H6638" t="s">
        <v>450</v>
      </c>
      <c r="I6638" t="s">
        <v>451</v>
      </c>
      <c r="J6638" t="s">
        <v>568</v>
      </c>
      <c r="K6638" t="s">
        <v>433</v>
      </c>
      <c r="L6638" t="s">
        <v>539</v>
      </c>
      <c r="M6638" t="s">
        <v>440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181</v>
      </c>
      <c r="C6639">
        <v>2022</v>
      </c>
      <c r="D6639">
        <v>6</v>
      </c>
      <c r="E6639" t="s">
        <v>648</v>
      </c>
      <c r="F6639" s="153">
        <v>3</v>
      </c>
      <c r="G6639" t="s">
        <v>421</v>
      </c>
      <c r="H6639" t="s">
        <v>452</v>
      </c>
      <c r="I6639" t="s">
        <v>453</v>
      </c>
      <c r="J6639" t="s">
        <v>568</v>
      </c>
      <c r="K6639" t="s">
        <v>433</v>
      </c>
      <c r="L6639" t="s">
        <v>539</v>
      </c>
      <c r="M6639" t="s">
        <v>440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181</v>
      </c>
      <c r="C6640">
        <v>2022</v>
      </c>
      <c r="D6640">
        <v>6</v>
      </c>
      <c r="E6640" t="s">
        <v>648</v>
      </c>
      <c r="F6640" s="153">
        <v>3</v>
      </c>
      <c r="G6640" t="s">
        <v>421</v>
      </c>
      <c r="H6640" t="s">
        <v>492</v>
      </c>
      <c r="I6640" t="s">
        <v>493</v>
      </c>
      <c r="J6640" t="s">
        <v>568</v>
      </c>
      <c r="K6640" t="s">
        <v>433</v>
      </c>
      <c r="L6640" t="s">
        <v>539</v>
      </c>
      <c r="M6640" t="s">
        <v>440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181</v>
      </c>
      <c r="C6641">
        <v>2022</v>
      </c>
      <c r="D6641">
        <v>6</v>
      </c>
      <c r="E6641" t="s">
        <v>648</v>
      </c>
      <c r="F6641" s="153">
        <v>5</v>
      </c>
      <c r="G6641" t="s">
        <v>455</v>
      </c>
      <c r="H6641" t="s">
        <v>403</v>
      </c>
      <c r="I6641" t="s">
        <v>404</v>
      </c>
      <c r="J6641" t="s">
        <v>562</v>
      </c>
      <c r="K6641" t="s">
        <v>405</v>
      </c>
      <c r="L6641" t="s">
        <v>540</v>
      </c>
      <c r="M6641" t="s">
        <v>456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181</v>
      </c>
      <c r="C6642">
        <v>2022</v>
      </c>
      <c r="D6642">
        <v>6</v>
      </c>
      <c r="E6642" t="s">
        <v>648</v>
      </c>
      <c r="F6642" s="153">
        <v>5</v>
      </c>
      <c r="G6642" t="s">
        <v>455</v>
      </c>
      <c r="H6642" t="s">
        <v>423</v>
      </c>
      <c r="I6642" t="s">
        <v>424</v>
      </c>
      <c r="J6642" t="s">
        <v>567</v>
      </c>
      <c r="K6642" t="s">
        <v>425</v>
      </c>
      <c r="L6642" t="s">
        <v>540</v>
      </c>
      <c r="M6642" t="s">
        <v>456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181</v>
      </c>
      <c r="C6643">
        <v>2022</v>
      </c>
      <c r="D6643">
        <v>6</v>
      </c>
      <c r="E6643" t="s">
        <v>648</v>
      </c>
      <c r="F6643" s="153">
        <v>5</v>
      </c>
      <c r="G6643" t="s">
        <v>455</v>
      </c>
      <c r="H6643" t="s">
        <v>429</v>
      </c>
      <c r="I6643" t="s">
        <v>430</v>
      </c>
      <c r="J6643" t="s">
        <v>562</v>
      </c>
      <c r="K6643" t="s">
        <v>405</v>
      </c>
      <c r="L6643" t="s">
        <v>540</v>
      </c>
      <c r="M6643" t="s">
        <v>456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181</v>
      </c>
      <c r="C6644">
        <v>2022</v>
      </c>
      <c r="D6644">
        <v>6</v>
      </c>
      <c r="E6644" t="s">
        <v>648</v>
      </c>
      <c r="F6644" s="153">
        <v>5</v>
      </c>
      <c r="G6644" t="s">
        <v>455</v>
      </c>
      <c r="H6644" t="s">
        <v>481</v>
      </c>
      <c r="I6644" t="s">
        <v>482</v>
      </c>
      <c r="J6644" t="s">
        <v>568</v>
      </c>
      <c r="K6644" t="s">
        <v>433</v>
      </c>
      <c r="L6644" t="s">
        <v>540</v>
      </c>
      <c r="M6644" t="s">
        <v>456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181</v>
      </c>
      <c r="C6645">
        <v>2022</v>
      </c>
      <c r="D6645">
        <v>6</v>
      </c>
      <c r="E6645" t="s">
        <v>648</v>
      </c>
      <c r="F6645" s="153">
        <v>5</v>
      </c>
      <c r="G6645" t="s">
        <v>455</v>
      </c>
      <c r="H6645" t="s">
        <v>431</v>
      </c>
      <c r="I6645" t="s">
        <v>432</v>
      </c>
      <c r="J6645" t="s">
        <v>568</v>
      </c>
      <c r="K6645" t="s">
        <v>433</v>
      </c>
      <c r="L6645" t="s">
        <v>540</v>
      </c>
      <c r="M6645" t="s">
        <v>456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181</v>
      </c>
      <c r="C6646">
        <v>2022</v>
      </c>
      <c r="D6646">
        <v>6</v>
      </c>
      <c r="E6646" t="s">
        <v>648</v>
      </c>
      <c r="F6646" s="153">
        <v>5</v>
      </c>
      <c r="G6646" t="s">
        <v>455</v>
      </c>
      <c r="H6646" t="s">
        <v>477</v>
      </c>
      <c r="I6646" t="s">
        <v>478</v>
      </c>
      <c r="J6646" t="s">
        <v>566</v>
      </c>
      <c r="K6646" t="s">
        <v>436</v>
      </c>
      <c r="L6646" t="s">
        <v>540</v>
      </c>
      <c r="M6646" t="s">
        <v>456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181</v>
      </c>
      <c r="C6647">
        <v>2022</v>
      </c>
      <c r="D6647">
        <v>6</v>
      </c>
      <c r="E6647" t="s">
        <v>648</v>
      </c>
      <c r="F6647" s="153">
        <v>5</v>
      </c>
      <c r="G6647" t="s">
        <v>455</v>
      </c>
      <c r="H6647" t="s">
        <v>479</v>
      </c>
      <c r="I6647" t="s">
        <v>480</v>
      </c>
      <c r="J6647" t="s">
        <v>566</v>
      </c>
      <c r="K6647" t="s">
        <v>436</v>
      </c>
      <c r="L6647" t="s">
        <v>540</v>
      </c>
      <c r="M6647" t="s">
        <v>456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181</v>
      </c>
      <c r="C6648">
        <v>2022</v>
      </c>
      <c r="D6648">
        <v>6</v>
      </c>
      <c r="E6648" t="s">
        <v>648</v>
      </c>
      <c r="F6648" s="153">
        <v>5</v>
      </c>
      <c r="G6648" t="s">
        <v>455</v>
      </c>
      <c r="H6648" t="s">
        <v>434</v>
      </c>
      <c r="I6648" t="s">
        <v>435</v>
      </c>
      <c r="J6648" t="s">
        <v>566</v>
      </c>
      <c r="K6648" t="s">
        <v>436</v>
      </c>
      <c r="L6648" t="s">
        <v>541</v>
      </c>
      <c r="M6648" t="s">
        <v>457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181</v>
      </c>
      <c r="C6649">
        <v>2022</v>
      </c>
      <c r="D6649">
        <v>6</v>
      </c>
      <c r="E6649" t="s">
        <v>648</v>
      </c>
      <c r="F6649" s="153">
        <v>5</v>
      </c>
      <c r="G6649" t="s">
        <v>455</v>
      </c>
      <c r="H6649" t="s">
        <v>490</v>
      </c>
      <c r="I6649" t="s">
        <v>491</v>
      </c>
      <c r="J6649" t="s">
        <v>572</v>
      </c>
      <c r="K6649" t="s">
        <v>443</v>
      </c>
      <c r="L6649" t="s">
        <v>540</v>
      </c>
      <c r="M6649" t="s">
        <v>456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181</v>
      </c>
      <c r="C6650">
        <v>2022</v>
      </c>
      <c r="D6650">
        <v>6</v>
      </c>
      <c r="E6650" t="s">
        <v>648</v>
      </c>
      <c r="F6650" s="153">
        <v>5</v>
      </c>
      <c r="G6650" t="s">
        <v>455</v>
      </c>
      <c r="H6650" t="s">
        <v>441</v>
      </c>
      <c r="I6650" t="s">
        <v>442</v>
      </c>
      <c r="J6650" t="s">
        <v>572</v>
      </c>
      <c r="K6650" t="s">
        <v>443</v>
      </c>
      <c r="L6650" t="s">
        <v>540</v>
      </c>
      <c r="M6650" t="s">
        <v>456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181</v>
      </c>
      <c r="C6651">
        <v>2022</v>
      </c>
      <c r="D6651">
        <v>6</v>
      </c>
      <c r="E6651" t="s">
        <v>648</v>
      </c>
      <c r="F6651" s="153">
        <v>5</v>
      </c>
      <c r="G6651" t="s">
        <v>455</v>
      </c>
      <c r="H6651" t="s">
        <v>444</v>
      </c>
      <c r="I6651" t="s">
        <v>445</v>
      </c>
      <c r="J6651" t="s">
        <v>572</v>
      </c>
      <c r="K6651" t="s">
        <v>443</v>
      </c>
      <c r="L6651" t="s">
        <v>541</v>
      </c>
      <c r="M6651" t="s">
        <v>457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181</v>
      </c>
      <c r="C6652">
        <v>2022</v>
      </c>
      <c r="D6652">
        <v>6</v>
      </c>
      <c r="E6652" t="s">
        <v>648</v>
      </c>
      <c r="F6652" s="153">
        <v>5</v>
      </c>
      <c r="G6652" t="s">
        <v>455</v>
      </c>
      <c r="H6652" t="s">
        <v>417</v>
      </c>
      <c r="I6652" t="s">
        <v>418</v>
      </c>
      <c r="J6652" t="s">
        <v>562</v>
      </c>
      <c r="K6652" t="s">
        <v>405</v>
      </c>
      <c r="L6652" t="s">
        <v>541</v>
      </c>
      <c r="M6652" t="s">
        <v>457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181</v>
      </c>
      <c r="C6653">
        <v>2022</v>
      </c>
      <c r="D6653">
        <v>6</v>
      </c>
      <c r="E6653" t="s">
        <v>648</v>
      </c>
      <c r="F6653" s="153">
        <v>5</v>
      </c>
      <c r="G6653" t="s">
        <v>455</v>
      </c>
      <c r="H6653" t="s">
        <v>446</v>
      </c>
      <c r="I6653" t="s">
        <v>447</v>
      </c>
      <c r="J6653" t="s">
        <v>567</v>
      </c>
      <c r="K6653" t="s">
        <v>425</v>
      </c>
      <c r="L6653" t="s">
        <v>541</v>
      </c>
      <c r="M6653" t="s">
        <v>457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181</v>
      </c>
      <c r="C6654">
        <v>2022</v>
      </c>
      <c r="D6654">
        <v>6</v>
      </c>
      <c r="E6654" t="s">
        <v>648</v>
      </c>
      <c r="F6654" s="153">
        <v>5</v>
      </c>
      <c r="G6654" t="s">
        <v>455</v>
      </c>
      <c r="H6654" t="s">
        <v>450</v>
      </c>
      <c r="I6654" t="s">
        <v>451</v>
      </c>
      <c r="J6654" t="s">
        <v>568</v>
      </c>
      <c r="K6654" t="s">
        <v>433</v>
      </c>
      <c r="L6654" t="s">
        <v>541</v>
      </c>
      <c r="M6654" t="s">
        <v>457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181</v>
      </c>
      <c r="C6655">
        <v>2022</v>
      </c>
      <c r="D6655">
        <v>6</v>
      </c>
      <c r="E6655" t="s">
        <v>648</v>
      </c>
      <c r="F6655" s="153">
        <v>6</v>
      </c>
      <c r="G6655" t="s">
        <v>458</v>
      </c>
      <c r="H6655" t="s">
        <v>403</v>
      </c>
      <c r="I6655" t="s">
        <v>404</v>
      </c>
      <c r="J6655" t="s">
        <v>562</v>
      </c>
      <c r="K6655" t="s">
        <v>405</v>
      </c>
      <c r="L6655" t="s">
        <v>548</v>
      </c>
      <c r="M6655" t="s">
        <v>193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181</v>
      </c>
      <c r="C6656">
        <v>2022</v>
      </c>
      <c r="D6656">
        <v>6</v>
      </c>
      <c r="E6656" t="s">
        <v>648</v>
      </c>
      <c r="F6656" s="153">
        <v>6</v>
      </c>
      <c r="G6656" t="s">
        <v>458</v>
      </c>
      <c r="H6656" t="s">
        <v>494</v>
      </c>
      <c r="I6656" t="s">
        <v>495</v>
      </c>
      <c r="J6656" t="s">
        <v>573</v>
      </c>
      <c r="K6656" t="s">
        <v>461</v>
      </c>
      <c r="L6656" t="s">
        <v>548</v>
      </c>
      <c r="M6656" t="s">
        <v>193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181</v>
      </c>
      <c r="C6657">
        <v>2022</v>
      </c>
      <c r="D6657">
        <v>6</v>
      </c>
      <c r="E6657" t="s">
        <v>648</v>
      </c>
      <c r="F6657" s="153">
        <v>6</v>
      </c>
      <c r="G6657" t="s">
        <v>458</v>
      </c>
      <c r="H6657" t="s">
        <v>496</v>
      </c>
      <c r="I6657" t="s">
        <v>497</v>
      </c>
      <c r="J6657" t="s">
        <v>573</v>
      </c>
      <c r="K6657" t="s">
        <v>461</v>
      </c>
      <c r="L6657" t="s">
        <v>548</v>
      </c>
      <c r="M6657" t="s">
        <v>193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181</v>
      </c>
      <c r="C6658">
        <v>2022</v>
      </c>
      <c r="D6658">
        <v>6</v>
      </c>
      <c r="E6658" t="s">
        <v>648</v>
      </c>
      <c r="F6658" s="153">
        <v>6</v>
      </c>
      <c r="G6658" t="s">
        <v>458</v>
      </c>
      <c r="H6658" t="s">
        <v>477</v>
      </c>
      <c r="I6658" t="s">
        <v>478</v>
      </c>
      <c r="J6658" t="s">
        <v>566</v>
      </c>
      <c r="K6658" t="s">
        <v>436</v>
      </c>
      <c r="L6658" t="s">
        <v>548</v>
      </c>
      <c r="M6658" t="s">
        <v>193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181</v>
      </c>
      <c r="C6659">
        <v>2022</v>
      </c>
      <c r="D6659">
        <v>6</v>
      </c>
      <c r="E6659" t="s">
        <v>648</v>
      </c>
      <c r="F6659" s="153">
        <v>6</v>
      </c>
      <c r="G6659" t="s">
        <v>458</v>
      </c>
      <c r="H6659" t="s">
        <v>479</v>
      </c>
      <c r="I6659" t="s">
        <v>480</v>
      </c>
      <c r="J6659" t="s">
        <v>566</v>
      </c>
      <c r="K6659" t="s">
        <v>436</v>
      </c>
      <c r="L6659" t="s">
        <v>548</v>
      </c>
      <c r="M6659" t="s">
        <v>193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181</v>
      </c>
      <c r="C6660">
        <v>2022</v>
      </c>
      <c r="D6660">
        <v>6</v>
      </c>
      <c r="E6660" t="s">
        <v>648</v>
      </c>
      <c r="F6660" s="153">
        <v>6</v>
      </c>
      <c r="G6660" t="s">
        <v>458</v>
      </c>
      <c r="H6660" t="s">
        <v>498</v>
      </c>
      <c r="I6660" t="s">
        <v>499</v>
      </c>
      <c r="J6660" t="s">
        <v>574</v>
      </c>
      <c r="K6660" t="s">
        <v>500</v>
      </c>
      <c r="L6660" t="s">
        <v>548</v>
      </c>
      <c r="M6660" t="s">
        <v>193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181</v>
      </c>
      <c r="C6661">
        <v>2022</v>
      </c>
      <c r="D6661">
        <v>6</v>
      </c>
      <c r="E6661" t="s">
        <v>648</v>
      </c>
      <c r="F6661" s="153">
        <v>6</v>
      </c>
      <c r="G6661" t="s">
        <v>458</v>
      </c>
      <c r="H6661" t="s">
        <v>501</v>
      </c>
      <c r="I6661" t="s">
        <v>502</v>
      </c>
      <c r="J6661" t="s">
        <v>574</v>
      </c>
      <c r="K6661" t="s">
        <v>500</v>
      </c>
      <c r="L6661" t="s">
        <v>548</v>
      </c>
      <c r="M6661" t="s">
        <v>193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181</v>
      </c>
      <c r="C6662">
        <v>2022</v>
      </c>
      <c r="D6662">
        <v>6</v>
      </c>
      <c r="E6662" t="s">
        <v>648</v>
      </c>
      <c r="F6662" s="153">
        <v>6</v>
      </c>
      <c r="G6662" t="s">
        <v>458</v>
      </c>
      <c r="H6662" t="s">
        <v>503</v>
      </c>
      <c r="I6662" t="s">
        <v>504</v>
      </c>
      <c r="J6662" t="s">
        <v>575</v>
      </c>
      <c r="K6662" t="s">
        <v>475</v>
      </c>
      <c r="L6662" t="s">
        <v>548</v>
      </c>
      <c r="M6662" t="s">
        <v>193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181</v>
      </c>
      <c r="C6663">
        <v>2022</v>
      </c>
      <c r="D6663">
        <v>6</v>
      </c>
      <c r="E6663" t="s">
        <v>648</v>
      </c>
      <c r="F6663" s="153">
        <v>6</v>
      </c>
      <c r="G6663" t="s">
        <v>458</v>
      </c>
      <c r="H6663" t="s">
        <v>505</v>
      </c>
      <c r="I6663" t="s">
        <v>506</v>
      </c>
      <c r="J6663" t="s">
        <v>575</v>
      </c>
      <c r="K6663" t="s">
        <v>475</v>
      </c>
      <c r="L6663" t="s">
        <v>548</v>
      </c>
      <c r="M6663" t="s">
        <v>193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181</v>
      </c>
      <c r="C6664">
        <v>2022</v>
      </c>
      <c r="D6664">
        <v>6</v>
      </c>
      <c r="E6664" t="s">
        <v>648</v>
      </c>
      <c r="F6664" s="153">
        <v>6</v>
      </c>
      <c r="G6664" t="s">
        <v>458</v>
      </c>
      <c r="H6664" t="s">
        <v>507</v>
      </c>
      <c r="I6664" t="s">
        <v>508</v>
      </c>
      <c r="J6664" t="s">
        <v>571</v>
      </c>
      <c r="K6664" t="s">
        <v>439</v>
      </c>
      <c r="L6664" t="s">
        <v>548</v>
      </c>
      <c r="M6664" t="s">
        <v>193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181</v>
      </c>
      <c r="C6665">
        <v>2022</v>
      </c>
      <c r="D6665">
        <v>6</v>
      </c>
      <c r="E6665" t="s">
        <v>648</v>
      </c>
      <c r="F6665" s="153">
        <v>6</v>
      </c>
      <c r="G6665" t="s">
        <v>458</v>
      </c>
      <c r="H6665" t="s">
        <v>509</v>
      </c>
      <c r="I6665" t="s">
        <v>510</v>
      </c>
      <c r="J6665" t="s">
        <v>571</v>
      </c>
      <c r="K6665" t="s">
        <v>439</v>
      </c>
      <c r="L6665" t="s">
        <v>548</v>
      </c>
      <c r="M6665" t="s">
        <v>193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181</v>
      </c>
      <c r="C6666">
        <v>2022</v>
      </c>
      <c r="D6666">
        <v>6</v>
      </c>
      <c r="E6666" t="s">
        <v>648</v>
      </c>
      <c r="F6666" s="153">
        <v>6</v>
      </c>
      <c r="G6666" t="s">
        <v>458</v>
      </c>
      <c r="H6666" t="s">
        <v>459</v>
      </c>
      <c r="I6666" t="s">
        <v>460</v>
      </c>
      <c r="J6666" t="s">
        <v>573</v>
      </c>
      <c r="K6666" t="s">
        <v>461</v>
      </c>
      <c r="L6666" t="s">
        <v>542</v>
      </c>
      <c r="M6666" t="s">
        <v>462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181</v>
      </c>
      <c r="C6667">
        <v>2022</v>
      </c>
      <c r="D6667">
        <v>6</v>
      </c>
      <c r="E6667" t="s">
        <v>648</v>
      </c>
      <c r="F6667" s="153">
        <v>6</v>
      </c>
      <c r="G6667" t="s">
        <v>458</v>
      </c>
      <c r="H6667" t="s">
        <v>434</v>
      </c>
      <c r="I6667" t="s">
        <v>435</v>
      </c>
      <c r="J6667" t="s">
        <v>566</v>
      </c>
      <c r="K6667" t="s">
        <v>436</v>
      </c>
      <c r="L6667" t="s">
        <v>542</v>
      </c>
      <c r="M6667" t="s">
        <v>462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181</v>
      </c>
      <c r="C6668">
        <v>2022</v>
      </c>
      <c r="D6668">
        <v>6</v>
      </c>
      <c r="E6668" t="s">
        <v>648</v>
      </c>
      <c r="F6668" s="153">
        <v>6</v>
      </c>
      <c r="G6668" t="s">
        <v>458</v>
      </c>
      <c r="H6668" t="s">
        <v>511</v>
      </c>
      <c r="I6668" t="s">
        <v>512</v>
      </c>
      <c r="J6668" t="s">
        <v>576</v>
      </c>
      <c r="K6668" t="s">
        <v>513</v>
      </c>
      <c r="L6668" t="s">
        <v>542</v>
      </c>
      <c r="M6668" t="s">
        <v>462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181</v>
      </c>
      <c r="C6669">
        <v>2022</v>
      </c>
      <c r="D6669">
        <v>6</v>
      </c>
      <c r="E6669" t="s">
        <v>648</v>
      </c>
      <c r="F6669" s="153">
        <v>6</v>
      </c>
      <c r="G6669" t="s">
        <v>458</v>
      </c>
      <c r="H6669" t="s">
        <v>514</v>
      </c>
      <c r="I6669" t="s">
        <v>515</v>
      </c>
      <c r="J6669" t="s">
        <v>574</v>
      </c>
      <c r="K6669" t="s">
        <v>500</v>
      </c>
      <c r="L6669" t="s">
        <v>542</v>
      </c>
      <c r="M6669" t="s">
        <v>462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181</v>
      </c>
      <c r="C6670">
        <v>2022</v>
      </c>
      <c r="D6670">
        <v>6</v>
      </c>
      <c r="E6670" t="s">
        <v>648</v>
      </c>
      <c r="F6670" s="153">
        <v>6</v>
      </c>
      <c r="G6670" t="s">
        <v>458</v>
      </c>
      <c r="H6670" t="s">
        <v>516</v>
      </c>
      <c r="I6670" t="s">
        <v>517</v>
      </c>
      <c r="J6670" t="s">
        <v>575</v>
      </c>
      <c r="K6670" t="s">
        <v>475</v>
      </c>
      <c r="L6670" t="s">
        <v>542</v>
      </c>
      <c r="M6670" t="s">
        <v>462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181</v>
      </c>
      <c r="C6671">
        <v>2022</v>
      </c>
      <c r="D6671">
        <v>6</v>
      </c>
      <c r="E6671" t="s">
        <v>648</v>
      </c>
      <c r="F6671" s="153">
        <v>6</v>
      </c>
      <c r="G6671" t="s">
        <v>458</v>
      </c>
      <c r="H6671" t="s">
        <v>437</v>
      </c>
      <c r="I6671" t="s">
        <v>438</v>
      </c>
      <c r="J6671" t="s">
        <v>571</v>
      </c>
      <c r="K6671" t="s">
        <v>439</v>
      </c>
      <c r="L6671" t="s">
        <v>542</v>
      </c>
      <c r="M6671" t="s">
        <v>462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181</v>
      </c>
      <c r="C6672">
        <v>2022</v>
      </c>
      <c r="D6672">
        <v>6</v>
      </c>
      <c r="E6672" t="s">
        <v>648</v>
      </c>
      <c r="F6672" s="153">
        <v>6</v>
      </c>
      <c r="G6672" t="s">
        <v>458</v>
      </c>
      <c r="H6672" t="s">
        <v>518</v>
      </c>
      <c r="I6672" t="s">
        <v>519</v>
      </c>
      <c r="J6672" t="s">
        <v>577</v>
      </c>
      <c r="K6672" t="s">
        <v>465</v>
      </c>
      <c r="L6672" t="s">
        <v>548</v>
      </c>
      <c r="M6672" t="s">
        <v>193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181</v>
      </c>
      <c r="C6673">
        <v>2022</v>
      </c>
      <c r="D6673">
        <v>6</v>
      </c>
      <c r="E6673" t="s">
        <v>648</v>
      </c>
      <c r="F6673" s="153">
        <v>6</v>
      </c>
      <c r="G6673" t="s">
        <v>458</v>
      </c>
      <c r="H6673" t="s">
        <v>463</v>
      </c>
      <c r="I6673" t="s">
        <v>464</v>
      </c>
      <c r="J6673" t="s">
        <v>577</v>
      </c>
      <c r="K6673" t="s">
        <v>465</v>
      </c>
      <c r="L6673" t="s">
        <v>542</v>
      </c>
      <c r="M6673" t="s">
        <v>462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181</v>
      </c>
      <c r="C6674">
        <v>2022</v>
      </c>
      <c r="D6674">
        <v>6</v>
      </c>
      <c r="E6674" t="s">
        <v>648</v>
      </c>
      <c r="F6674" s="153">
        <v>6</v>
      </c>
      <c r="G6674" t="s">
        <v>458</v>
      </c>
      <c r="H6674" t="s">
        <v>522</v>
      </c>
      <c r="I6674" t="s">
        <v>523</v>
      </c>
      <c r="J6674" t="s">
        <v>578</v>
      </c>
      <c r="K6674" t="s">
        <v>475</v>
      </c>
      <c r="L6674" t="s">
        <v>548</v>
      </c>
      <c r="M6674" t="s">
        <v>193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181</v>
      </c>
      <c r="C6675">
        <v>2022</v>
      </c>
      <c r="D6675">
        <v>6</v>
      </c>
      <c r="E6675" t="s">
        <v>648</v>
      </c>
      <c r="F6675" s="153">
        <v>6</v>
      </c>
      <c r="G6675" t="s">
        <v>458</v>
      </c>
      <c r="H6675" t="s">
        <v>524</v>
      </c>
      <c r="I6675" t="s">
        <v>525</v>
      </c>
      <c r="J6675" t="s">
        <v>578</v>
      </c>
      <c r="K6675" t="s">
        <v>475</v>
      </c>
      <c r="L6675" t="s">
        <v>542</v>
      </c>
      <c r="M6675" t="s">
        <v>462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181</v>
      </c>
      <c r="C6676">
        <v>2022</v>
      </c>
      <c r="D6676">
        <v>6</v>
      </c>
      <c r="E6676" t="s">
        <v>648</v>
      </c>
      <c r="F6676" s="153">
        <v>6</v>
      </c>
      <c r="G6676" t="s">
        <v>458</v>
      </c>
      <c r="H6676" t="s">
        <v>417</v>
      </c>
      <c r="I6676" t="s">
        <v>418</v>
      </c>
      <c r="J6676" t="s">
        <v>562</v>
      </c>
      <c r="K6676" t="s">
        <v>405</v>
      </c>
      <c r="L6676" t="s">
        <v>542</v>
      </c>
      <c r="M6676" t="s">
        <v>462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181</v>
      </c>
      <c r="C6677">
        <v>2022</v>
      </c>
      <c r="D6677">
        <v>6</v>
      </c>
      <c r="E6677" t="s">
        <v>648</v>
      </c>
      <c r="F6677" s="153">
        <v>10</v>
      </c>
      <c r="G6677" t="s">
        <v>466</v>
      </c>
      <c r="H6677" t="s">
        <v>397</v>
      </c>
      <c r="I6677" t="s">
        <v>398</v>
      </c>
      <c r="J6677" t="s">
        <v>561</v>
      </c>
      <c r="K6677" t="s">
        <v>399</v>
      </c>
      <c r="L6677" t="s">
        <v>543</v>
      </c>
      <c r="M6677" t="s">
        <v>467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181</v>
      </c>
      <c r="C6678">
        <v>2022</v>
      </c>
      <c r="D6678">
        <v>6</v>
      </c>
      <c r="E6678" t="s">
        <v>648</v>
      </c>
      <c r="F6678" s="153">
        <v>10</v>
      </c>
      <c r="G6678" t="s">
        <v>466</v>
      </c>
      <c r="H6678" t="s">
        <v>401</v>
      </c>
      <c r="I6678" t="s">
        <v>402</v>
      </c>
      <c r="J6678" t="s">
        <v>561</v>
      </c>
      <c r="K6678" t="s">
        <v>399</v>
      </c>
      <c r="L6678" t="s">
        <v>543</v>
      </c>
      <c r="M6678" t="s">
        <v>467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181</v>
      </c>
      <c r="C6679">
        <v>2022</v>
      </c>
      <c r="D6679">
        <v>6</v>
      </c>
      <c r="E6679" t="s">
        <v>648</v>
      </c>
      <c r="F6679" s="153">
        <v>10</v>
      </c>
      <c r="G6679" t="s">
        <v>466</v>
      </c>
      <c r="H6679" t="s">
        <v>403</v>
      </c>
      <c r="I6679" t="s">
        <v>404</v>
      </c>
      <c r="J6679" t="s">
        <v>562</v>
      </c>
      <c r="K6679" t="s">
        <v>405</v>
      </c>
      <c r="L6679" t="s">
        <v>543</v>
      </c>
      <c r="M6679" t="s">
        <v>467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181</v>
      </c>
      <c r="C6680">
        <v>2022</v>
      </c>
      <c r="D6680">
        <v>6</v>
      </c>
      <c r="E6680" t="s">
        <v>648</v>
      </c>
      <c r="F6680" s="153">
        <v>10</v>
      </c>
      <c r="G6680" t="s">
        <v>466</v>
      </c>
      <c r="H6680" t="s">
        <v>406</v>
      </c>
      <c r="I6680" t="s">
        <v>407</v>
      </c>
      <c r="J6680" t="s">
        <v>563</v>
      </c>
      <c r="K6680" t="s">
        <v>408</v>
      </c>
      <c r="L6680" t="s">
        <v>543</v>
      </c>
      <c r="M6680" t="s">
        <v>467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181</v>
      </c>
      <c r="C6681">
        <v>2022</v>
      </c>
      <c r="D6681">
        <v>6</v>
      </c>
      <c r="E6681" t="s">
        <v>648</v>
      </c>
      <c r="F6681" s="153">
        <v>10</v>
      </c>
      <c r="G6681" t="s">
        <v>466</v>
      </c>
      <c r="H6681" t="s">
        <v>471</v>
      </c>
      <c r="I6681" t="s">
        <v>472</v>
      </c>
      <c r="J6681" t="s">
        <v>563</v>
      </c>
      <c r="K6681" t="s">
        <v>408</v>
      </c>
      <c r="L6681" t="s">
        <v>543</v>
      </c>
      <c r="M6681" t="s">
        <v>467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181</v>
      </c>
      <c r="C6682">
        <v>2022</v>
      </c>
      <c r="D6682">
        <v>6</v>
      </c>
      <c r="E6682" t="s">
        <v>648</v>
      </c>
      <c r="F6682" s="153">
        <v>10</v>
      </c>
      <c r="G6682" t="s">
        <v>466</v>
      </c>
      <c r="H6682" t="s">
        <v>477</v>
      </c>
      <c r="I6682" t="s">
        <v>478</v>
      </c>
      <c r="J6682" t="s">
        <v>566</v>
      </c>
      <c r="K6682" t="s">
        <v>436</v>
      </c>
      <c r="L6682" t="s">
        <v>543</v>
      </c>
      <c r="M6682" t="s">
        <v>467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181</v>
      </c>
      <c r="C6683">
        <v>2022</v>
      </c>
      <c r="D6683">
        <v>6</v>
      </c>
      <c r="E6683" t="s">
        <v>648</v>
      </c>
      <c r="F6683" s="153">
        <v>10</v>
      </c>
      <c r="G6683" t="s">
        <v>466</v>
      </c>
      <c r="H6683" t="s">
        <v>479</v>
      </c>
      <c r="I6683" t="s">
        <v>480</v>
      </c>
      <c r="J6683" t="s">
        <v>566</v>
      </c>
      <c r="K6683" t="s">
        <v>436</v>
      </c>
      <c r="L6683" t="s">
        <v>543</v>
      </c>
      <c r="M6683" t="s">
        <v>467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181</v>
      </c>
      <c r="C6684">
        <v>2022</v>
      </c>
      <c r="D6684">
        <v>6</v>
      </c>
      <c r="E6684" t="s">
        <v>648</v>
      </c>
      <c r="F6684" s="153">
        <v>10</v>
      </c>
      <c r="G6684" t="s">
        <v>466</v>
      </c>
      <c r="H6684" t="s">
        <v>434</v>
      </c>
      <c r="I6684" t="s">
        <v>435</v>
      </c>
      <c r="J6684" t="s">
        <v>566</v>
      </c>
      <c r="K6684" t="s">
        <v>436</v>
      </c>
      <c r="L6684" t="s">
        <v>544</v>
      </c>
      <c r="M6684" t="s">
        <v>468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181</v>
      </c>
      <c r="C6685">
        <v>2022</v>
      </c>
      <c r="D6685">
        <v>6</v>
      </c>
      <c r="E6685" t="s">
        <v>648</v>
      </c>
      <c r="F6685" s="153">
        <v>10</v>
      </c>
      <c r="G6685" t="s">
        <v>466</v>
      </c>
      <c r="H6685" t="s">
        <v>412</v>
      </c>
      <c r="I6685" t="s">
        <v>413</v>
      </c>
      <c r="J6685" t="s">
        <v>561</v>
      </c>
      <c r="K6685" t="s">
        <v>399</v>
      </c>
      <c r="L6685" t="s">
        <v>544</v>
      </c>
      <c r="M6685" t="s">
        <v>468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181</v>
      </c>
      <c r="C6686">
        <v>2022</v>
      </c>
      <c r="D6686">
        <v>6</v>
      </c>
      <c r="E6686" t="s">
        <v>648</v>
      </c>
      <c r="F6686" s="153">
        <v>10</v>
      </c>
      <c r="G6686" t="s">
        <v>466</v>
      </c>
      <c r="H6686" t="s">
        <v>415</v>
      </c>
      <c r="I6686" t="s">
        <v>416</v>
      </c>
      <c r="J6686" t="s">
        <v>563</v>
      </c>
      <c r="K6686" t="s">
        <v>408</v>
      </c>
      <c r="L6686" t="s">
        <v>544</v>
      </c>
      <c r="M6686" t="s">
        <v>468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181</v>
      </c>
      <c r="C6687">
        <v>2022</v>
      </c>
      <c r="D6687">
        <v>6</v>
      </c>
      <c r="E6687" t="s">
        <v>648</v>
      </c>
      <c r="F6687" s="153">
        <v>10</v>
      </c>
      <c r="G6687" t="s">
        <v>466</v>
      </c>
      <c r="H6687" t="s">
        <v>417</v>
      </c>
      <c r="I6687" t="s">
        <v>418</v>
      </c>
      <c r="J6687" t="s">
        <v>562</v>
      </c>
      <c r="K6687" t="s">
        <v>405</v>
      </c>
      <c r="L6687" t="s">
        <v>544</v>
      </c>
      <c r="M6687" t="s">
        <v>468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181</v>
      </c>
      <c r="C6688">
        <v>2022</v>
      </c>
      <c r="D6688">
        <v>6</v>
      </c>
      <c r="E6688" t="s">
        <v>648</v>
      </c>
      <c r="F6688" s="153">
        <v>60</v>
      </c>
      <c r="G6688" t="s">
        <v>469</v>
      </c>
      <c r="H6688" t="s">
        <v>494</v>
      </c>
      <c r="I6688" t="s">
        <v>495</v>
      </c>
      <c r="J6688" t="s">
        <v>573</v>
      </c>
      <c r="K6688" t="s">
        <v>461</v>
      </c>
      <c r="L6688" t="s">
        <v>549</v>
      </c>
      <c r="M6688" t="s">
        <v>526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181</v>
      </c>
      <c r="C6689">
        <v>2022</v>
      </c>
      <c r="D6689">
        <v>6</v>
      </c>
      <c r="E6689" t="s">
        <v>648</v>
      </c>
      <c r="F6689" s="153">
        <v>60</v>
      </c>
      <c r="G6689" t="s">
        <v>469</v>
      </c>
      <c r="H6689" t="s">
        <v>496</v>
      </c>
      <c r="I6689" t="s">
        <v>497</v>
      </c>
      <c r="J6689" t="s">
        <v>573</v>
      </c>
      <c r="K6689" t="s">
        <v>461</v>
      </c>
      <c r="L6689" t="s">
        <v>549</v>
      </c>
      <c r="M6689" t="s">
        <v>526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181</v>
      </c>
      <c r="C6690">
        <v>2022</v>
      </c>
      <c r="D6690">
        <v>6</v>
      </c>
      <c r="E6690" t="s">
        <v>648</v>
      </c>
      <c r="F6690" s="153">
        <v>60</v>
      </c>
      <c r="G6690" t="s">
        <v>469</v>
      </c>
      <c r="H6690" t="s">
        <v>459</v>
      </c>
      <c r="I6690" t="s">
        <v>460</v>
      </c>
      <c r="J6690" t="s">
        <v>573</v>
      </c>
      <c r="K6690" t="s">
        <v>461</v>
      </c>
      <c r="L6690" t="s">
        <v>545</v>
      </c>
      <c r="M6690" t="s">
        <v>470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181</v>
      </c>
      <c r="C6691">
        <v>2022</v>
      </c>
      <c r="D6691">
        <v>6</v>
      </c>
      <c r="E6691" t="s">
        <v>648</v>
      </c>
      <c r="F6691" s="153">
        <v>60</v>
      </c>
      <c r="G6691" t="s">
        <v>469</v>
      </c>
      <c r="H6691" t="s">
        <v>437</v>
      </c>
      <c r="I6691" t="s">
        <v>438</v>
      </c>
      <c r="J6691" t="s">
        <v>571</v>
      </c>
      <c r="K6691" t="s">
        <v>439</v>
      </c>
      <c r="L6691" t="s">
        <v>545</v>
      </c>
      <c r="M6691" t="s">
        <v>470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181</v>
      </c>
      <c r="C6692">
        <v>2022</v>
      </c>
      <c r="D6692">
        <v>6</v>
      </c>
      <c r="E6692" t="s">
        <v>648</v>
      </c>
      <c r="F6692" s="153">
        <v>60</v>
      </c>
      <c r="G6692" t="s">
        <v>469</v>
      </c>
      <c r="H6692" t="s">
        <v>463</v>
      </c>
      <c r="I6692" t="s">
        <v>464</v>
      </c>
      <c r="J6692" t="s">
        <v>577</v>
      </c>
      <c r="K6692" t="s">
        <v>465</v>
      </c>
      <c r="L6692" t="s">
        <v>545</v>
      </c>
      <c r="M6692" t="s">
        <v>470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181</v>
      </c>
      <c r="C6693">
        <v>2022</v>
      </c>
      <c r="D6693">
        <v>6</v>
      </c>
      <c r="E6693" t="s">
        <v>648</v>
      </c>
      <c r="F6693" s="153">
        <v>71</v>
      </c>
      <c r="G6693" t="s">
        <v>469</v>
      </c>
      <c r="H6693" t="s">
        <v>397</v>
      </c>
      <c r="I6693" t="s">
        <v>398</v>
      </c>
      <c r="J6693" t="s">
        <v>561</v>
      </c>
      <c r="K6693" t="s">
        <v>399</v>
      </c>
      <c r="L6693" t="s">
        <v>550</v>
      </c>
      <c r="M6693" t="s">
        <v>527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181</v>
      </c>
      <c r="C6694">
        <v>2022</v>
      </c>
      <c r="D6694">
        <v>6</v>
      </c>
      <c r="E6694" t="s">
        <v>648</v>
      </c>
      <c r="F6694" s="153">
        <v>72</v>
      </c>
      <c r="G6694" t="s">
        <v>469</v>
      </c>
      <c r="H6694" t="s">
        <v>397</v>
      </c>
      <c r="I6694" t="s">
        <v>398</v>
      </c>
      <c r="J6694" t="s">
        <v>561</v>
      </c>
      <c r="K6694" t="s">
        <v>399</v>
      </c>
      <c r="L6694" t="s">
        <v>551</v>
      </c>
      <c r="M6694" t="s">
        <v>528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181</v>
      </c>
      <c r="C6695">
        <v>2022</v>
      </c>
      <c r="D6695">
        <v>6</v>
      </c>
      <c r="E6695" t="s">
        <v>648</v>
      </c>
      <c r="F6695" s="153">
        <v>72</v>
      </c>
      <c r="G6695" t="s">
        <v>469</v>
      </c>
      <c r="H6695" t="s">
        <v>403</v>
      </c>
      <c r="I6695" t="s">
        <v>404</v>
      </c>
      <c r="J6695" t="s">
        <v>562</v>
      </c>
      <c r="K6695" t="s">
        <v>405</v>
      </c>
      <c r="L6695" t="s">
        <v>551</v>
      </c>
      <c r="M6695" t="s">
        <v>528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181</v>
      </c>
      <c r="C6696">
        <v>2022</v>
      </c>
      <c r="D6696">
        <v>6</v>
      </c>
      <c r="E6696" t="s">
        <v>648</v>
      </c>
      <c r="F6696" s="153">
        <v>75</v>
      </c>
      <c r="G6696" t="s">
        <v>469</v>
      </c>
      <c r="H6696" t="s">
        <v>481</v>
      </c>
      <c r="I6696" t="s">
        <v>482</v>
      </c>
      <c r="J6696" t="s">
        <v>568</v>
      </c>
      <c r="K6696" t="s">
        <v>433</v>
      </c>
      <c r="L6696" t="s">
        <v>552</v>
      </c>
      <c r="M6696" t="s">
        <v>529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181</v>
      </c>
      <c r="C6697">
        <v>2022</v>
      </c>
      <c r="D6697">
        <v>6</v>
      </c>
      <c r="E6697" t="s">
        <v>648</v>
      </c>
      <c r="F6697" s="153">
        <v>75</v>
      </c>
      <c r="G6697" t="s">
        <v>469</v>
      </c>
      <c r="H6697" t="s">
        <v>431</v>
      </c>
      <c r="I6697" t="s">
        <v>432</v>
      </c>
      <c r="J6697" t="s">
        <v>568</v>
      </c>
      <c r="K6697" t="s">
        <v>433</v>
      </c>
      <c r="L6697" t="s">
        <v>552</v>
      </c>
      <c r="M6697" t="s">
        <v>529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181</v>
      </c>
      <c r="C6698">
        <v>2022</v>
      </c>
      <c r="D6698">
        <v>6</v>
      </c>
      <c r="E6698" t="s">
        <v>648</v>
      </c>
      <c r="F6698" s="153">
        <v>75</v>
      </c>
      <c r="G6698" t="s">
        <v>469</v>
      </c>
      <c r="H6698" t="s">
        <v>441</v>
      </c>
      <c r="I6698" t="s">
        <v>442</v>
      </c>
      <c r="J6698" t="s">
        <v>572</v>
      </c>
      <c r="K6698" t="s">
        <v>443</v>
      </c>
      <c r="L6698" t="s">
        <v>552</v>
      </c>
      <c r="M6698" t="s">
        <v>529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181</v>
      </c>
      <c r="C6699">
        <v>2022</v>
      </c>
      <c r="D6699">
        <v>6</v>
      </c>
      <c r="E6699" t="s">
        <v>648</v>
      </c>
      <c r="F6699" s="153">
        <v>75</v>
      </c>
      <c r="G6699" t="s">
        <v>469</v>
      </c>
      <c r="H6699" t="s">
        <v>417</v>
      </c>
      <c r="I6699" t="s">
        <v>418</v>
      </c>
      <c r="J6699" t="s">
        <v>562</v>
      </c>
      <c r="K6699" t="s">
        <v>405</v>
      </c>
      <c r="L6699" t="s">
        <v>553</v>
      </c>
      <c r="M6699" t="s">
        <v>476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181</v>
      </c>
      <c r="C6700">
        <v>2022</v>
      </c>
      <c r="D6700">
        <v>6</v>
      </c>
      <c r="E6700" t="s">
        <v>648</v>
      </c>
      <c r="F6700" s="153">
        <v>75</v>
      </c>
      <c r="G6700" t="s">
        <v>469</v>
      </c>
      <c r="H6700" t="s">
        <v>450</v>
      </c>
      <c r="I6700" t="s">
        <v>451</v>
      </c>
      <c r="J6700" t="s">
        <v>568</v>
      </c>
      <c r="K6700" t="s">
        <v>433</v>
      </c>
      <c r="L6700" t="s">
        <v>553</v>
      </c>
      <c r="M6700" t="s">
        <v>476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181</v>
      </c>
      <c r="C6701">
        <v>2022</v>
      </c>
      <c r="D6701">
        <v>6</v>
      </c>
      <c r="E6701" t="s">
        <v>648</v>
      </c>
      <c r="F6701" s="153">
        <v>77</v>
      </c>
      <c r="G6701" t="s">
        <v>469</v>
      </c>
      <c r="H6701" t="s">
        <v>403</v>
      </c>
      <c r="I6701" t="s">
        <v>404</v>
      </c>
      <c r="J6701" t="s">
        <v>562</v>
      </c>
      <c r="K6701" t="s">
        <v>405</v>
      </c>
      <c r="L6701" t="s">
        <v>554</v>
      </c>
      <c r="M6701" t="s">
        <v>530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181</v>
      </c>
      <c r="C6702">
        <v>2022</v>
      </c>
      <c r="D6702">
        <v>6</v>
      </c>
      <c r="E6702" t="s">
        <v>648</v>
      </c>
      <c r="F6702" s="153">
        <v>77</v>
      </c>
      <c r="G6702" t="s">
        <v>469</v>
      </c>
      <c r="H6702" t="s">
        <v>431</v>
      </c>
      <c r="I6702" t="s">
        <v>432</v>
      </c>
      <c r="J6702" t="s">
        <v>568</v>
      </c>
      <c r="K6702" t="s">
        <v>433</v>
      </c>
      <c r="L6702" t="s">
        <v>554</v>
      </c>
      <c r="M6702" t="s">
        <v>530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181</v>
      </c>
      <c r="C6703">
        <v>2022</v>
      </c>
      <c r="D6703">
        <v>6</v>
      </c>
      <c r="E6703" t="s">
        <v>648</v>
      </c>
      <c r="F6703" s="153">
        <v>77</v>
      </c>
      <c r="G6703" t="s">
        <v>469</v>
      </c>
      <c r="H6703" t="s">
        <v>417</v>
      </c>
      <c r="I6703" t="s">
        <v>418</v>
      </c>
      <c r="J6703" t="s">
        <v>562</v>
      </c>
      <c r="K6703" t="s">
        <v>405</v>
      </c>
      <c r="L6703" t="s">
        <v>555</v>
      </c>
      <c r="M6703" t="s">
        <v>476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181</v>
      </c>
      <c r="C6704">
        <v>2022</v>
      </c>
      <c r="D6704">
        <v>6</v>
      </c>
      <c r="E6704" t="s">
        <v>648</v>
      </c>
      <c r="F6704" s="153">
        <v>79</v>
      </c>
      <c r="G6704" t="s">
        <v>469</v>
      </c>
      <c r="H6704" t="s">
        <v>403</v>
      </c>
      <c r="I6704" t="s">
        <v>404</v>
      </c>
      <c r="J6704" t="s">
        <v>562</v>
      </c>
      <c r="K6704" t="s">
        <v>405</v>
      </c>
      <c r="L6704" t="s">
        <v>556</v>
      </c>
      <c r="M6704" t="s">
        <v>531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181</v>
      </c>
      <c r="C6705">
        <v>2022</v>
      </c>
      <c r="D6705">
        <v>6</v>
      </c>
      <c r="E6705" t="s">
        <v>648</v>
      </c>
      <c r="F6705" s="153">
        <v>79</v>
      </c>
      <c r="G6705" t="s">
        <v>469</v>
      </c>
      <c r="H6705" t="s">
        <v>431</v>
      </c>
      <c r="I6705" t="s">
        <v>432</v>
      </c>
      <c r="J6705" t="s">
        <v>568</v>
      </c>
      <c r="K6705" t="s">
        <v>433</v>
      </c>
      <c r="L6705" t="s">
        <v>556</v>
      </c>
      <c r="M6705" t="s">
        <v>531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181</v>
      </c>
      <c r="C6706">
        <v>2022</v>
      </c>
      <c r="D6706">
        <v>6</v>
      </c>
      <c r="E6706" t="s">
        <v>648</v>
      </c>
      <c r="F6706" s="153">
        <v>79</v>
      </c>
      <c r="G6706" t="s">
        <v>469</v>
      </c>
      <c r="H6706" t="s">
        <v>532</v>
      </c>
      <c r="I6706" t="s">
        <v>533</v>
      </c>
      <c r="J6706" t="s">
        <v>270</v>
      </c>
      <c r="K6706" t="s">
        <v>534</v>
      </c>
      <c r="L6706" t="s">
        <v>556</v>
      </c>
      <c r="M6706" t="s">
        <v>531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181</v>
      </c>
      <c r="C6707">
        <v>2022</v>
      </c>
      <c r="D6707">
        <v>6</v>
      </c>
      <c r="E6707" t="s">
        <v>648</v>
      </c>
      <c r="F6707" s="153">
        <v>79</v>
      </c>
      <c r="G6707" t="s">
        <v>469</v>
      </c>
      <c r="H6707" t="s">
        <v>444</v>
      </c>
      <c r="I6707" t="s">
        <v>445</v>
      </c>
      <c r="J6707" t="s">
        <v>572</v>
      </c>
      <c r="K6707" t="s">
        <v>443</v>
      </c>
      <c r="L6707" t="s">
        <v>557</v>
      </c>
      <c r="M6707" t="s">
        <v>535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181</v>
      </c>
      <c r="C6708">
        <v>2022</v>
      </c>
      <c r="D6708">
        <v>6</v>
      </c>
      <c r="E6708" t="s">
        <v>648</v>
      </c>
      <c r="F6708" s="153">
        <v>79</v>
      </c>
      <c r="G6708" t="s">
        <v>469</v>
      </c>
      <c r="H6708" t="s">
        <v>417</v>
      </c>
      <c r="I6708" t="s">
        <v>418</v>
      </c>
      <c r="J6708" t="s">
        <v>562</v>
      </c>
      <c r="K6708" t="s">
        <v>405</v>
      </c>
      <c r="L6708" t="s">
        <v>557</v>
      </c>
      <c r="M6708" t="s">
        <v>535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181</v>
      </c>
      <c r="C6709">
        <v>2022</v>
      </c>
      <c r="D6709">
        <v>6</v>
      </c>
      <c r="E6709" t="s">
        <v>648</v>
      </c>
      <c r="F6709" s="153">
        <v>79</v>
      </c>
      <c r="G6709" t="s">
        <v>469</v>
      </c>
      <c r="H6709" t="s">
        <v>446</v>
      </c>
      <c r="I6709" t="s">
        <v>447</v>
      </c>
      <c r="J6709" t="s">
        <v>567</v>
      </c>
      <c r="K6709" t="s">
        <v>425</v>
      </c>
      <c r="L6709" t="s">
        <v>557</v>
      </c>
      <c r="M6709" t="s">
        <v>535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181</v>
      </c>
      <c r="C6710">
        <v>2022</v>
      </c>
      <c r="D6710">
        <v>6</v>
      </c>
      <c r="E6710" t="s">
        <v>648</v>
      </c>
      <c r="F6710" s="153">
        <v>79</v>
      </c>
      <c r="G6710" t="s">
        <v>469</v>
      </c>
      <c r="H6710" t="s">
        <v>450</v>
      </c>
      <c r="I6710" t="s">
        <v>451</v>
      </c>
      <c r="J6710" t="s">
        <v>568</v>
      </c>
      <c r="K6710" t="s">
        <v>433</v>
      </c>
      <c r="L6710" t="s">
        <v>557</v>
      </c>
      <c r="M6710" t="s">
        <v>535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187</v>
      </c>
      <c r="C6711">
        <v>2022</v>
      </c>
      <c r="D6711">
        <v>7</v>
      </c>
      <c r="E6711" t="s">
        <v>652</v>
      </c>
      <c r="F6711" s="153">
        <v>1</v>
      </c>
      <c r="G6711" t="s">
        <v>396</v>
      </c>
      <c r="H6711" t="s">
        <v>397</v>
      </c>
      <c r="I6711" t="s">
        <v>398</v>
      </c>
      <c r="J6711" t="s">
        <v>561</v>
      </c>
      <c r="K6711" t="s">
        <v>399</v>
      </c>
      <c r="L6711" t="s">
        <v>536</v>
      </c>
      <c r="M6711" t="s">
        <v>400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187</v>
      </c>
      <c r="C6712">
        <v>2022</v>
      </c>
      <c r="D6712">
        <v>7</v>
      </c>
      <c r="E6712" t="s">
        <v>652</v>
      </c>
      <c r="F6712" s="153">
        <v>1</v>
      </c>
      <c r="G6712" t="s">
        <v>396</v>
      </c>
      <c r="H6712" t="s">
        <v>401</v>
      </c>
      <c r="I6712" t="s">
        <v>402</v>
      </c>
      <c r="J6712" t="s">
        <v>561</v>
      </c>
      <c r="K6712" t="s">
        <v>399</v>
      </c>
      <c r="L6712" t="s">
        <v>536</v>
      </c>
      <c r="M6712" t="s">
        <v>400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187</v>
      </c>
      <c r="C6713">
        <v>2022</v>
      </c>
      <c r="D6713">
        <v>7</v>
      </c>
      <c r="E6713" t="s">
        <v>652</v>
      </c>
      <c r="F6713" s="153">
        <v>1</v>
      </c>
      <c r="G6713" t="s">
        <v>396</v>
      </c>
      <c r="H6713" t="s">
        <v>403</v>
      </c>
      <c r="I6713" t="s">
        <v>404</v>
      </c>
      <c r="J6713" t="s">
        <v>562</v>
      </c>
      <c r="K6713" t="s">
        <v>405</v>
      </c>
      <c r="L6713" t="s">
        <v>536</v>
      </c>
      <c r="M6713" t="s">
        <v>400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187</v>
      </c>
      <c r="C6714">
        <v>2022</v>
      </c>
      <c r="D6714">
        <v>7</v>
      </c>
      <c r="E6714" t="s">
        <v>652</v>
      </c>
      <c r="F6714" s="153">
        <v>1</v>
      </c>
      <c r="G6714" t="s">
        <v>396</v>
      </c>
      <c r="H6714" t="s">
        <v>406</v>
      </c>
      <c r="I6714" t="s">
        <v>407</v>
      </c>
      <c r="J6714" t="s">
        <v>563</v>
      </c>
      <c r="K6714" t="s">
        <v>408</v>
      </c>
      <c r="L6714" t="s">
        <v>536</v>
      </c>
      <c r="M6714" t="s">
        <v>400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187</v>
      </c>
      <c r="C6715">
        <v>2022</v>
      </c>
      <c r="D6715">
        <v>7</v>
      </c>
      <c r="E6715" t="s">
        <v>652</v>
      </c>
      <c r="F6715" s="153">
        <v>1</v>
      </c>
      <c r="G6715" t="s">
        <v>396</v>
      </c>
      <c r="H6715" t="s">
        <v>409</v>
      </c>
      <c r="I6715" t="s">
        <v>410</v>
      </c>
      <c r="J6715" t="s">
        <v>565</v>
      </c>
      <c r="K6715" t="s">
        <v>411</v>
      </c>
      <c r="L6715" t="s">
        <v>536</v>
      </c>
      <c r="M6715" t="s">
        <v>400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187</v>
      </c>
      <c r="C6716">
        <v>2022</v>
      </c>
      <c r="D6716">
        <v>7</v>
      </c>
      <c r="E6716" t="s">
        <v>652</v>
      </c>
      <c r="F6716" s="153">
        <v>1</v>
      </c>
      <c r="G6716" t="s">
        <v>396</v>
      </c>
      <c r="H6716" t="s">
        <v>412</v>
      </c>
      <c r="I6716" t="s">
        <v>413</v>
      </c>
      <c r="J6716" t="s">
        <v>561</v>
      </c>
      <c r="K6716" t="s">
        <v>399</v>
      </c>
      <c r="L6716" t="s">
        <v>537</v>
      </c>
      <c r="M6716" t="s">
        <v>414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187</v>
      </c>
      <c r="C6717">
        <v>2022</v>
      </c>
      <c r="D6717">
        <v>7</v>
      </c>
      <c r="E6717" t="s">
        <v>652</v>
      </c>
      <c r="F6717" s="153">
        <v>1</v>
      </c>
      <c r="G6717" t="s">
        <v>396</v>
      </c>
      <c r="H6717" t="s">
        <v>415</v>
      </c>
      <c r="I6717" t="s">
        <v>416</v>
      </c>
      <c r="J6717" t="s">
        <v>563</v>
      </c>
      <c r="K6717" t="s">
        <v>408</v>
      </c>
      <c r="L6717" t="s">
        <v>537</v>
      </c>
      <c r="M6717" t="s">
        <v>414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187</v>
      </c>
      <c r="C6718">
        <v>2022</v>
      </c>
      <c r="D6718">
        <v>7</v>
      </c>
      <c r="E6718" t="s">
        <v>652</v>
      </c>
      <c r="F6718" s="153">
        <v>1</v>
      </c>
      <c r="G6718" t="s">
        <v>396</v>
      </c>
      <c r="H6718" t="s">
        <v>417</v>
      </c>
      <c r="I6718" t="s">
        <v>418</v>
      </c>
      <c r="J6718" t="s">
        <v>562</v>
      </c>
      <c r="K6718" t="s">
        <v>405</v>
      </c>
      <c r="L6718" t="s">
        <v>537</v>
      </c>
      <c r="M6718" t="s">
        <v>414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187</v>
      </c>
      <c r="C6719">
        <v>2022</v>
      </c>
      <c r="D6719">
        <v>7</v>
      </c>
      <c r="E6719" t="s">
        <v>652</v>
      </c>
      <c r="F6719" s="153">
        <v>1</v>
      </c>
      <c r="G6719" t="s">
        <v>396</v>
      </c>
      <c r="H6719" t="s">
        <v>419</v>
      </c>
      <c r="I6719" t="s">
        <v>420</v>
      </c>
      <c r="J6719" t="s">
        <v>565</v>
      </c>
      <c r="K6719" t="s">
        <v>411</v>
      </c>
      <c r="L6719" t="s">
        <v>537</v>
      </c>
      <c r="M6719" t="s">
        <v>414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187</v>
      </c>
      <c r="C6720">
        <v>2022</v>
      </c>
      <c r="D6720">
        <v>7</v>
      </c>
      <c r="E6720" t="s">
        <v>652</v>
      </c>
      <c r="F6720" s="153">
        <v>3</v>
      </c>
      <c r="G6720" t="s">
        <v>421</v>
      </c>
      <c r="H6720" t="s">
        <v>397</v>
      </c>
      <c r="I6720" t="s">
        <v>398</v>
      </c>
      <c r="J6720" t="s">
        <v>561</v>
      </c>
      <c r="K6720" t="s">
        <v>399</v>
      </c>
      <c r="L6720" t="s">
        <v>538</v>
      </c>
      <c r="M6720" t="s">
        <v>422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187</v>
      </c>
      <c r="C6721">
        <v>2022</v>
      </c>
      <c r="D6721">
        <v>7</v>
      </c>
      <c r="E6721" t="s">
        <v>652</v>
      </c>
      <c r="F6721" s="153">
        <v>3</v>
      </c>
      <c r="G6721" t="s">
        <v>421</v>
      </c>
      <c r="H6721" t="s">
        <v>403</v>
      </c>
      <c r="I6721" t="s">
        <v>404</v>
      </c>
      <c r="J6721" t="s">
        <v>562</v>
      </c>
      <c r="K6721" t="s">
        <v>405</v>
      </c>
      <c r="L6721" t="s">
        <v>538</v>
      </c>
      <c r="M6721" t="s">
        <v>422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187</v>
      </c>
      <c r="C6722">
        <v>2022</v>
      </c>
      <c r="D6722">
        <v>7</v>
      </c>
      <c r="E6722" t="s">
        <v>652</v>
      </c>
      <c r="F6722" s="153">
        <v>3</v>
      </c>
      <c r="G6722" t="s">
        <v>421</v>
      </c>
      <c r="H6722" t="s">
        <v>426</v>
      </c>
      <c r="I6722" t="s">
        <v>427</v>
      </c>
      <c r="J6722" t="s">
        <v>564</v>
      </c>
      <c r="K6722" t="s">
        <v>428</v>
      </c>
      <c r="L6722" t="s">
        <v>538</v>
      </c>
      <c r="M6722" t="s">
        <v>422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187</v>
      </c>
      <c r="C6723">
        <v>2022</v>
      </c>
      <c r="D6723">
        <v>7</v>
      </c>
      <c r="E6723" t="s">
        <v>652</v>
      </c>
      <c r="F6723" s="153">
        <v>3</v>
      </c>
      <c r="G6723" t="s">
        <v>421</v>
      </c>
      <c r="H6723" t="s">
        <v>409</v>
      </c>
      <c r="I6723" t="s">
        <v>410</v>
      </c>
      <c r="J6723" t="s">
        <v>565</v>
      </c>
      <c r="K6723" t="s">
        <v>411</v>
      </c>
      <c r="L6723" t="s">
        <v>538</v>
      </c>
      <c r="M6723" t="s">
        <v>422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187</v>
      </c>
      <c r="C6724">
        <v>2022</v>
      </c>
      <c r="D6724">
        <v>7</v>
      </c>
      <c r="E6724" t="s">
        <v>652</v>
      </c>
      <c r="F6724" s="153">
        <v>3</v>
      </c>
      <c r="G6724" t="s">
        <v>421</v>
      </c>
      <c r="H6724" t="s">
        <v>431</v>
      </c>
      <c r="I6724" t="s">
        <v>432</v>
      </c>
      <c r="J6724" t="s">
        <v>568</v>
      </c>
      <c r="K6724" t="s">
        <v>433</v>
      </c>
      <c r="L6724" t="s">
        <v>538</v>
      </c>
      <c r="M6724" t="s">
        <v>422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187</v>
      </c>
      <c r="C6725">
        <v>2022</v>
      </c>
      <c r="D6725">
        <v>7</v>
      </c>
      <c r="E6725" t="s">
        <v>652</v>
      </c>
      <c r="F6725" s="153">
        <v>3</v>
      </c>
      <c r="G6725" t="s">
        <v>421</v>
      </c>
      <c r="H6725" t="s">
        <v>507</v>
      </c>
      <c r="I6725" t="s">
        <v>508</v>
      </c>
      <c r="J6725" t="s">
        <v>571</v>
      </c>
      <c r="K6725" t="s">
        <v>439</v>
      </c>
      <c r="L6725" t="s">
        <v>538</v>
      </c>
      <c r="M6725" t="s">
        <v>422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187</v>
      </c>
      <c r="C6726">
        <v>2022</v>
      </c>
      <c r="D6726">
        <v>7</v>
      </c>
      <c r="E6726" t="s">
        <v>652</v>
      </c>
      <c r="F6726" s="153">
        <v>3</v>
      </c>
      <c r="G6726" t="s">
        <v>421</v>
      </c>
      <c r="H6726" t="s">
        <v>434</v>
      </c>
      <c r="I6726" t="s">
        <v>435</v>
      </c>
      <c r="J6726" t="s">
        <v>566</v>
      </c>
      <c r="K6726" t="s">
        <v>436</v>
      </c>
      <c r="L6726" t="s">
        <v>537</v>
      </c>
      <c r="M6726" t="s">
        <v>414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187</v>
      </c>
      <c r="C6727">
        <v>2022</v>
      </c>
      <c r="D6727">
        <v>7</v>
      </c>
      <c r="E6727" t="s">
        <v>652</v>
      </c>
      <c r="F6727" s="153">
        <v>3</v>
      </c>
      <c r="G6727" t="s">
        <v>421</v>
      </c>
      <c r="H6727" t="s">
        <v>437</v>
      </c>
      <c r="I6727" t="s">
        <v>438</v>
      </c>
      <c r="J6727" t="s">
        <v>571</v>
      </c>
      <c r="K6727" t="s">
        <v>439</v>
      </c>
      <c r="L6727" t="s">
        <v>539</v>
      </c>
      <c r="M6727" t="s">
        <v>440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187</v>
      </c>
      <c r="C6728">
        <v>2022</v>
      </c>
      <c r="D6728">
        <v>7</v>
      </c>
      <c r="E6728" t="s">
        <v>652</v>
      </c>
      <c r="F6728" s="153">
        <v>3</v>
      </c>
      <c r="G6728" t="s">
        <v>421</v>
      </c>
      <c r="H6728" t="s">
        <v>441</v>
      </c>
      <c r="I6728" t="s">
        <v>442</v>
      </c>
      <c r="J6728" t="s">
        <v>572</v>
      </c>
      <c r="K6728" t="s">
        <v>443</v>
      </c>
      <c r="L6728" t="s">
        <v>538</v>
      </c>
      <c r="M6728" t="s">
        <v>422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187</v>
      </c>
      <c r="C6729">
        <v>2022</v>
      </c>
      <c r="D6729">
        <v>7</v>
      </c>
      <c r="E6729" t="s">
        <v>652</v>
      </c>
      <c r="F6729" s="153">
        <v>3</v>
      </c>
      <c r="G6729" t="s">
        <v>421</v>
      </c>
      <c r="H6729" t="s">
        <v>444</v>
      </c>
      <c r="I6729" t="s">
        <v>445</v>
      </c>
      <c r="J6729" t="s">
        <v>572</v>
      </c>
      <c r="K6729" t="s">
        <v>443</v>
      </c>
      <c r="L6729" t="s">
        <v>539</v>
      </c>
      <c r="M6729" t="s">
        <v>440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187</v>
      </c>
      <c r="C6730">
        <v>2022</v>
      </c>
      <c r="D6730">
        <v>7</v>
      </c>
      <c r="E6730" t="s">
        <v>652</v>
      </c>
      <c r="F6730" s="153">
        <v>3</v>
      </c>
      <c r="G6730" t="s">
        <v>421</v>
      </c>
      <c r="H6730" t="s">
        <v>412</v>
      </c>
      <c r="I6730" t="s">
        <v>413</v>
      </c>
      <c r="J6730" t="s">
        <v>561</v>
      </c>
      <c r="K6730" t="s">
        <v>399</v>
      </c>
      <c r="L6730" t="s">
        <v>539</v>
      </c>
      <c r="M6730" t="s">
        <v>440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187</v>
      </c>
      <c r="C6731">
        <v>2022</v>
      </c>
      <c r="D6731">
        <v>7</v>
      </c>
      <c r="E6731" t="s">
        <v>652</v>
      </c>
      <c r="F6731" s="153">
        <v>3</v>
      </c>
      <c r="G6731" t="s">
        <v>421</v>
      </c>
      <c r="H6731" t="s">
        <v>417</v>
      </c>
      <c r="I6731" t="s">
        <v>418</v>
      </c>
      <c r="J6731" t="s">
        <v>562</v>
      </c>
      <c r="K6731" t="s">
        <v>405</v>
      </c>
      <c r="L6731" t="s">
        <v>539</v>
      </c>
      <c r="M6731" t="s">
        <v>440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187</v>
      </c>
      <c r="C6732">
        <v>2022</v>
      </c>
      <c r="D6732">
        <v>7</v>
      </c>
      <c r="E6732" t="s">
        <v>652</v>
      </c>
      <c r="F6732" s="153">
        <v>3</v>
      </c>
      <c r="G6732" t="s">
        <v>421</v>
      </c>
      <c r="H6732" t="s">
        <v>446</v>
      </c>
      <c r="I6732" t="s">
        <v>447</v>
      </c>
      <c r="J6732" t="s">
        <v>567</v>
      </c>
      <c r="K6732" t="s">
        <v>425</v>
      </c>
      <c r="L6732" t="s">
        <v>539</v>
      </c>
      <c r="M6732" t="s">
        <v>440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187</v>
      </c>
      <c r="C6733">
        <v>2022</v>
      </c>
      <c r="D6733">
        <v>7</v>
      </c>
      <c r="E6733" t="s">
        <v>652</v>
      </c>
      <c r="F6733" s="153">
        <v>3</v>
      </c>
      <c r="G6733" t="s">
        <v>421</v>
      </c>
      <c r="H6733" t="s">
        <v>448</v>
      </c>
      <c r="I6733" t="s">
        <v>449</v>
      </c>
      <c r="J6733" t="s">
        <v>564</v>
      </c>
      <c r="K6733" t="s">
        <v>428</v>
      </c>
      <c r="L6733" t="s">
        <v>539</v>
      </c>
      <c r="M6733" t="s">
        <v>440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187</v>
      </c>
      <c r="C6734">
        <v>2022</v>
      </c>
      <c r="D6734">
        <v>7</v>
      </c>
      <c r="E6734" t="s">
        <v>652</v>
      </c>
      <c r="F6734" s="153">
        <v>3</v>
      </c>
      <c r="G6734" t="s">
        <v>421</v>
      </c>
      <c r="H6734" t="s">
        <v>419</v>
      </c>
      <c r="I6734" t="s">
        <v>420</v>
      </c>
      <c r="J6734" t="s">
        <v>565</v>
      </c>
      <c r="K6734" t="s">
        <v>411</v>
      </c>
      <c r="L6734" t="s">
        <v>539</v>
      </c>
      <c r="M6734" t="s">
        <v>440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187</v>
      </c>
      <c r="C6735">
        <v>2022</v>
      </c>
      <c r="D6735">
        <v>7</v>
      </c>
      <c r="E6735" t="s">
        <v>652</v>
      </c>
      <c r="F6735" s="153">
        <v>3</v>
      </c>
      <c r="G6735" t="s">
        <v>421</v>
      </c>
      <c r="H6735" t="s">
        <v>450</v>
      </c>
      <c r="I6735" t="s">
        <v>451</v>
      </c>
      <c r="J6735" t="s">
        <v>568</v>
      </c>
      <c r="K6735" t="s">
        <v>433</v>
      </c>
      <c r="L6735" t="s">
        <v>539</v>
      </c>
      <c r="M6735" t="s">
        <v>440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187</v>
      </c>
      <c r="C6736">
        <v>2022</v>
      </c>
      <c r="D6736">
        <v>7</v>
      </c>
      <c r="E6736" t="s">
        <v>652</v>
      </c>
      <c r="F6736" s="153">
        <v>5</v>
      </c>
      <c r="G6736" t="s">
        <v>455</v>
      </c>
      <c r="H6736" t="s">
        <v>431</v>
      </c>
      <c r="I6736" t="s">
        <v>432</v>
      </c>
      <c r="J6736" t="s">
        <v>568</v>
      </c>
      <c r="K6736" t="s">
        <v>433</v>
      </c>
      <c r="L6736" t="s">
        <v>540</v>
      </c>
      <c r="M6736" t="s">
        <v>456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187</v>
      </c>
      <c r="C6737">
        <v>2022</v>
      </c>
      <c r="D6737">
        <v>7</v>
      </c>
      <c r="E6737" t="s">
        <v>652</v>
      </c>
      <c r="F6737" s="153">
        <v>5</v>
      </c>
      <c r="G6737" t="s">
        <v>455</v>
      </c>
      <c r="H6737" t="s">
        <v>444</v>
      </c>
      <c r="I6737" t="s">
        <v>445</v>
      </c>
      <c r="J6737" t="s">
        <v>572</v>
      </c>
      <c r="K6737" t="s">
        <v>443</v>
      </c>
      <c r="L6737" t="s">
        <v>541</v>
      </c>
      <c r="M6737" t="s">
        <v>457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187</v>
      </c>
      <c r="C6738">
        <v>2022</v>
      </c>
      <c r="D6738">
        <v>7</v>
      </c>
      <c r="E6738" t="s">
        <v>652</v>
      </c>
      <c r="F6738" s="153">
        <v>5</v>
      </c>
      <c r="G6738" t="s">
        <v>455</v>
      </c>
      <c r="H6738" t="s">
        <v>417</v>
      </c>
      <c r="I6738" t="s">
        <v>418</v>
      </c>
      <c r="J6738" t="s">
        <v>562</v>
      </c>
      <c r="K6738" t="s">
        <v>405</v>
      </c>
      <c r="L6738" t="s">
        <v>541</v>
      </c>
      <c r="M6738" t="s">
        <v>457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187</v>
      </c>
      <c r="C6739">
        <v>2022</v>
      </c>
      <c r="D6739">
        <v>7</v>
      </c>
      <c r="E6739" t="s">
        <v>652</v>
      </c>
      <c r="F6739" s="153">
        <v>6</v>
      </c>
      <c r="G6739" t="s">
        <v>458</v>
      </c>
      <c r="H6739" t="s">
        <v>459</v>
      </c>
      <c r="I6739" t="s">
        <v>460</v>
      </c>
      <c r="J6739" t="s">
        <v>573</v>
      </c>
      <c r="K6739" t="s">
        <v>461</v>
      </c>
      <c r="L6739" t="s">
        <v>542</v>
      </c>
      <c r="M6739" t="s">
        <v>462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187</v>
      </c>
      <c r="C6740">
        <v>2022</v>
      </c>
      <c r="D6740">
        <v>7</v>
      </c>
      <c r="E6740" t="s">
        <v>652</v>
      </c>
      <c r="F6740" s="153">
        <v>6</v>
      </c>
      <c r="G6740" t="s">
        <v>458</v>
      </c>
      <c r="H6740" t="s">
        <v>463</v>
      </c>
      <c r="I6740" t="s">
        <v>464</v>
      </c>
      <c r="J6740" t="s">
        <v>577</v>
      </c>
      <c r="K6740" t="s">
        <v>465</v>
      </c>
      <c r="L6740" t="s">
        <v>542</v>
      </c>
      <c r="M6740" t="s">
        <v>462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187</v>
      </c>
      <c r="C6741">
        <v>2022</v>
      </c>
      <c r="D6741">
        <v>7</v>
      </c>
      <c r="E6741" t="s">
        <v>652</v>
      </c>
      <c r="F6741" s="153">
        <v>10</v>
      </c>
      <c r="G6741" t="s">
        <v>466</v>
      </c>
      <c r="H6741" t="s">
        <v>397</v>
      </c>
      <c r="I6741" t="s">
        <v>398</v>
      </c>
      <c r="J6741" t="s">
        <v>561</v>
      </c>
      <c r="K6741" t="s">
        <v>399</v>
      </c>
      <c r="L6741" t="s">
        <v>543</v>
      </c>
      <c r="M6741" t="s">
        <v>467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187</v>
      </c>
      <c r="C6742">
        <v>2022</v>
      </c>
      <c r="D6742">
        <v>7</v>
      </c>
      <c r="E6742" t="s">
        <v>652</v>
      </c>
      <c r="F6742" s="153">
        <v>10</v>
      </c>
      <c r="G6742" t="s">
        <v>466</v>
      </c>
      <c r="H6742" t="s">
        <v>412</v>
      </c>
      <c r="I6742" t="s">
        <v>413</v>
      </c>
      <c r="J6742" t="s">
        <v>561</v>
      </c>
      <c r="K6742" t="s">
        <v>399</v>
      </c>
      <c r="L6742" t="s">
        <v>544</v>
      </c>
      <c r="M6742" t="s">
        <v>468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187</v>
      </c>
      <c r="C6743">
        <v>2022</v>
      </c>
      <c r="D6743">
        <v>7</v>
      </c>
      <c r="E6743" t="s">
        <v>652</v>
      </c>
      <c r="F6743" s="153">
        <v>10</v>
      </c>
      <c r="G6743" t="s">
        <v>466</v>
      </c>
      <c r="H6743" t="s">
        <v>415</v>
      </c>
      <c r="I6743" t="s">
        <v>416</v>
      </c>
      <c r="J6743" t="s">
        <v>563</v>
      </c>
      <c r="K6743" t="s">
        <v>408</v>
      </c>
      <c r="L6743" t="s">
        <v>544</v>
      </c>
      <c r="M6743" t="s">
        <v>468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187</v>
      </c>
      <c r="C6744">
        <v>2022</v>
      </c>
      <c r="D6744">
        <v>7</v>
      </c>
      <c r="E6744" t="s">
        <v>652</v>
      </c>
      <c r="F6744" s="153">
        <v>60</v>
      </c>
      <c r="G6744" t="s">
        <v>469</v>
      </c>
      <c r="H6744" t="s">
        <v>459</v>
      </c>
      <c r="I6744" t="s">
        <v>460</v>
      </c>
      <c r="J6744" t="s">
        <v>573</v>
      </c>
      <c r="K6744" t="s">
        <v>461</v>
      </c>
      <c r="L6744" t="s">
        <v>545</v>
      </c>
      <c r="M6744" t="s">
        <v>470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187</v>
      </c>
      <c r="C6745">
        <v>2022</v>
      </c>
      <c r="D6745">
        <v>7</v>
      </c>
      <c r="E6745" t="s">
        <v>652</v>
      </c>
      <c r="F6745" s="153">
        <v>60</v>
      </c>
      <c r="G6745" t="s">
        <v>469</v>
      </c>
      <c r="H6745" t="s">
        <v>463</v>
      </c>
      <c r="I6745" t="s">
        <v>464</v>
      </c>
      <c r="J6745" t="s">
        <v>577</v>
      </c>
      <c r="K6745" t="s">
        <v>465</v>
      </c>
      <c r="L6745" t="s">
        <v>545</v>
      </c>
      <c r="M6745" t="s">
        <v>470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181</v>
      </c>
      <c r="C6746">
        <v>2022</v>
      </c>
      <c r="D6746">
        <v>7</v>
      </c>
      <c r="E6746" t="s">
        <v>652</v>
      </c>
      <c r="F6746" s="153">
        <v>1</v>
      </c>
      <c r="G6746" t="s">
        <v>396</v>
      </c>
      <c r="H6746" t="s">
        <v>397</v>
      </c>
      <c r="I6746" t="s">
        <v>398</v>
      </c>
      <c r="J6746" t="s">
        <v>561</v>
      </c>
      <c r="K6746" t="s">
        <v>399</v>
      </c>
      <c r="L6746" t="s">
        <v>536</v>
      </c>
      <c r="M6746" t="s">
        <v>400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181</v>
      </c>
      <c r="C6747">
        <v>2022</v>
      </c>
      <c r="D6747">
        <v>7</v>
      </c>
      <c r="E6747" t="s">
        <v>652</v>
      </c>
      <c r="F6747" s="153">
        <v>1</v>
      </c>
      <c r="G6747" t="s">
        <v>396</v>
      </c>
      <c r="H6747" t="s">
        <v>401</v>
      </c>
      <c r="I6747" t="s">
        <v>402</v>
      </c>
      <c r="J6747" t="s">
        <v>561</v>
      </c>
      <c r="K6747" t="s">
        <v>399</v>
      </c>
      <c r="L6747" t="s">
        <v>536</v>
      </c>
      <c r="M6747" t="s">
        <v>400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181</v>
      </c>
      <c r="C6748">
        <v>2022</v>
      </c>
      <c r="D6748">
        <v>7</v>
      </c>
      <c r="E6748" t="s">
        <v>652</v>
      </c>
      <c r="F6748" s="153">
        <v>1</v>
      </c>
      <c r="G6748" t="s">
        <v>396</v>
      </c>
      <c r="H6748" t="s">
        <v>403</v>
      </c>
      <c r="I6748" t="s">
        <v>404</v>
      </c>
      <c r="J6748" t="s">
        <v>562</v>
      </c>
      <c r="K6748" t="s">
        <v>405</v>
      </c>
      <c r="L6748" t="s">
        <v>536</v>
      </c>
      <c r="M6748" t="s">
        <v>400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181</v>
      </c>
      <c r="C6749">
        <v>2022</v>
      </c>
      <c r="D6749">
        <v>7</v>
      </c>
      <c r="E6749" t="s">
        <v>652</v>
      </c>
      <c r="F6749" s="153">
        <v>1</v>
      </c>
      <c r="G6749" t="s">
        <v>396</v>
      </c>
      <c r="H6749" t="s">
        <v>406</v>
      </c>
      <c r="I6749" t="s">
        <v>407</v>
      </c>
      <c r="J6749" t="s">
        <v>563</v>
      </c>
      <c r="K6749" t="s">
        <v>408</v>
      </c>
      <c r="L6749" t="s">
        <v>536</v>
      </c>
      <c r="M6749" t="s">
        <v>400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181</v>
      </c>
      <c r="C6750">
        <v>2022</v>
      </c>
      <c r="D6750">
        <v>7</v>
      </c>
      <c r="E6750" t="s">
        <v>652</v>
      </c>
      <c r="F6750" s="153">
        <v>1</v>
      </c>
      <c r="G6750" t="s">
        <v>396</v>
      </c>
      <c r="H6750" t="s">
        <v>471</v>
      </c>
      <c r="I6750" t="s">
        <v>472</v>
      </c>
      <c r="J6750" t="s">
        <v>563</v>
      </c>
      <c r="K6750" t="s">
        <v>408</v>
      </c>
      <c r="L6750" t="s">
        <v>536</v>
      </c>
      <c r="M6750" t="s">
        <v>400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181</v>
      </c>
      <c r="C6751">
        <v>2022</v>
      </c>
      <c r="D6751">
        <v>7</v>
      </c>
      <c r="E6751" t="s">
        <v>652</v>
      </c>
      <c r="F6751" s="153">
        <v>1</v>
      </c>
      <c r="G6751" t="s">
        <v>396</v>
      </c>
      <c r="H6751" t="s">
        <v>409</v>
      </c>
      <c r="I6751" t="s">
        <v>410</v>
      </c>
      <c r="J6751" t="s">
        <v>564</v>
      </c>
      <c r="K6751" t="s">
        <v>428</v>
      </c>
      <c r="L6751" t="s">
        <v>536</v>
      </c>
      <c r="M6751" t="s">
        <v>400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181</v>
      </c>
      <c r="C6752">
        <v>2022</v>
      </c>
      <c r="D6752">
        <v>7</v>
      </c>
      <c r="E6752" t="s">
        <v>652</v>
      </c>
      <c r="F6752" s="153">
        <v>1</v>
      </c>
      <c r="G6752" t="s">
        <v>396</v>
      </c>
      <c r="H6752" t="s">
        <v>429</v>
      </c>
      <c r="I6752" t="s">
        <v>430</v>
      </c>
      <c r="J6752" t="s">
        <v>562</v>
      </c>
      <c r="K6752" t="s">
        <v>405</v>
      </c>
      <c r="L6752" t="s">
        <v>536</v>
      </c>
      <c r="M6752" t="s">
        <v>400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181</v>
      </c>
      <c r="C6753">
        <v>2022</v>
      </c>
      <c r="D6753">
        <v>7</v>
      </c>
      <c r="E6753" t="s">
        <v>652</v>
      </c>
      <c r="F6753" s="153">
        <v>1</v>
      </c>
      <c r="G6753" t="s">
        <v>396</v>
      </c>
      <c r="H6753" t="s">
        <v>473</v>
      </c>
      <c r="I6753" t="s">
        <v>474</v>
      </c>
      <c r="J6753" t="s">
        <v>565</v>
      </c>
      <c r="K6753" t="s">
        <v>411</v>
      </c>
      <c r="L6753" t="s">
        <v>536</v>
      </c>
      <c r="M6753" t="s">
        <v>400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181</v>
      </c>
      <c r="C6754">
        <v>2022</v>
      </c>
      <c r="D6754">
        <v>7</v>
      </c>
      <c r="E6754" t="s">
        <v>652</v>
      </c>
      <c r="F6754" s="153">
        <v>1</v>
      </c>
      <c r="G6754" t="s">
        <v>396</v>
      </c>
      <c r="H6754" t="s">
        <v>477</v>
      </c>
      <c r="I6754" t="s">
        <v>478</v>
      </c>
      <c r="J6754" t="s">
        <v>566</v>
      </c>
      <c r="K6754" t="s">
        <v>436</v>
      </c>
      <c r="L6754" t="s">
        <v>536</v>
      </c>
      <c r="M6754" t="s">
        <v>400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181</v>
      </c>
      <c r="C6755">
        <v>2022</v>
      </c>
      <c r="D6755">
        <v>7</v>
      </c>
      <c r="E6755" t="s">
        <v>652</v>
      </c>
      <c r="F6755" s="153">
        <v>1</v>
      </c>
      <c r="G6755" t="s">
        <v>396</v>
      </c>
      <c r="H6755" t="s">
        <v>479</v>
      </c>
      <c r="I6755" t="s">
        <v>480</v>
      </c>
      <c r="J6755" t="s">
        <v>566</v>
      </c>
      <c r="K6755" t="s">
        <v>436</v>
      </c>
      <c r="L6755" t="s">
        <v>536</v>
      </c>
      <c r="M6755" t="s">
        <v>400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181</v>
      </c>
      <c r="C6756">
        <v>2022</v>
      </c>
      <c r="D6756">
        <v>7</v>
      </c>
      <c r="E6756" t="s">
        <v>652</v>
      </c>
      <c r="F6756" s="153">
        <v>1</v>
      </c>
      <c r="G6756" t="s">
        <v>396</v>
      </c>
      <c r="H6756" t="s">
        <v>434</v>
      </c>
      <c r="I6756" t="s">
        <v>435</v>
      </c>
      <c r="J6756" t="s">
        <v>566</v>
      </c>
      <c r="K6756" t="s">
        <v>436</v>
      </c>
      <c r="L6756" t="s">
        <v>537</v>
      </c>
      <c r="M6756" t="s">
        <v>414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181</v>
      </c>
      <c r="C6757">
        <v>2022</v>
      </c>
      <c r="D6757">
        <v>7</v>
      </c>
      <c r="E6757" t="s">
        <v>652</v>
      </c>
      <c r="F6757" s="153">
        <v>1</v>
      </c>
      <c r="G6757" t="s">
        <v>396</v>
      </c>
      <c r="H6757" t="s">
        <v>412</v>
      </c>
      <c r="I6757" t="s">
        <v>413</v>
      </c>
      <c r="J6757" t="s">
        <v>561</v>
      </c>
      <c r="K6757" t="s">
        <v>399</v>
      </c>
      <c r="L6757" t="s">
        <v>537</v>
      </c>
      <c r="M6757" t="s">
        <v>414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181</v>
      </c>
      <c r="C6758">
        <v>2022</v>
      </c>
      <c r="D6758">
        <v>7</v>
      </c>
      <c r="E6758" t="s">
        <v>652</v>
      </c>
      <c r="F6758" s="153">
        <v>1</v>
      </c>
      <c r="G6758" t="s">
        <v>396</v>
      </c>
      <c r="H6758" t="s">
        <v>415</v>
      </c>
      <c r="I6758" t="s">
        <v>416</v>
      </c>
      <c r="J6758" t="s">
        <v>563</v>
      </c>
      <c r="K6758" t="s">
        <v>408</v>
      </c>
      <c r="L6758" t="s">
        <v>537</v>
      </c>
      <c r="M6758" t="s">
        <v>414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181</v>
      </c>
      <c r="C6759">
        <v>2022</v>
      </c>
      <c r="D6759">
        <v>7</v>
      </c>
      <c r="E6759" t="s">
        <v>652</v>
      </c>
      <c r="F6759" s="153">
        <v>1</v>
      </c>
      <c r="G6759" t="s">
        <v>396</v>
      </c>
      <c r="H6759" t="s">
        <v>417</v>
      </c>
      <c r="I6759" t="s">
        <v>418</v>
      </c>
      <c r="J6759" t="s">
        <v>562</v>
      </c>
      <c r="K6759" t="s">
        <v>405</v>
      </c>
      <c r="L6759" t="s">
        <v>537</v>
      </c>
      <c r="M6759" t="s">
        <v>414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181</v>
      </c>
      <c r="C6760">
        <v>2022</v>
      </c>
      <c r="D6760">
        <v>7</v>
      </c>
      <c r="E6760" t="s">
        <v>652</v>
      </c>
      <c r="F6760" s="153">
        <v>1</v>
      </c>
      <c r="G6760" t="s">
        <v>396</v>
      </c>
      <c r="H6760" t="s">
        <v>419</v>
      </c>
      <c r="I6760" t="s">
        <v>420</v>
      </c>
      <c r="J6760" t="s">
        <v>565</v>
      </c>
      <c r="K6760" t="s">
        <v>411</v>
      </c>
      <c r="L6760" t="s">
        <v>537</v>
      </c>
      <c r="M6760" t="s">
        <v>414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181</v>
      </c>
      <c r="C6761">
        <v>2022</v>
      </c>
      <c r="D6761">
        <v>7</v>
      </c>
      <c r="E6761" t="s">
        <v>652</v>
      </c>
      <c r="F6761" s="153">
        <v>3</v>
      </c>
      <c r="G6761" t="s">
        <v>421</v>
      </c>
      <c r="H6761" t="s">
        <v>397</v>
      </c>
      <c r="I6761" t="s">
        <v>398</v>
      </c>
      <c r="J6761" t="s">
        <v>561</v>
      </c>
      <c r="K6761" t="s">
        <v>399</v>
      </c>
      <c r="L6761" t="s">
        <v>538</v>
      </c>
      <c r="M6761" t="s">
        <v>422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181</v>
      </c>
      <c r="C6762">
        <v>2022</v>
      </c>
      <c r="D6762">
        <v>7</v>
      </c>
      <c r="E6762" t="s">
        <v>652</v>
      </c>
      <c r="F6762" s="153">
        <v>3</v>
      </c>
      <c r="G6762" t="s">
        <v>421</v>
      </c>
      <c r="H6762" t="s">
        <v>401</v>
      </c>
      <c r="I6762" t="s">
        <v>402</v>
      </c>
      <c r="J6762" t="s">
        <v>561</v>
      </c>
      <c r="K6762" t="s">
        <v>399</v>
      </c>
      <c r="L6762" t="s">
        <v>538</v>
      </c>
      <c r="M6762" t="s">
        <v>422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181</v>
      </c>
      <c r="C6763">
        <v>2022</v>
      </c>
      <c r="D6763">
        <v>7</v>
      </c>
      <c r="E6763" t="s">
        <v>652</v>
      </c>
      <c r="F6763" s="153">
        <v>3</v>
      </c>
      <c r="G6763" t="s">
        <v>421</v>
      </c>
      <c r="H6763" t="s">
        <v>403</v>
      </c>
      <c r="I6763" t="s">
        <v>404</v>
      </c>
      <c r="J6763" t="s">
        <v>562</v>
      </c>
      <c r="K6763" t="s">
        <v>405</v>
      </c>
      <c r="L6763" t="s">
        <v>538</v>
      </c>
      <c r="M6763" t="s">
        <v>422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181</v>
      </c>
      <c r="C6764">
        <v>2022</v>
      </c>
      <c r="D6764">
        <v>7</v>
      </c>
      <c r="E6764" t="s">
        <v>652</v>
      </c>
      <c r="F6764" s="153">
        <v>3</v>
      </c>
      <c r="G6764" t="s">
        <v>421</v>
      </c>
      <c r="H6764" t="s">
        <v>406</v>
      </c>
      <c r="I6764" t="s">
        <v>407</v>
      </c>
      <c r="J6764" t="s">
        <v>563</v>
      </c>
      <c r="K6764" t="s">
        <v>408</v>
      </c>
      <c r="L6764" t="s">
        <v>538</v>
      </c>
      <c r="M6764" t="s">
        <v>422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181</v>
      </c>
      <c r="C6765">
        <v>2022</v>
      </c>
      <c r="D6765">
        <v>7</v>
      </c>
      <c r="E6765" t="s">
        <v>652</v>
      </c>
      <c r="F6765" s="153">
        <v>3</v>
      </c>
      <c r="G6765" t="s">
        <v>421</v>
      </c>
      <c r="H6765" t="s">
        <v>423</v>
      </c>
      <c r="I6765" t="s">
        <v>424</v>
      </c>
      <c r="J6765" t="s">
        <v>567</v>
      </c>
      <c r="K6765" t="s">
        <v>425</v>
      </c>
      <c r="L6765" t="s">
        <v>538</v>
      </c>
      <c r="M6765" t="s">
        <v>422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181</v>
      </c>
      <c r="C6766">
        <v>2022</v>
      </c>
      <c r="D6766">
        <v>7</v>
      </c>
      <c r="E6766" t="s">
        <v>652</v>
      </c>
      <c r="F6766" s="153">
        <v>3</v>
      </c>
      <c r="G6766" t="s">
        <v>421</v>
      </c>
      <c r="H6766" t="s">
        <v>426</v>
      </c>
      <c r="I6766" t="s">
        <v>427</v>
      </c>
      <c r="J6766" t="s">
        <v>564</v>
      </c>
      <c r="K6766" t="s">
        <v>428</v>
      </c>
      <c r="L6766" t="s">
        <v>538</v>
      </c>
      <c r="M6766" t="s">
        <v>422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181</v>
      </c>
      <c r="C6767">
        <v>2022</v>
      </c>
      <c r="D6767">
        <v>7</v>
      </c>
      <c r="E6767" t="s">
        <v>652</v>
      </c>
      <c r="F6767" s="153">
        <v>3</v>
      </c>
      <c r="G6767" t="s">
        <v>421</v>
      </c>
      <c r="H6767" t="s">
        <v>409</v>
      </c>
      <c r="I6767" t="s">
        <v>410</v>
      </c>
      <c r="J6767" t="s">
        <v>564</v>
      </c>
      <c r="K6767" t="s">
        <v>428</v>
      </c>
      <c r="L6767" t="s">
        <v>538</v>
      </c>
      <c r="M6767" t="s">
        <v>422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181</v>
      </c>
      <c r="C6768">
        <v>2022</v>
      </c>
      <c r="D6768">
        <v>7</v>
      </c>
      <c r="E6768" t="s">
        <v>652</v>
      </c>
      <c r="F6768" s="153">
        <v>3</v>
      </c>
      <c r="G6768" t="s">
        <v>421</v>
      </c>
      <c r="H6768" t="s">
        <v>429</v>
      </c>
      <c r="I6768" t="s">
        <v>430</v>
      </c>
      <c r="J6768" t="s">
        <v>562</v>
      </c>
      <c r="K6768" t="s">
        <v>405</v>
      </c>
      <c r="L6768" t="s">
        <v>538</v>
      </c>
      <c r="M6768" t="s">
        <v>422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181</v>
      </c>
      <c r="C6769">
        <v>2022</v>
      </c>
      <c r="D6769">
        <v>7</v>
      </c>
      <c r="E6769" t="s">
        <v>652</v>
      </c>
      <c r="F6769" s="153">
        <v>3</v>
      </c>
      <c r="G6769" t="s">
        <v>421</v>
      </c>
      <c r="H6769" t="s">
        <v>481</v>
      </c>
      <c r="I6769" t="s">
        <v>482</v>
      </c>
      <c r="J6769" t="s">
        <v>568</v>
      </c>
      <c r="K6769" t="s">
        <v>433</v>
      </c>
      <c r="L6769" t="s">
        <v>538</v>
      </c>
      <c r="M6769" t="s">
        <v>422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181</v>
      </c>
      <c r="C6770">
        <v>2022</v>
      </c>
      <c r="D6770">
        <v>7</v>
      </c>
      <c r="E6770" t="s">
        <v>652</v>
      </c>
      <c r="F6770" s="153">
        <v>3</v>
      </c>
      <c r="G6770" t="s">
        <v>421</v>
      </c>
      <c r="H6770" t="s">
        <v>649</v>
      </c>
      <c r="I6770" t="s">
        <v>650</v>
      </c>
      <c r="J6770" t="s">
        <v>564</v>
      </c>
      <c r="K6770" t="s">
        <v>428</v>
      </c>
      <c r="L6770" t="s">
        <v>538</v>
      </c>
      <c r="M6770" t="s">
        <v>422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181</v>
      </c>
      <c r="C6771">
        <v>2022</v>
      </c>
      <c r="D6771">
        <v>7</v>
      </c>
      <c r="E6771" t="s">
        <v>652</v>
      </c>
      <c r="F6771" s="153">
        <v>3</v>
      </c>
      <c r="G6771" t="s">
        <v>421</v>
      </c>
      <c r="H6771" t="s">
        <v>473</v>
      </c>
      <c r="I6771" t="s">
        <v>474</v>
      </c>
      <c r="J6771" t="s">
        <v>565</v>
      </c>
      <c r="K6771" t="s">
        <v>411</v>
      </c>
      <c r="L6771" t="s">
        <v>538</v>
      </c>
      <c r="M6771" t="s">
        <v>422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181</v>
      </c>
      <c r="C6772">
        <v>2022</v>
      </c>
      <c r="D6772">
        <v>7</v>
      </c>
      <c r="E6772" t="s">
        <v>652</v>
      </c>
      <c r="F6772" s="153">
        <v>3</v>
      </c>
      <c r="G6772" t="s">
        <v>421</v>
      </c>
      <c r="H6772" t="s">
        <v>483</v>
      </c>
      <c r="I6772" t="s">
        <v>484</v>
      </c>
      <c r="J6772" t="s">
        <v>569</v>
      </c>
      <c r="K6772" t="s">
        <v>485</v>
      </c>
      <c r="L6772" t="s">
        <v>538</v>
      </c>
      <c r="M6772" t="s">
        <v>422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181</v>
      </c>
      <c r="C6773">
        <v>2022</v>
      </c>
      <c r="D6773">
        <v>7</v>
      </c>
      <c r="E6773" t="s">
        <v>652</v>
      </c>
      <c r="F6773" s="153">
        <v>3</v>
      </c>
      <c r="G6773" t="s">
        <v>421</v>
      </c>
      <c r="H6773" t="s">
        <v>431</v>
      </c>
      <c r="I6773" t="s">
        <v>432</v>
      </c>
      <c r="J6773" t="s">
        <v>568</v>
      </c>
      <c r="K6773" t="s">
        <v>433</v>
      </c>
      <c r="L6773" t="s">
        <v>538</v>
      </c>
      <c r="M6773" t="s">
        <v>422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181</v>
      </c>
      <c r="C6774">
        <v>2022</v>
      </c>
      <c r="D6774">
        <v>7</v>
      </c>
      <c r="E6774" t="s">
        <v>652</v>
      </c>
      <c r="F6774" s="153">
        <v>3</v>
      </c>
      <c r="G6774" t="s">
        <v>421</v>
      </c>
      <c r="H6774" t="s">
        <v>486</v>
      </c>
      <c r="I6774" t="s">
        <v>487</v>
      </c>
      <c r="J6774" t="s">
        <v>570</v>
      </c>
      <c r="K6774" t="s">
        <v>454</v>
      </c>
      <c r="L6774" t="s">
        <v>538</v>
      </c>
      <c r="M6774" t="s">
        <v>422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181</v>
      </c>
      <c r="C6775">
        <v>2022</v>
      </c>
      <c r="D6775">
        <v>7</v>
      </c>
      <c r="E6775" t="s">
        <v>652</v>
      </c>
      <c r="F6775" s="153">
        <v>3</v>
      </c>
      <c r="G6775" t="s">
        <v>421</v>
      </c>
      <c r="H6775" t="s">
        <v>488</v>
      </c>
      <c r="I6775" t="s">
        <v>489</v>
      </c>
      <c r="J6775" t="s">
        <v>569</v>
      </c>
      <c r="K6775" t="s">
        <v>485</v>
      </c>
      <c r="L6775" t="s">
        <v>538</v>
      </c>
      <c r="M6775" t="s">
        <v>422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181</v>
      </c>
      <c r="C6776">
        <v>2022</v>
      </c>
      <c r="D6776">
        <v>7</v>
      </c>
      <c r="E6776" t="s">
        <v>652</v>
      </c>
      <c r="F6776" s="153">
        <v>3</v>
      </c>
      <c r="G6776" t="s">
        <v>421</v>
      </c>
      <c r="H6776" t="s">
        <v>477</v>
      </c>
      <c r="I6776" t="s">
        <v>478</v>
      </c>
      <c r="J6776" t="s">
        <v>566</v>
      </c>
      <c r="K6776" t="s">
        <v>436</v>
      </c>
      <c r="L6776" t="s">
        <v>538</v>
      </c>
      <c r="M6776" t="s">
        <v>422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181</v>
      </c>
      <c r="C6777">
        <v>2022</v>
      </c>
      <c r="D6777">
        <v>7</v>
      </c>
      <c r="E6777" t="s">
        <v>652</v>
      </c>
      <c r="F6777" s="153">
        <v>3</v>
      </c>
      <c r="G6777" t="s">
        <v>421</v>
      </c>
      <c r="H6777" t="s">
        <v>479</v>
      </c>
      <c r="I6777" t="s">
        <v>480</v>
      </c>
      <c r="J6777" t="s">
        <v>566</v>
      </c>
      <c r="K6777" t="s">
        <v>436</v>
      </c>
      <c r="L6777" t="s">
        <v>538</v>
      </c>
      <c r="M6777" t="s">
        <v>422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181</v>
      </c>
      <c r="C6778">
        <v>2022</v>
      </c>
      <c r="D6778">
        <v>7</v>
      </c>
      <c r="E6778" t="s">
        <v>652</v>
      </c>
      <c r="F6778" s="153">
        <v>3</v>
      </c>
      <c r="G6778" t="s">
        <v>421</v>
      </c>
      <c r="H6778" t="s">
        <v>434</v>
      </c>
      <c r="I6778" t="s">
        <v>435</v>
      </c>
      <c r="J6778" t="s">
        <v>566</v>
      </c>
      <c r="K6778" t="s">
        <v>436</v>
      </c>
      <c r="L6778" t="s">
        <v>539</v>
      </c>
      <c r="M6778" t="s">
        <v>440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181</v>
      </c>
      <c r="C6779">
        <v>2022</v>
      </c>
      <c r="D6779">
        <v>7</v>
      </c>
      <c r="E6779" t="s">
        <v>652</v>
      </c>
      <c r="F6779" s="153">
        <v>3</v>
      </c>
      <c r="G6779" t="s">
        <v>421</v>
      </c>
      <c r="H6779" t="s">
        <v>437</v>
      </c>
      <c r="I6779" t="s">
        <v>438</v>
      </c>
      <c r="J6779" t="s">
        <v>571</v>
      </c>
      <c r="K6779" t="s">
        <v>439</v>
      </c>
      <c r="L6779" t="s">
        <v>539</v>
      </c>
      <c r="M6779" t="s">
        <v>440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181</v>
      </c>
      <c r="C6780">
        <v>2022</v>
      </c>
      <c r="D6780">
        <v>7</v>
      </c>
      <c r="E6780" t="s">
        <v>652</v>
      </c>
      <c r="F6780" s="153">
        <v>3</v>
      </c>
      <c r="G6780" t="s">
        <v>421</v>
      </c>
      <c r="H6780" t="s">
        <v>490</v>
      </c>
      <c r="I6780" t="s">
        <v>491</v>
      </c>
      <c r="J6780" t="s">
        <v>572</v>
      </c>
      <c r="K6780" t="s">
        <v>443</v>
      </c>
      <c r="L6780" t="s">
        <v>538</v>
      </c>
      <c r="M6780" t="s">
        <v>422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181</v>
      </c>
      <c r="C6781">
        <v>2022</v>
      </c>
      <c r="D6781">
        <v>7</v>
      </c>
      <c r="E6781" t="s">
        <v>652</v>
      </c>
      <c r="F6781" s="153">
        <v>3</v>
      </c>
      <c r="G6781" t="s">
        <v>421</v>
      </c>
      <c r="H6781" t="s">
        <v>441</v>
      </c>
      <c r="I6781" t="s">
        <v>442</v>
      </c>
      <c r="J6781" t="s">
        <v>572</v>
      </c>
      <c r="K6781" t="s">
        <v>443</v>
      </c>
      <c r="L6781" t="s">
        <v>538</v>
      </c>
      <c r="M6781" t="s">
        <v>422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181</v>
      </c>
      <c r="C6782">
        <v>2022</v>
      </c>
      <c r="D6782">
        <v>7</v>
      </c>
      <c r="E6782" t="s">
        <v>652</v>
      </c>
      <c r="F6782" s="153">
        <v>3</v>
      </c>
      <c r="G6782" t="s">
        <v>421</v>
      </c>
      <c r="H6782" t="s">
        <v>444</v>
      </c>
      <c r="I6782" t="s">
        <v>445</v>
      </c>
      <c r="J6782" t="s">
        <v>572</v>
      </c>
      <c r="K6782" t="s">
        <v>443</v>
      </c>
      <c r="L6782" t="s">
        <v>539</v>
      </c>
      <c r="M6782" t="s">
        <v>440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181</v>
      </c>
      <c r="C6783">
        <v>2022</v>
      </c>
      <c r="D6783">
        <v>7</v>
      </c>
      <c r="E6783" t="s">
        <v>652</v>
      </c>
      <c r="F6783" s="153">
        <v>3</v>
      </c>
      <c r="G6783" t="s">
        <v>421</v>
      </c>
      <c r="H6783" t="s">
        <v>412</v>
      </c>
      <c r="I6783" t="s">
        <v>413</v>
      </c>
      <c r="J6783" t="s">
        <v>561</v>
      </c>
      <c r="K6783" t="s">
        <v>399</v>
      </c>
      <c r="L6783" t="s">
        <v>539</v>
      </c>
      <c r="M6783" t="s">
        <v>440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181</v>
      </c>
      <c r="C6784">
        <v>2022</v>
      </c>
      <c r="D6784">
        <v>7</v>
      </c>
      <c r="E6784" t="s">
        <v>652</v>
      </c>
      <c r="F6784" s="153">
        <v>3</v>
      </c>
      <c r="G6784" t="s">
        <v>421</v>
      </c>
      <c r="H6784" t="s">
        <v>417</v>
      </c>
      <c r="I6784" t="s">
        <v>418</v>
      </c>
      <c r="J6784" t="s">
        <v>562</v>
      </c>
      <c r="K6784" t="s">
        <v>405</v>
      </c>
      <c r="L6784" t="s">
        <v>539</v>
      </c>
      <c r="M6784" t="s">
        <v>440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181</v>
      </c>
      <c r="C6785">
        <v>2022</v>
      </c>
      <c r="D6785">
        <v>7</v>
      </c>
      <c r="E6785" t="s">
        <v>652</v>
      </c>
      <c r="F6785" s="153">
        <v>3</v>
      </c>
      <c r="G6785" t="s">
        <v>421</v>
      </c>
      <c r="H6785" t="s">
        <v>446</v>
      </c>
      <c r="I6785" t="s">
        <v>447</v>
      </c>
      <c r="J6785" t="s">
        <v>567</v>
      </c>
      <c r="K6785" t="s">
        <v>425</v>
      </c>
      <c r="L6785" t="s">
        <v>539</v>
      </c>
      <c r="M6785" t="s">
        <v>440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181</v>
      </c>
      <c r="C6786">
        <v>2022</v>
      </c>
      <c r="D6786">
        <v>7</v>
      </c>
      <c r="E6786" t="s">
        <v>652</v>
      </c>
      <c r="F6786" s="153">
        <v>3</v>
      </c>
      <c r="G6786" t="s">
        <v>421</v>
      </c>
      <c r="H6786" t="s">
        <v>448</v>
      </c>
      <c r="I6786" t="s">
        <v>449</v>
      </c>
      <c r="J6786" t="s">
        <v>564</v>
      </c>
      <c r="K6786" t="s">
        <v>428</v>
      </c>
      <c r="L6786" t="s">
        <v>539</v>
      </c>
      <c r="M6786" t="s">
        <v>440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181</v>
      </c>
      <c r="C6787">
        <v>2022</v>
      </c>
      <c r="D6787">
        <v>7</v>
      </c>
      <c r="E6787" t="s">
        <v>652</v>
      </c>
      <c r="F6787" s="153">
        <v>3</v>
      </c>
      <c r="G6787" t="s">
        <v>421</v>
      </c>
      <c r="H6787" t="s">
        <v>419</v>
      </c>
      <c r="I6787" t="s">
        <v>420</v>
      </c>
      <c r="J6787" t="s">
        <v>565</v>
      </c>
      <c r="K6787" t="s">
        <v>411</v>
      </c>
      <c r="L6787" t="s">
        <v>539</v>
      </c>
      <c r="M6787" t="s">
        <v>440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181</v>
      </c>
      <c r="C6788">
        <v>2022</v>
      </c>
      <c r="D6788">
        <v>7</v>
      </c>
      <c r="E6788" t="s">
        <v>652</v>
      </c>
      <c r="F6788" s="153">
        <v>3</v>
      </c>
      <c r="G6788" t="s">
        <v>421</v>
      </c>
      <c r="H6788" t="s">
        <v>450</v>
      </c>
      <c r="I6788" t="s">
        <v>451</v>
      </c>
      <c r="J6788" t="s">
        <v>568</v>
      </c>
      <c r="K6788" t="s">
        <v>433</v>
      </c>
      <c r="L6788" t="s">
        <v>539</v>
      </c>
      <c r="M6788" t="s">
        <v>440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181</v>
      </c>
      <c r="C6789">
        <v>2022</v>
      </c>
      <c r="D6789">
        <v>7</v>
      </c>
      <c r="E6789" t="s">
        <v>652</v>
      </c>
      <c r="F6789" s="153">
        <v>3</v>
      </c>
      <c r="G6789" t="s">
        <v>421</v>
      </c>
      <c r="H6789" t="s">
        <v>452</v>
      </c>
      <c r="I6789" t="s">
        <v>453</v>
      </c>
      <c r="J6789" t="s">
        <v>568</v>
      </c>
      <c r="K6789" t="s">
        <v>433</v>
      </c>
      <c r="L6789" t="s">
        <v>539</v>
      </c>
      <c r="M6789" t="s">
        <v>440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181</v>
      </c>
      <c r="C6790">
        <v>2022</v>
      </c>
      <c r="D6790">
        <v>7</v>
      </c>
      <c r="E6790" t="s">
        <v>652</v>
      </c>
      <c r="F6790" s="153">
        <v>3</v>
      </c>
      <c r="G6790" t="s">
        <v>421</v>
      </c>
      <c r="H6790" t="s">
        <v>492</v>
      </c>
      <c r="I6790" t="s">
        <v>493</v>
      </c>
      <c r="J6790" t="s">
        <v>568</v>
      </c>
      <c r="K6790" t="s">
        <v>433</v>
      </c>
      <c r="L6790" t="s">
        <v>539</v>
      </c>
      <c r="M6790" t="s">
        <v>440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181</v>
      </c>
      <c r="C6791">
        <v>2022</v>
      </c>
      <c r="D6791">
        <v>7</v>
      </c>
      <c r="E6791" t="s">
        <v>652</v>
      </c>
      <c r="F6791" s="153">
        <v>5</v>
      </c>
      <c r="G6791" t="s">
        <v>455</v>
      </c>
      <c r="H6791" t="s">
        <v>403</v>
      </c>
      <c r="I6791" t="s">
        <v>404</v>
      </c>
      <c r="J6791" t="s">
        <v>562</v>
      </c>
      <c r="K6791" t="s">
        <v>405</v>
      </c>
      <c r="L6791" t="s">
        <v>540</v>
      </c>
      <c r="M6791" t="s">
        <v>456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181</v>
      </c>
      <c r="C6792">
        <v>2022</v>
      </c>
      <c r="D6792">
        <v>7</v>
      </c>
      <c r="E6792" t="s">
        <v>652</v>
      </c>
      <c r="F6792" s="153">
        <v>5</v>
      </c>
      <c r="G6792" t="s">
        <v>455</v>
      </c>
      <c r="H6792" t="s">
        <v>423</v>
      </c>
      <c r="I6792" t="s">
        <v>424</v>
      </c>
      <c r="J6792" t="s">
        <v>567</v>
      </c>
      <c r="K6792" t="s">
        <v>425</v>
      </c>
      <c r="L6792" t="s">
        <v>540</v>
      </c>
      <c r="M6792" t="s">
        <v>456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181</v>
      </c>
      <c r="C6793">
        <v>2022</v>
      </c>
      <c r="D6793">
        <v>7</v>
      </c>
      <c r="E6793" t="s">
        <v>652</v>
      </c>
      <c r="F6793" s="153">
        <v>5</v>
      </c>
      <c r="G6793" t="s">
        <v>455</v>
      </c>
      <c r="H6793" t="s">
        <v>429</v>
      </c>
      <c r="I6793" t="s">
        <v>430</v>
      </c>
      <c r="J6793" t="s">
        <v>562</v>
      </c>
      <c r="K6793" t="s">
        <v>405</v>
      </c>
      <c r="L6793" t="s">
        <v>540</v>
      </c>
      <c r="M6793" t="s">
        <v>456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181</v>
      </c>
      <c r="C6794">
        <v>2022</v>
      </c>
      <c r="D6794">
        <v>7</v>
      </c>
      <c r="E6794" t="s">
        <v>652</v>
      </c>
      <c r="F6794" s="153">
        <v>5</v>
      </c>
      <c r="G6794" t="s">
        <v>455</v>
      </c>
      <c r="H6794" t="s">
        <v>481</v>
      </c>
      <c r="I6794" t="s">
        <v>482</v>
      </c>
      <c r="J6794" t="s">
        <v>568</v>
      </c>
      <c r="K6794" t="s">
        <v>433</v>
      </c>
      <c r="L6794" t="s">
        <v>540</v>
      </c>
      <c r="M6794" t="s">
        <v>456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181</v>
      </c>
      <c r="C6795">
        <v>2022</v>
      </c>
      <c r="D6795">
        <v>7</v>
      </c>
      <c r="E6795" t="s">
        <v>652</v>
      </c>
      <c r="F6795" s="153">
        <v>5</v>
      </c>
      <c r="G6795" t="s">
        <v>455</v>
      </c>
      <c r="H6795" t="s">
        <v>431</v>
      </c>
      <c r="I6795" t="s">
        <v>432</v>
      </c>
      <c r="J6795" t="s">
        <v>568</v>
      </c>
      <c r="K6795" t="s">
        <v>433</v>
      </c>
      <c r="L6795" t="s">
        <v>540</v>
      </c>
      <c r="M6795" t="s">
        <v>456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181</v>
      </c>
      <c r="C6796">
        <v>2022</v>
      </c>
      <c r="D6796">
        <v>7</v>
      </c>
      <c r="E6796" t="s">
        <v>652</v>
      </c>
      <c r="F6796" s="153">
        <v>5</v>
      </c>
      <c r="G6796" t="s">
        <v>455</v>
      </c>
      <c r="H6796" t="s">
        <v>477</v>
      </c>
      <c r="I6796" t="s">
        <v>478</v>
      </c>
      <c r="J6796" t="s">
        <v>566</v>
      </c>
      <c r="K6796" t="s">
        <v>436</v>
      </c>
      <c r="L6796" t="s">
        <v>540</v>
      </c>
      <c r="M6796" t="s">
        <v>456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181</v>
      </c>
      <c r="C6797">
        <v>2022</v>
      </c>
      <c r="D6797">
        <v>7</v>
      </c>
      <c r="E6797" t="s">
        <v>652</v>
      </c>
      <c r="F6797" s="153">
        <v>5</v>
      </c>
      <c r="G6797" t="s">
        <v>455</v>
      </c>
      <c r="H6797" t="s">
        <v>479</v>
      </c>
      <c r="I6797" t="s">
        <v>480</v>
      </c>
      <c r="J6797" t="s">
        <v>566</v>
      </c>
      <c r="K6797" t="s">
        <v>436</v>
      </c>
      <c r="L6797" t="s">
        <v>540</v>
      </c>
      <c r="M6797" t="s">
        <v>456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181</v>
      </c>
      <c r="C6798">
        <v>2022</v>
      </c>
      <c r="D6798">
        <v>7</v>
      </c>
      <c r="E6798" t="s">
        <v>652</v>
      </c>
      <c r="F6798" s="153">
        <v>5</v>
      </c>
      <c r="G6798" t="s">
        <v>455</v>
      </c>
      <c r="H6798" t="s">
        <v>434</v>
      </c>
      <c r="I6798" t="s">
        <v>435</v>
      </c>
      <c r="J6798" t="s">
        <v>566</v>
      </c>
      <c r="K6798" t="s">
        <v>436</v>
      </c>
      <c r="L6798" t="s">
        <v>541</v>
      </c>
      <c r="M6798" t="s">
        <v>457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181</v>
      </c>
      <c r="C6799">
        <v>2022</v>
      </c>
      <c r="D6799">
        <v>7</v>
      </c>
      <c r="E6799" t="s">
        <v>652</v>
      </c>
      <c r="F6799" s="153">
        <v>5</v>
      </c>
      <c r="G6799" t="s">
        <v>455</v>
      </c>
      <c r="H6799" t="s">
        <v>490</v>
      </c>
      <c r="I6799" t="s">
        <v>491</v>
      </c>
      <c r="J6799" t="s">
        <v>572</v>
      </c>
      <c r="K6799" t="s">
        <v>443</v>
      </c>
      <c r="L6799" t="s">
        <v>540</v>
      </c>
      <c r="M6799" t="s">
        <v>456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181</v>
      </c>
      <c r="C6800">
        <v>2022</v>
      </c>
      <c r="D6800">
        <v>7</v>
      </c>
      <c r="E6800" t="s">
        <v>652</v>
      </c>
      <c r="F6800" s="153">
        <v>5</v>
      </c>
      <c r="G6800" t="s">
        <v>455</v>
      </c>
      <c r="H6800" t="s">
        <v>441</v>
      </c>
      <c r="I6800" t="s">
        <v>442</v>
      </c>
      <c r="J6800" t="s">
        <v>572</v>
      </c>
      <c r="K6800" t="s">
        <v>443</v>
      </c>
      <c r="L6800" t="s">
        <v>540</v>
      </c>
      <c r="M6800" t="s">
        <v>456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181</v>
      </c>
      <c r="C6801">
        <v>2022</v>
      </c>
      <c r="D6801">
        <v>7</v>
      </c>
      <c r="E6801" t="s">
        <v>652</v>
      </c>
      <c r="F6801" s="153">
        <v>5</v>
      </c>
      <c r="G6801" t="s">
        <v>455</v>
      </c>
      <c r="H6801" t="s">
        <v>444</v>
      </c>
      <c r="I6801" t="s">
        <v>445</v>
      </c>
      <c r="J6801" t="s">
        <v>572</v>
      </c>
      <c r="K6801" t="s">
        <v>443</v>
      </c>
      <c r="L6801" t="s">
        <v>541</v>
      </c>
      <c r="M6801" t="s">
        <v>457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181</v>
      </c>
      <c r="C6802">
        <v>2022</v>
      </c>
      <c r="D6802">
        <v>7</v>
      </c>
      <c r="E6802" t="s">
        <v>652</v>
      </c>
      <c r="F6802" s="153">
        <v>5</v>
      </c>
      <c r="G6802" t="s">
        <v>455</v>
      </c>
      <c r="H6802" t="s">
        <v>417</v>
      </c>
      <c r="I6802" t="s">
        <v>418</v>
      </c>
      <c r="J6802" t="s">
        <v>562</v>
      </c>
      <c r="K6802" t="s">
        <v>405</v>
      </c>
      <c r="L6802" t="s">
        <v>541</v>
      </c>
      <c r="M6802" t="s">
        <v>457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181</v>
      </c>
      <c r="C6803">
        <v>2022</v>
      </c>
      <c r="D6803">
        <v>7</v>
      </c>
      <c r="E6803" t="s">
        <v>652</v>
      </c>
      <c r="F6803" s="153">
        <v>5</v>
      </c>
      <c r="G6803" t="s">
        <v>455</v>
      </c>
      <c r="H6803" t="s">
        <v>446</v>
      </c>
      <c r="I6803" t="s">
        <v>447</v>
      </c>
      <c r="J6803" t="s">
        <v>567</v>
      </c>
      <c r="K6803" t="s">
        <v>425</v>
      </c>
      <c r="L6803" t="s">
        <v>541</v>
      </c>
      <c r="M6803" t="s">
        <v>457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181</v>
      </c>
      <c r="C6804">
        <v>2022</v>
      </c>
      <c r="D6804">
        <v>7</v>
      </c>
      <c r="E6804" t="s">
        <v>652</v>
      </c>
      <c r="F6804" s="153">
        <v>5</v>
      </c>
      <c r="G6804" t="s">
        <v>455</v>
      </c>
      <c r="H6804" t="s">
        <v>450</v>
      </c>
      <c r="I6804" t="s">
        <v>451</v>
      </c>
      <c r="J6804" t="s">
        <v>568</v>
      </c>
      <c r="K6804" t="s">
        <v>433</v>
      </c>
      <c r="L6804" t="s">
        <v>541</v>
      </c>
      <c r="M6804" t="s">
        <v>457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181</v>
      </c>
      <c r="C6805">
        <v>2022</v>
      </c>
      <c r="D6805">
        <v>7</v>
      </c>
      <c r="E6805" t="s">
        <v>652</v>
      </c>
      <c r="F6805" s="153">
        <v>6</v>
      </c>
      <c r="G6805" t="s">
        <v>458</v>
      </c>
      <c r="H6805" t="s">
        <v>403</v>
      </c>
      <c r="I6805" t="s">
        <v>404</v>
      </c>
      <c r="J6805" t="s">
        <v>562</v>
      </c>
      <c r="K6805" t="s">
        <v>405</v>
      </c>
      <c r="L6805" t="s">
        <v>548</v>
      </c>
      <c r="M6805" t="s">
        <v>193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181</v>
      </c>
      <c r="C6806">
        <v>2022</v>
      </c>
      <c r="D6806">
        <v>7</v>
      </c>
      <c r="E6806" t="s">
        <v>652</v>
      </c>
      <c r="F6806" s="153">
        <v>6</v>
      </c>
      <c r="G6806" t="s">
        <v>458</v>
      </c>
      <c r="H6806" t="s">
        <v>494</v>
      </c>
      <c r="I6806" t="s">
        <v>495</v>
      </c>
      <c r="J6806" t="s">
        <v>573</v>
      </c>
      <c r="K6806" t="s">
        <v>461</v>
      </c>
      <c r="L6806" t="s">
        <v>548</v>
      </c>
      <c r="M6806" t="s">
        <v>193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181</v>
      </c>
      <c r="C6807">
        <v>2022</v>
      </c>
      <c r="D6807">
        <v>7</v>
      </c>
      <c r="E6807" t="s">
        <v>652</v>
      </c>
      <c r="F6807" s="153">
        <v>6</v>
      </c>
      <c r="G6807" t="s">
        <v>458</v>
      </c>
      <c r="H6807" t="s">
        <v>496</v>
      </c>
      <c r="I6807" t="s">
        <v>497</v>
      </c>
      <c r="J6807" t="s">
        <v>573</v>
      </c>
      <c r="K6807" t="s">
        <v>461</v>
      </c>
      <c r="L6807" t="s">
        <v>548</v>
      </c>
      <c r="M6807" t="s">
        <v>193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181</v>
      </c>
      <c r="C6808">
        <v>2022</v>
      </c>
      <c r="D6808">
        <v>7</v>
      </c>
      <c r="E6808" t="s">
        <v>652</v>
      </c>
      <c r="F6808" s="153">
        <v>6</v>
      </c>
      <c r="G6808" t="s">
        <v>458</v>
      </c>
      <c r="H6808" t="s">
        <v>477</v>
      </c>
      <c r="I6808" t="s">
        <v>478</v>
      </c>
      <c r="J6808" t="s">
        <v>566</v>
      </c>
      <c r="K6808" t="s">
        <v>436</v>
      </c>
      <c r="L6808" t="s">
        <v>548</v>
      </c>
      <c r="M6808" t="s">
        <v>193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181</v>
      </c>
      <c r="C6809">
        <v>2022</v>
      </c>
      <c r="D6809">
        <v>7</v>
      </c>
      <c r="E6809" t="s">
        <v>652</v>
      </c>
      <c r="F6809" s="153">
        <v>6</v>
      </c>
      <c r="G6809" t="s">
        <v>458</v>
      </c>
      <c r="H6809" t="s">
        <v>479</v>
      </c>
      <c r="I6809" t="s">
        <v>480</v>
      </c>
      <c r="J6809" t="s">
        <v>566</v>
      </c>
      <c r="K6809" t="s">
        <v>436</v>
      </c>
      <c r="L6809" t="s">
        <v>548</v>
      </c>
      <c r="M6809" t="s">
        <v>193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181</v>
      </c>
      <c r="C6810">
        <v>2022</v>
      </c>
      <c r="D6810">
        <v>7</v>
      </c>
      <c r="E6810" t="s">
        <v>652</v>
      </c>
      <c r="F6810" s="153">
        <v>6</v>
      </c>
      <c r="G6810" t="s">
        <v>458</v>
      </c>
      <c r="H6810" t="s">
        <v>498</v>
      </c>
      <c r="I6810" t="s">
        <v>499</v>
      </c>
      <c r="J6810" t="s">
        <v>574</v>
      </c>
      <c r="K6810" t="s">
        <v>500</v>
      </c>
      <c r="L6810" t="s">
        <v>548</v>
      </c>
      <c r="M6810" t="s">
        <v>193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181</v>
      </c>
      <c r="C6811">
        <v>2022</v>
      </c>
      <c r="D6811">
        <v>7</v>
      </c>
      <c r="E6811" t="s">
        <v>652</v>
      </c>
      <c r="F6811" s="153">
        <v>6</v>
      </c>
      <c r="G6811" t="s">
        <v>458</v>
      </c>
      <c r="H6811" t="s">
        <v>501</v>
      </c>
      <c r="I6811" t="s">
        <v>502</v>
      </c>
      <c r="J6811" t="s">
        <v>574</v>
      </c>
      <c r="K6811" t="s">
        <v>500</v>
      </c>
      <c r="L6811" t="s">
        <v>548</v>
      </c>
      <c r="M6811" t="s">
        <v>193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181</v>
      </c>
      <c r="C6812">
        <v>2022</v>
      </c>
      <c r="D6812">
        <v>7</v>
      </c>
      <c r="E6812" t="s">
        <v>652</v>
      </c>
      <c r="F6812" s="153">
        <v>6</v>
      </c>
      <c r="G6812" t="s">
        <v>458</v>
      </c>
      <c r="H6812" t="s">
        <v>503</v>
      </c>
      <c r="I6812" t="s">
        <v>504</v>
      </c>
      <c r="J6812" t="s">
        <v>575</v>
      </c>
      <c r="K6812" t="s">
        <v>475</v>
      </c>
      <c r="L6812" t="s">
        <v>548</v>
      </c>
      <c r="M6812" t="s">
        <v>193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181</v>
      </c>
      <c r="C6813">
        <v>2022</v>
      </c>
      <c r="D6813">
        <v>7</v>
      </c>
      <c r="E6813" t="s">
        <v>652</v>
      </c>
      <c r="F6813" s="153">
        <v>6</v>
      </c>
      <c r="G6813" t="s">
        <v>458</v>
      </c>
      <c r="H6813" t="s">
        <v>505</v>
      </c>
      <c r="I6813" t="s">
        <v>506</v>
      </c>
      <c r="J6813" t="s">
        <v>575</v>
      </c>
      <c r="K6813" t="s">
        <v>475</v>
      </c>
      <c r="L6813" t="s">
        <v>548</v>
      </c>
      <c r="M6813" t="s">
        <v>193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181</v>
      </c>
      <c r="C6814">
        <v>2022</v>
      </c>
      <c r="D6814">
        <v>7</v>
      </c>
      <c r="E6814" t="s">
        <v>652</v>
      </c>
      <c r="F6814" s="153">
        <v>6</v>
      </c>
      <c r="G6814" t="s">
        <v>458</v>
      </c>
      <c r="H6814" t="s">
        <v>507</v>
      </c>
      <c r="I6814" t="s">
        <v>508</v>
      </c>
      <c r="J6814" t="s">
        <v>571</v>
      </c>
      <c r="K6814" t="s">
        <v>439</v>
      </c>
      <c r="L6814" t="s">
        <v>548</v>
      </c>
      <c r="M6814" t="s">
        <v>193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181</v>
      </c>
      <c r="C6815">
        <v>2022</v>
      </c>
      <c r="D6815">
        <v>7</v>
      </c>
      <c r="E6815" t="s">
        <v>652</v>
      </c>
      <c r="F6815" s="153">
        <v>6</v>
      </c>
      <c r="G6815" t="s">
        <v>458</v>
      </c>
      <c r="H6815" t="s">
        <v>509</v>
      </c>
      <c r="I6815" t="s">
        <v>510</v>
      </c>
      <c r="J6815" t="s">
        <v>571</v>
      </c>
      <c r="K6815" t="s">
        <v>439</v>
      </c>
      <c r="L6815" t="s">
        <v>548</v>
      </c>
      <c r="M6815" t="s">
        <v>193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181</v>
      </c>
      <c r="C6816">
        <v>2022</v>
      </c>
      <c r="D6816">
        <v>7</v>
      </c>
      <c r="E6816" t="s">
        <v>652</v>
      </c>
      <c r="F6816" s="153">
        <v>6</v>
      </c>
      <c r="G6816" t="s">
        <v>458</v>
      </c>
      <c r="H6816" t="s">
        <v>459</v>
      </c>
      <c r="I6816" t="s">
        <v>460</v>
      </c>
      <c r="J6816" t="s">
        <v>573</v>
      </c>
      <c r="K6816" t="s">
        <v>461</v>
      </c>
      <c r="L6816" t="s">
        <v>542</v>
      </c>
      <c r="M6816" t="s">
        <v>462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181</v>
      </c>
      <c r="C6817">
        <v>2022</v>
      </c>
      <c r="D6817">
        <v>7</v>
      </c>
      <c r="E6817" t="s">
        <v>652</v>
      </c>
      <c r="F6817" s="153">
        <v>6</v>
      </c>
      <c r="G6817" t="s">
        <v>458</v>
      </c>
      <c r="H6817" t="s">
        <v>434</v>
      </c>
      <c r="I6817" t="s">
        <v>435</v>
      </c>
      <c r="J6817" t="s">
        <v>566</v>
      </c>
      <c r="K6817" t="s">
        <v>436</v>
      </c>
      <c r="L6817" t="s">
        <v>542</v>
      </c>
      <c r="M6817" t="s">
        <v>462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181</v>
      </c>
      <c r="C6818">
        <v>2022</v>
      </c>
      <c r="D6818">
        <v>7</v>
      </c>
      <c r="E6818" t="s">
        <v>652</v>
      </c>
      <c r="F6818" s="153">
        <v>6</v>
      </c>
      <c r="G6818" t="s">
        <v>458</v>
      </c>
      <c r="H6818" t="s">
        <v>511</v>
      </c>
      <c r="I6818" t="s">
        <v>512</v>
      </c>
      <c r="J6818" t="s">
        <v>576</v>
      </c>
      <c r="K6818" t="s">
        <v>513</v>
      </c>
      <c r="L6818" t="s">
        <v>542</v>
      </c>
      <c r="M6818" t="s">
        <v>462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181</v>
      </c>
      <c r="C6819">
        <v>2022</v>
      </c>
      <c r="D6819">
        <v>7</v>
      </c>
      <c r="E6819" t="s">
        <v>652</v>
      </c>
      <c r="F6819" s="153">
        <v>6</v>
      </c>
      <c r="G6819" t="s">
        <v>458</v>
      </c>
      <c r="H6819" t="s">
        <v>514</v>
      </c>
      <c r="I6819" t="s">
        <v>515</v>
      </c>
      <c r="J6819" t="s">
        <v>574</v>
      </c>
      <c r="K6819" t="s">
        <v>500</v>
      </c>
      <c r="L6819" t="s">
        <v>542</v>
      </c>
      <c r="M6819" t="s">
        <v>462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181</v>
      </c>
      <c r="C6820">
        <v>2022</v>
      </c>
      <c r="D6820">
        <v>7</v>
      </c>
      <c r="E6820" t="s">
        <v>652</v>
      </c>
      <c r="F6820" s="153">
        <v>6</v>
      </c>
      <c r="G6820" t="s">
        <v>458</v>
      </c>
      <c r="H6820" t="s">
        <v>516</v>
      </c>
      <c r="I6820" t="s">
        <v>517</v>
      </c>
      <c r="J6820" t="s">
        <v>575</v>
      </c>
      <c r="K6820" t="s">
        <v>475</v>
      </c>
      <c r="L6820" t="s">
        <v>542</v>
      </c>
      <c r="M6820" t="s">
        <v>462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181</v>
      </c>
      <c r="C6821">
        <v>2022</v>
      </c>
      <c r="D6821">
        <v>7</v>
      </c>
      <c r="E6821" t="s">
        <v>652</v>
      </c>
      <c r="F6821" s="153">
        <v>6</v>
      </c>
      <c r="G6821" t="s">
        <v>458</v>
      </c>
      <c r="H6821" t="s">
        <v>437</v>
      </c>
      <c r="I6821" t="s">
        <v>438</v>
      </c>
      <c r="J6821" t="s">
        <v>571</v>
      </c>
      <c r="K6821" t="s">
        <v>439</v>
      </c>
      <c r="L6821" t="s">
        <v>542</v>
      </c>
      <c r="M6821" t="s">
        <v>462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181</v>
      </c>
      <c r="C6822">
        <v>2022</v>
      </c>
      <c r="D6822">
        <v>7</v>
      </c>
      <c r="E6822" t="s">
        <v>652</v>
      </c>
      <c r="F6822" s="153">
        <v>6</v>
      </c>
      <c r="G6822" t="s">
        <v>458</v>
      </c>
      <c r="H6822" t="s">
        <v>518</v>
      </c>
      <c r="I6822" t="s">
        <v>519</v>
      </c>
      <c r="J6822" t="s">
        <v>577</v>
      </c>
      <c r="K6822" t="s">
        <v>465</v>
      </c>
      <c r="L6822" t="s">
        <v>548</v>
      </c>
      <c r="M6822" t="s">
        <v>193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181</v>
      </c>
      <c r="C6823">
        <v>2022</v>
      </c>
      <c r="D6823">
        <v>7</v>
      </c>
      <c r="E6823" t="s">
        <v>652</v>
      </c>
      <c r="F6823" s="153">
        <v>6</v>
      </c>
      <c r="G6823" t="s">
        <v>458</v>
      </c>
      <c r="H6823" t="s">
        <v>463</v>
      </c>
      <c r="I6823" t="s">
        <v>464</v>
      </c>
      <c r="J6823" t="s">
        <v>577</v>
      </c>
      <c r="K6823" t="s">
        <v>465</v>
      </c>
      <c r="L6823" t="s">
        <v>542</v>
      </c>
      <c r="M6823" t="s">
        <v>462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181</v>
      </c>
      <c r="C6824">
        <v>2022</v>
      </c>
      <c r="D6824">
        <v>7</v>
      </c>
      <c r="E6824" t="s">
        <v>652</v>
      </c>
      <c r="F6824" s="153">
        <v>6</v>
      </c>
      <c r="G6824" t="s">
        <v>458</v>
      </c>
      <c r="H6824" t="s">
        <v>522</v>
      </c>
      <c r="I6824" t="s">
        <v>523</v>
      </c>
      <c r="J6824" t="s">
        <v>578</v>
      </c>
      <c r="K6824" t="s">
        <v>475</v>
      </c>
      <c r="L6824" t="s">
        <v>548</v>
      </c>
      <c r="M6824" t="s">
        <v>193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181</v>
      </c>
      <c r="C6825">
        <v>2022</v>
      </c>
      <c r="D6825">
        <v>7</v>
      </c>
      <c r="E6825" t="s">
        <v>652</v>
      </c>
      <c r="F6825" s="153">
        <v>6</v>
      </c>
      <c r="G6825" t="s">
        <v>458</v>
      </c>
      <c r="H6825" t="s">
        <v>524</v>
      </c>
      <c r="I6825" t="s">
        <v>525</v>
      </c>
      <c r="J6825" t="s">
        <v>578</v>
      </c>
      <c r="K6825" t="s">
        <v>475</v>
      </c>
      <c r="L6825" t="s">
        <v>542</v>
      </c>
      <c r="M6825" t="s">
        <v>462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181</v>
      </c>
      <c r="C6826">
        <v>2022</v>
      </c>
      <c r="D6826">
        <v>7</v>
      </c>
      <c r="E6826" t="s">
        <v>652</v>
      </c>
      <c r="F6826" s="153">
        <v>6</v>
      </c>
      <c r="G6826" t="s">
        <v>458</v>
      </c>
      <c r="H6826" t="s">
        <v>417</v>
      </c>
      <c r="I6826" t="s">
        <v>418</v>
      </c>
      <c r="J6826" t="s">
        <v>562</v>
      </c>
      <c r="K6826" t="s">
        <v>405</v>
      </c>
      <c r="L6826" t="s">
        <v>542</v>
      </c>
      <c r="M6826" t="s">
        <v>462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181</v>
      </c>
      <c r="C6827">
        <v>2022</v>
      </c>
      <c r="D6827">
        <v>7</v>
      </c>
      <c r="E6827" t="s">
        <v>652</v>
      </c>
      <c r="F6827" s="153">
        <v>10</v>
      </c>
      <c r="G6827" t="s">
        <v>466</v>
      </c>
      <c r="H6827" t="s">
        <v>397</v>
      </c>
      <c r="I6827" t="s">
        <v>398</v>
      </c>
      <c r="J6827" t="s">
        <v>561</v>
      </c>
      <c r="K6827" t="s">
        <v>399</v>
      </c>
      <c r="L6827" t="s">
        <v>543</v>
      </c>
      <c r="M6827" t="s">
        <v>467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181</v>
      </c>
      <c r="C6828">
        <v>2022</v>
      </c>
      <c r="D6828">
        <v>7</v>
      </c>
      <c r="E6828" t="s">
        <v>652</v>
      </c>
      <c r="F6828" s="153">
        <v>10</v>
      </c>
      <c r="G6828" t="s">
        <v>466</v>
      </c>
      <c r="H6828" t="s">
        <v>401</v>
      </c>
      <c r="I6828" t="s">
        <v>402</v>
      </c>
      <c r="J6828" t="s">
        <v>561</v>
      </c>
      <c r="K6828" t="s">
        <v>399</v>
      </c>
      <c r="L6828" t="s">
        <v>543</v>
      </c>
      <c r="M6828" t="s">
        <v>467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181</v>
      </c>
      <c r="C6829">
        <v>2022</v>
      </c>
      <c r="D6829">
        <v>7</v>
      </c>
      <c r="E6829" t="s">
        <v>652</v>
      </c>
      <c r="F6829" s="153">
        <v>10</v>
      </c>
      <c r="G6829" t="s">
        <v>466</v>
      </c>
      <c r="H6829" t="s">
        <v>403</v>
      </c>
      <c r="I6829" t="s">
        <v>404</v>
      </c>
      <c r="J6829" t="s">
        <v>562</v>
      </c>
      <c r="K6829" t="s">
        <v>405</v>
      </c>
      <c r="L6829" t="s">
        <v>543</v>
      </c>
      <c r="M6829" t="s">
        <v>467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181</v>
      </c>
      <c r="C6830">
        <v>2022</v>
      </c>
      <c r="D6830">
        <v>7</v>
      </c>
      <c r="E6830" t="s">
        <v>652</v>
      </c>
      <c r="F6830" s="153">
        <v>10</v>
      </c>
      <c r="G6830" t="s">
        <v>466</v>
      </c>
      <c r="H6830" t="s">
        <v>406</v>
      </c>
      <c r="I6830" t="s">
        <v>407</v>
      </c>
      <c r="J6830" t="s">
        <v>563</v>
      </c>
      <c r="K6830" t="s">
        <v>408</v>
      </c>
      <c r="L6830" t="s">
        <v>543</v>
      </c>
      <c r="M6830" t="s">
        <v>467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181</v>
      </c>
      <c r="C6831">
        <v>2022</v>
      </c>
      <c r="D6831">
        <v>7</v>
      </c>
      <c r="E6831" t="s">
        <v>652</v>
      </c>
      <c r="F6831" s="153">
        <v>10</v>
      </c>
      <c r="G6831" t="s">
        <v>466</v>
      </c>
      <c r="H6831" t="s">
        <v>471</v>
      </c>
      <c r="I6831" t="s">
        <v>472</v>
      </c>
      <c r="J6831" t="s">
        <v>563</v>
      </c>
      <c r="K6831" t="s">
        <v>408</v>
      </c>
      <c r="L6831" t="s">
        <v>543</v>
      </c>
      <c r="M6831" t="s">
        <v>467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181</v>
      </c>
      <c r="C6832">
        <v>2022</v>
      </c>
      <c r="D6832">
        <v>7</v>
      </c>
      <c r="E6832" t="s">
        <v>652</v>
      </c>
      <c r="F6832" s="153">
        <v>10</v>
      </c>
      <c r="G6832" t="s">
        <v>466</v>
      </c>
      <c r="H6832" t="s">
        <v>477</v>
      </c>
      <c r="I6832" t="s">
        <v>478</v>
      </c>
      <c r="J6832" t="s">
        <v>566</v>
      </c>
      <c r="K6832" t="s">
        <v>436</v>
      </c>
      <c r="L6832" t="s">
        <v>543</v>
      </c>
      <c r="M6832" t="s">
        <v>467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181</v>
      </c>
      <c r="C6833">
        <v>2022</v>
      </c>
      <c r="D6833">
        <v>7</v>
      </c>
      <c r="E6833" t="s">
        <v>652</v>
      </c>
      <c r="F6833" s="153">
        <v>10</v>
      </c>
      <c r="G6833" t="s">
        <v>466</v>
      </c>
      <c r="H6833" t="s">
        <v>479</v>
      </c>
      <c r="I6833" t="s">
        <v>480</v>
      </c>
      <c r="J6833" t="s">
        <v>566</v>
      </c>
      <c r="K6833" t="s">
        <v>436</v>
      </c>
      <c r="L6833" t="s">
        <v>543</v>
      </c>
      <c r="M6833" t="s">
        <v>467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181</v>
      </c>
      <c r="C6834">
        <v>2022</v>
      </c>
      <c r="D6834">
        <v>7</v>
      </c>
      <c r="E6834" t="s">
        <v>652</v>
      </c>
      <c r="F6834" s="153">
        <v>10</v>
      </c>
      <c r="G6834" t="s">
        <v>466</v>
      </c>
      <c r="H6834" t="s">
        <v>434</v>
      </c>
      <c r="I6834" t="s">
        <v>435</v>
      </c>
      <c r="J6834" t="s">
        <v>566</v>
      </c>
      <c r="K6834" t="s">
        <v>436</v>
      </c>
      <c r="L6834" t="s">
        <v>544</v>
      </c>
      <c r="M6834" t="s">
        <v>468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181</v>
      </c>
      <c r="C6835">
        <v>2022</v>
      </c>
      <c r="D6835">
        <v>7</v>
      </c>
      <c r="E6835" t="s">
        <v>652</v>
      </c>
      <c r="F6835" s="153">
        <v>10</v>
      </c>
      <c r="G6835" t="s">
        <v>466</v>
      </c>
      <c r="H6835" t="s">
        <v>412</v>
      </c>
      <c r="I6835" t="s">
        <v>413</v>
      </c>
      <c r="J6835" t="s">
        <v>561</v>
      </c>
      <c r="K6835" t="s">
        <v>399</v>
      </c>
      <c r="L6835" t="s">
        <v>544</v>
      </c>
      <c r="M6835" t="s">
        <v>468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181</v>
      </c>
      <c r="C6836">
        <v>2022</v>
      </c>
      <c r="D6836">
        <v>7</v>
      </c>
      <c r="E6836" t="s">
        <v>652</v>
      </c>
      <c r="F6836" s="153">
        <v>10</v>
      </c>
      <c r="G6836" t="s">
        <v>466</v>
      </c>
      <c r="H6836" t="s">
        <v>415</v>
      </c>
      <c r="I6836" t="s">
        <v>416</v>
      </c>
      <c r="J6836" t="s">
        <v>563</v>
      </c>
      <c r="K6836" t="s">
        <v>408</v>
      </c>
      <c r="L6836" t="s">
        <v>544</v>
      </c>
      <c r="M6836" t="s">
        <v>468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181</v>
      </c>
      <c r="C6837">
        <v>2022</v>
      </c>
      <c r="D6837">
        <v>7</v>
      </c>
      <c r="E6837" t="s">
        <v>652</v>
      </c>
      <c r="F6837" s="153">
        <v>10</v>
      </c>
      <c r="G6837" t="s">
        <v>466</v>
      </c>
      <c r="H6837" t="s">
        <v>417</v>
      </c>
      <c r="I6837" t="s">
        <v>418</v>
      </c>
      <c r="J6837" t="s">
        <v>562</v>
      </c>
      <c r="K6837" t="s">
        <v>405</v>
      </c>
      <c r="L6837" t="s">
        <v>544</v>
      </c>
      <c r="M6837" t="s">
        <v>468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181</v>
      </c>
      <c r="C6838">
        <v>2022</v>
      </c>
      <c r="D6838">
        <v>7</v>
      </c>
      <c r="E6838" t="s">
        <v>652</v>
      </c>
      <c r="F6838" s="153">
        <v>60</v>
      </c>
      <c r="G6838" t="s">
        <v>469</v>
      </c>
      <c r="H6838" t="s">
        <v>494</v>
      </c>
      <c r="I6838" t="s">
        <v>495</v>
      </c>
      <c r="J6838" t="s">
        <v>573</v>
      </c>
      <c r="K6838" t="s">
        <v>461</v>
      </c>
      <c r="L6838" t="s">
        <v>549</v>
      </c>
      <c r="M6838" t="s">
        <v>526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181</v>
      </c>
      <c r="C6839">
        <v>2022</v>
      </c>
      <c r="D6839">
        <v>7</v>
      </c>
      <c r="E6839" t="s">
        <v>652</v>
      </c>
      <c r="F6839" s="153">
        <v>60</v>
      </c>
      <c r="G6839" t="s">
        <v>469</v>
      </c>
      <c r="H6839" t="s">
        <v>496</v>
      </c>
      <c r="I6839" t="s">
        <v>497</v>
      </c>
      <c r="J6839" t="s">
        <v>573</v>
      </c>
      <c r="K6839" t="s">
        <v>461</v>
      </c>
      <c r="L6839" t="s">
        <v>549</v>
      </c>
      <c r="M6839" t="s">
        <v>526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181</v>
      </c>
      <c r="C6840">
        <v>2022</v>
      </c>
      <c r="D6840">
        <v>7</v>
      </c>
      <c r="E6840" t="s">
        <v>652</v>
      </c>
      <c r="F6840" s="153">
        <v>60</v>
      </c>
      <c r="G6840" t="s">
        <v>469</v>
      </c>
      <c r="H6840" t="s">
        <v>459</v>
      </c>
      <c r="I6840" t="s">
        <v>460</v>
      </c>
      <c r="J6840" t="s">
        <v>573</v>
      </c>
      <c r="K6840" t="s">
        <v>461</v>
      </c>
      <c r="L6840" t="s">
        <v>545</v>
      </c>
      <c r="M6840" t="s">
        <v>470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181</v>
      </c>
      <c r="C6841">
        <v>2022</v>
      </c>
      <c r="D6841">
        <v>7</v>
      </c>
      <c r="E6841" t="s">
        <v>652</v>
      </c>
      <c r="F6841" s="153">
        <v>60</v>
      </c>
      <c r="G6841" t="s">
        <v>469</v>
      </c>
      <c r="H6841" t="s">
        <v>437</v>
      </c>
      <c r="I6841" t="s">
        <v>438</v>
      </c>
      <c r="J6841" t="s">
        <v>571</v>
      </c>
      <c r="K6841" t="s">
        <v>439</v>
      </c>
      <c r="L6841" t="s">
        <v>545</v>
      </c>
      <c r="M6841" t="s">
        <v>470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181</v>
      </c>
      <c r="C6842">
        <v>2022</v>
      </c>
      <c r="D6842">
        <v>7</v>
      </c>
      <c r="E6842" t="s">
        <v>652</v>
      </c>
      <c r="F6842" s="153">
        <v>60</v>
      </c>
      <c r="G6842" t="s">
        <v>469</v>
      </c>
      <c r="H6842" t="s">
        <v>463</v>
      </c>
      <c r="I6842" t="s">
        <v>464</v>
      </c>
      <c r="J6842" t="s">
        <v>577</v>
      </c>
      <c r="K6842" t="s">
        <v>465</v>
      </c>
      <c r="L6842" t="s">
        <v>545</v>
      </c>
      <c r="M6842" t="s">
        <v>470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181</v>
      </c>
      <c r="C6843">
        <v>2022</v>
      </c>
      <c r="D6843">
        <v>7</v>
      </c>
      <c r="E6843" t="s">
        <v>652</v>
      </c>
      <c r="F6843" s="153">
        <v>71</v>
      </c>
      <c r="G6843" t="s">
        <v>469</v>
      </c>
      <c r="H6843" t="s">
        <v>397</v>
      </c>
      <c r="I6843" t="s">
        <v>398</v>
      </c>
      <c r="J6843" t="s">
        <v>561</v>
      </c>
      <c r="K6843" t="s">
        <v>399</v>
      </c>
      <c r="L6843" t="s">
        <v>550</v>
      </c>
      <c r="M6843" t="s">
        <v>527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181</v>
      </c>
      <c r="C6844">
        <v>2022</v>
      </c>
      <c r="D6844">
        <v>7</v>
      </c>
      <c r="E6844" t="s">
        <v>652</v>
      </c>
      <c r="F6844" s="153">
        <v>72</v>
      </c>
      <c r="G6844" t="s">
        <v>469</v>
      </c>
      <c r="H6844" t="s">
        <v>397</v>
      </c>
      <c r="I6844" t="s">
        <v>398</v>
      </c>
      <c r="J6844" t="s">
        <v>561</v>
      </c>
      <c r="K6844" t="s">
        <v>399</v>
      </c>
      <c r="L6844" t="s">
        <v>551</v>
      </c>
      <c r="M6844" t="s">
        <v>528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181</v>
      </c>
      <c r="C6845">
        <v>2022</v>
      </c>
      <c r="D6845">
        <v>7</v>
      </c>
      <c r="E6845" t="s">
        <v>652</v>
      </c>
      <c r="F6845" s="153">
        <v>72</v>
      </c>
      <c r="G6845" t="s">
        <v>469</v>
      </c>
      <c r="H6845" t="s">
        <v>403</v>
      </c>
      <c r="I6845" t="s">
        <v>404</v>
      </c>
      <c r="J6845" t="s">
        <v>562</v>
      </c>
      <c r="K6845" t="s">
        <v>405</v>
      </c>
      <c r="L6845" t="s">
        <v>551</v>
      </c>
      <c r="M6845" t="s">
        <v>528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181</v>
      </c>
      <c r="C6846">
        <v>2022</v>
      </c>
      <c r="D6846">
        <v>7</v>
      </c>
      <c r="E6846" t="s">
        <v>652</v>
      </c>
      <c r="F6846" s="153">
        <v>75</v>
      </c>
      <c r="G6846" t="s">
        <v>469</v>
      </c>
      <c r="H6846" t="s">
        <v>481</v>
      </c>
      <c r="I6846" t="s">
        <v>482</v>
      </c>
      <c r="J6846" t="s">
        <v>568</v>
      </c>
      <c r="K6846" t="s">
        <v>433</v>
      </c>
      <c r="L6846" t="s">
        <v>552</v>
      </c>
      <c r="M6846" t="s">
        <v>529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181</v>
      </c>
      <c r="C6847">
        <v>2022</v>
      </c>
      <c r="D6847">
        <v>7</v>
      </c>
      <c r="E6847" t="s">
        <v>652</v>
      </c>
      <c r="F6847" s="153">
        <v>75</v>
      </c>
      <c r="G6847" t="s">
        <v>469</v>
      </c>
      <c r="H6847" t="s">
        <v>431</v>
      </c>
      <c r="I6847" t="s">
        <v>432</v>
      </c>
      <c r="J6847" t="s">
        <v>568</v>
      </c>
      <c r="K6847" t="s">
        <v>433</v>
      </c>
      <c r="L6847" t="s">
        <v>552</v>
      </c>
      <c r="M6847" t="s">
        <v>529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181</v>
      </c>
      <c r="C6848">
        <v>2022</v>
      </c>
      <c r="D6848">
        <v>7</v>
      </c>
      <c r="E6848" t="s">
        <v>652</v>
      </c>
      <c r="F6848" s="153">
        <v>75</v>
      </c>
      <c r="G6848" t="s">
        <v>469</v>
      </c>
      <c r="H6848" t="s">
        <v>441</v>
      </c>
      <c r="I6848" t="s">
        <v>442</v>
      </c>
      <c r="J6848" t="s">
        <v>572</v>
      </c>
      <c r="K6848" t="s">
        <v>443</v>
      </c>
      <c r="L6848" t="s">
        <v>552</v>
      </c>
      <c r="M6848" t="s">
        <v>529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181</v>
      </c>
      <c r="C6849">
        <v>2022</v>
      </c>
      <c r="D6849">
        <v>7</v>
      </c>
      <c r="E6849" t="s">
        <v>652</v>
      </c>
      <c r="F6849" s="153">
        <v>75</v>
      </c>
      <c r="G6849" t="s">
        <v>469</v>
      </c>
      <c r="H6849" t="s">
        <v>417</v>
      </c>
      <c r="I6849" t="s">
        <v>418</v>
      </c>
      <c r="J6849" t="s">
        <v>562</v>
      </c>
      <c r="K6849" t="s">
        <v>405</v>
      </c>
      <c r="L6849" t="s">
        <v>553</v>
      </c>
      <c r="M6849" t="s">
        <v>476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181</v>
      </c>
      <c r="C6850">
        <v>2022</v>
      </c>
      <c r="D6850">
        <v>7</v>
      </c>
      <c r="E6850" t="s">
        <v>652</v>
      </c>
      <c r="F6850" s="153">
        <v>75</v>
      </c>
      <c r="G6850" t="s">
        <v>469</v>
      </c>
      <c r="H6850" t="s">
        <v>450</v>
      </c>
      <c r="I6850" t="s">
        <v>451</v>
      </c>
      <c r="J6850" t="s">
        <v>568</v>
      </c>
      <c r="K6850" t="s">
        <v>433</v>
      </c>
      <c r="L6850" t="s">
        <v>553</v>
      </c>
      <c r="M6850" t="s">
        <v>476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181</v>
      </c>
      <c r="C6851">
        <v>2022</v>
      </c>
      <c r="D6851">
        <v>7</v>
      </c>
      <c r="E6851" t="s">
        <v>652</v>
      </c>
      <c r="F6851" s="153">
        <v>77</v>
      </c>
      <c r="G6851" t="s">
        <v>469</v>
      </c>
      <c r="H6851" t="s">
        <v>403</v>
      </c>
      <c r="I6851" t="s">
        <v>404</v>
      </c>
      <c r="J6851" t="s">
        <v>562</v>
      </c>
      <c r="K6851" t="s">
        <v>405</v>
      </c>
      <c r="L6851" t="s">
        <v>554</v>
      </c>
      <c r="M6851" t="s">
        <v>530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181</v>
      </c>
      <c r="C6852">
        <v>2022</v>
      </c>
      <c r="D6852">
        <v>7</v>
      </c>
      <c r="E6852" t="s">
        <v>652</v>
      </c>
      <c r="F6852" s="153">
        <v>77</v>
      </c>
      <c r="G6852" t="s">
        <v>469</v>
      </c>
      <c r="H6852" t="s">
        <v>431</v>
      </c>
      <c r="I6852" t="s">
        <v>432</v>
      </c>
      <c r="J6852" t="s">
        <v>568</v>
      </c>
      <c r="K6852" t="s">
        <v>433</v>
      </c>
      <c r="L6852" t="s">
        <v>554</v>
      </c>
      <c r="M6852" t="s">
        <v>530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181</v>
      </c>
      <c r="C6853">
        <v>2022</v>
      </c>
      <c r="D6853">
        <v>7</v>
      </c>
      <c r="E6853" t="s">
        <v>652</v>
      </c>
      <c r="F6853" s="153">
        <v>77</v>
      </c>
      <c r="G6853" t="s">
        <v>469</v>
      </c>
      <c r="H6853" t="s">
        <v>417</v>
      </c>
      <c r="I6853" t="s">
        <v>418</v>
      </c>
      <c r="J6853" t="s">
        <v>562</v>
      </c>
      <c r="K6853" t="s">
        <v>405</v>
      </c>
      <c r="L6853" t="s">
        <v>555</v>
      </c>
      <c r="M6853" t="s">
        <v>476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181</v>
      </c>
      <c r="C6854">
        <v>2022</v>
      </c>
      <c r="D6854">
        <v>7</v>
      </c>
      <c r="E6854" t="s">
        <v>652</v>
      </c>
      <c r="F6854" s="153">
        <v>79</v>
      </c>
      <c r="G6854" t="s">
        <v>469</v>
      </c>
      <c r="H6854" t="s">
        <v>403</v>
      </c>
      <c r="I6854" t="s">
        <v>404</v>
      </c>
      <c r="J6854" t="s">
        <v>562</v>
      </c>
      <c r="K6854" t="s">
        <v>405</v>
      </c>
      <c r="L6854" t="s">
        <v>556</v>
      </c>
      <c r="M6854" t="s">
        <v>531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181</v>
      </c>
      <c r="C6855">
        <v>2022</v>
      </c>
      <c r="D6855">
        <v>7</v>
      </c>
      <c r="E6855" t="s">
        <v>652</v>
      </c>
      <c r="F6855" s="153">
        <v>79</v>
      </c>
      <c r="G6855" t="s">
        <v>469</v>
      </c>
      <c r="H6855" t="s">
        <v>431</v>
      </c>
      <c r="I6855" t="s">
        <v>432</v>
      </c>
      <c r="J6855" t="s">
        <v>568</v>
      </c>
      <c r="K6855" t="s">
        <v>433</v>
      </c>
      <c r="L6855" t="s">
        <v>556</v>
      </c>
      <c r="M6855" t="s">
        <v>531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181</v>
      </c>
      <c r="C6856">
        <v>2022</v>
      </c>
      <c r="D6856">
        <v>7</v>
      </c>
      <c r="E6856" t="s">
        <v>652</v>
      </c>
      <c r="F6856" s="153">
        <v>79</v>
      </c>
      <c r="G6856" t="s">
        <v>469</v>
      </c>
      <c r="H6856" t="s">
        <v>532</v>
      </c>
      <c r="I6856" t="s">
        <v>533</v>
      </c>
      <c r="J6856" t="s">
        <v>270</v>
      </c>
      <c r="K6856" t="s">
        <v>534</v>
      </c>
      <c r="L6856" t="s">
        <v>556</v>
      </c>
      <c r="M6856" t="s">
        <v>531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181</v>
      </c>
      <c r="C6857">
        <v>2022</v>
      </c>
      <c r="D6857">
        <v>7</v>
      </c>
      <c r="E6857" t="s">
        <v>652</v>
      </c>
      <c r="F6857" s="153">
        <v>79</v>
      </c>
      <c r="G6857" t="s">
        <v>469</v>
      </c>
      <c r="H6857" t="s">
        <v>444</v>
      </c>
      <c r="I6857" t="s">
        <v>445</v>
      </c>
      <c r="J6857" t="s">
        <v>572</v>
      </c>
      <c r="K6857" t="s">
        <v>443</v>
      </c>
      <c r="L6857" t="s">
        <v>557</v>
      </c>
      <c r="M6857" t="s">
        <v>535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181</v>
      </c>
      <c r="C6858">
        <v>2022</v>
      </c>
      <c r="D6858">
        <v>7</v>
      </c>
      <c r="E6858" t="s">
        <v>652</v>
      </c>
      <c r="F6858" s="153">
        <v>79</v>
      </c>
      <c r="G6858" t="s">
        <v>469</v>
      </c>
      <c r="H6858" t="s">
        <v>417</v>
      </c>
      <c r="I6858" t="s">
        <v>418</v>
      </c>
      <c r="J6858" t="s">
        <v>562</v>
      </c>
      <c r="K6858" t="s">
        <v>405</v>
      </c>
      <c r="L6858" t="s">
        <v>557</v>
      </c>
      <c r="M6858" t="s">
        <v>535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181</v>
      </c>
      <c r="C6859">
        <v>2022</v>
      </c>
      <c r="D6859">
        <v>7</v>
      </c>
      <c r="E6859" t="s">
        <v>652</v>
      </c>
      <c r="F6859" s="153">
        <v>79</v>
      </c>
      <c r="G6859" t="s">
        <v>469</v>
      </c>
      <c r="H6859" t="s">
        <v>446</v>
      </c>
      <c r="I6859" t="s">
        <v>447</v>
      </c>
      <c r="J6859" t="s">
        <v>567</v>
      </c>
      <c r="K6859" t="s">
        <v>425</v>
      </c>
      <c r="L6859" t="s">
        <v>557</v>
      </c>
      <c r="M6859" t="s">
        <v>535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181</v>
      </c>
      <c r="C6860">
        <v>2022</v>
      </c>
      <c r="D6860">
        <v>7</v>
      </c>
      <c r="E6860" t="s">
        <v>652</v>
      </c>
      <c r="F6860" s="153">
        <v>79</v>
      </c>
      <c r="G6860" t="s">
        <v>469</v>
      </c>
      <c r="H6860" t="s">
        <v>450</v>
      </c>
      <c r="I6860" t="s">
        <v>451</v>
      </c>
      <c r="J6860" t="s">
        <v>568</v>
      </c>
      <c r="K6860" t="s">
        <v>433</v>
      </c>
      <c r="L6860" t="s">
        <v>557</v>
      </c>
      <c r="M6860" t="s">
        <v>535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187</v>
      </c>
      <c r="C6861">
        <v>2022</v>
      </c>
      <c r="D6861">
        <v>8</v>
      </c>
      <c r="E6861" t="s">
        <v>656</v>
      </c>
      <c r="F6861" s="153">
        <v>1</v>
      </c>
      <c r="G6861" t="s">
        <v>396</v>
      </c>
      <c r="H6861" t="s">
        <v>397</v>
      </c>
      <c r="I6861" t="s">
        <v>398</v>
      </c>
      <c r="J6861" t="s">
        <v>561</v>
      </c>
      <c r="K6861" t="s">
        <v>399</v>
      </c>
      <c r="L6861" t="s">
        <v>536</v>
      </c>
      <c r="M6861" t="s">
        <v>400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187</v>
      </c>
      <c r="C6862">
        <v>2022</v>
      </c>
      <c r="D6862">
        <v>8</v>
      </c>
      <c r="E6862" t="s">
        <v>656</v>
      </c>
      <c r="F6862" s="153">
        <v>1</v>
      </c>
      <c r="G6862" t="s">
        <v>396</v>
      </c>
      <c r="H6862" t="s">
        <v>401</v>
      </c>
      <c r="I6862" t="s">
        <v>402</v>
      </c>
      <c r="J6862" t="s">
        <v>561</v>
      </c>
      <c r="K6862" t="s">
        <v>399</v>
      </c>
      <c r="L6862" t="s">
        <v>536</v>
      </c>
      <c r="M6862" t="s">
        <v>400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187</v>
      </c>
      <c r="C6863">
        <v>2022</v>
      </c>
      <c r="D6863">
        <v>8</v>
      </c>
      <c r="E6863" t="s">
        <v>656</v>
      </c>
      <c r="F6863" s="153">
        <v>1</v>
      </c>
      <c r="G6863" t="s">
        <v>396</v>
      </c>
      <c r="H6863" t="s">
        <v>403</v>
      </c>
      <c r="I6863" t="s">
        <v>404</v>
      </c>
      <c r="J6863" t="s">
        <v>562</v>
      </c>
      <c r="K6863" t="s">
        <v>405</v>
      </c>
      <c r="L6863" t="s">
        <v>536</v>
      </c>
      <c r="M6863" t="s">
        <v>400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187</v>
      </c>
      <c r="C6864">
        <v>2022</v>
      </c>
      <c r="D6864">
        <v>8</v>
      </c>
      <c r="E6864" t="s">
        <v>656</v>
      </c>
      <c r="F6864" s="153">
        <v>1</v>
      </c>
      <c r="G6864" t="s">
        <v>396</v>
      </c>
      <c r="H6864" t="s">
        <v>406</v>
      </c>
      <c r="I6864" t="s">
        <v>407</v>
      </c>
      <c r="J6864" t="s">
        <v>563</v>
      </c>
      <c r="K6864" t="s">
        <v>408</v>
      </c>
      <c r="L6864" t="s">
        <v>536</v>
      </c>
      <c r="M6864" t="s">
        <v>400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187</v>
      </c>
      <c r="C6865">
        <v>2022</v>
      </c>
      <c r="D6865">
        <v>8</v>
      </c>
      <c r="E6865" t="s">
        <v>656</v>
      </c>
      <c r="F6865" s="153">
        <v>1</v>
      </c>
      <c r="G6865" t="s">
        <v>396</v>
      </c>
      <c r="H6865" t="s">
        <v>409</v>
      </c>
      <c r="I6865" t="s">
        <v>410</v>
      </c>
      <c r="J6865" t="s">
        <v>565</v>
      </c>
      <c r="K6865" t="s">
        <v>411</v>
      </c>
      <c r="L6865" t="s">
        <v>536</v>
      </c>
      <c r="M6865" t="s">
        <v>400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187</v>
      </c>
      <c r="C6866">
        <v>2022</v>
      </c>
      <c r="D6866">
        <v>8</v>
      </c>
      <c r="E6866" t="s">
        <v>656</v>
      </c>
      <c r="F6866" s="153">
        <v>1</v>
      </c>
      <c r="G6866" t="s">
        <v>396</v>
      </c>
      <c r="H6866" t="s">
        <v>412</v>
      </c>
      <c r="I6866" t="s">
        <v>413</v>
      </c>
      <c r="J6866" t="s">
        <v>561</v>
      </c>
      <c r="K6866" t="s">
        <v>399</v>
      </c>
      <c r="L6866" t="s">
        <v>537</v>
      </c>
      <c r="M6866" t="s">
        <v>414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187</v>
      </c>
      <c r="C6867">
        <v>2022</v>
      </c>
      <c r="D6867">
        <v>8</v>
      </c>
      <c r="E6867" t="s">
        <v>656</v>
      </c>
      <c r="F6867" s="153">
        <v>1</v>
      </c>
      <c r="G6867" t="s">
        <v>396</v>
      </c>
      <c r="H6867" t="s">
        <v>415</v>
      </c>
      <c r="I6867" t="s">
        <v>416</v>
      </c>
      <c r="J6867" t="s">
        <v>563</v>
      </c>
      <c r="K6867" t="s">
        <v>408</v>
      </c>
      <c r="L6867" t="s">
        <v>537</v>
      </c>
      <c r="M6867" t="s">
        <v>414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187</v>
      </c>
      <c r="C6868">
        <v>2022</v>
      </c>
      <c r="D6868">
        <v>8</v>
      </c>
      <c r="E6868" t="s">
        <v>656</v>
      </c>
      <c r="F6868" s="153">
        <v>1</v>
      </c>
      <c r="G6868" t="s">
        <v>396</v>
      </c>
      <c r="H6868" t="s">
        <v>417</v>
      </c>
      <c r="I6868" t="s">
        <v>418</v>
      </c>
      <c r="J6868" t="s">
        <v>562</v>
      </c>
      <c r="K6868" t="s">
        <v>405</v>
      </c>
      <c r="L6868" t="s">
        <v>537</v>
      </c>
      <c r="M6868" t="s">
        <v>414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187</v>
      </c>
      <c r="C6869">
        <v>2022</v>
      </c>
      <c r="D6869">
        <v>8</v>
      </c>
      <c r="E6869" t="s">
        <v>656</v>
      </c>
      <c r="F6869" s="153">
        <v>1</v>
      </c>
      <c r="G6869" t="s">
        <v>396</v>
      </c>
      <c r="H6869" t="s">
        <v>419</v>
      </c>
      <c r="I6869" t="s">
        <v>420</v>
      </c>
      <c r="J6869" t="s">
        <v>565</v>
      </c>
      <c r="K6869" t="s">
        <v>411</v>
      </c>
      <c r="L6869" t="s">
        <v>537</v>
      </c>
      <c r="M6869" t="s">
        <v>414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187</v>
      </c>
      <c r="C6870">
        <v>2022</v>
      </c>
      <c r="D6870">
        <v>8</v>
      </c>
      <c r="E6870" t="s">
        <v>656</v>
      </c>
      <c r="F6870" s="153">
        <v>3</v>
      </c>
      <c r="G6870" t="s">
        <v>421</v>
      </c>
      <c r="H6870" t="s">
        <v>397</v>
      </c>
      <c r="I6870" t="s">
        <v>398</v>
      </c>
      <c r="J6870" t="s">
        <v>561</v>
      </c>
      <c r="K6870" t="s">
        <v>399</v>
      </c>
      <c r="L6870" t="s">
        <v>538</v>
      </c>
      <c r="M6870" t="s">
        <v>422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187</v>
      </c>
      <c r="C6871">
        <v>2022</v>
      </c>
      <c r="D6871">
        <v>8</v>
      </c>
      <c r="E6871" t="s">
        <v>656</v>
      </c>
      <c r="F6871" s="153">
        <v>3</v>
      </c>
      <c r="G6871" t="s">
        <v>421</v>
      </c>
      <c r="H6871" t="s">
        <v>403</v>
      </c>
      <c r="I6871" t="s">
        <v>404</v>
      </c>
      <c r="J6871" t="s">
        <v>562</v>
      </c>
      <c r="K6871" t="s">
        <v>405</v>
      </c>
      <c r="L6871" t="s">
        <v>538</v>
      </c>
      <c r="M6871" t="s">
        <v>422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187</v>
      </c>
      <c r="C6872">
        <v>2022</v>
      </c>
      <c r="D6872">
        <v>8</v>
      </c>
      <c r="E6872" t="s">
        <v>656</v>
      </c>
      <c r="F6872" s="153">
        <v>3</v>
      </c>
      <c r="G6872" t="s">
        <v>421</v>
      </c>
      <c r="H6872" t="s">
        <v>426</v>
      </c>
      <c r="I6872" t="s">
        <v>427</v>
      </c>
      <c r="J6872" t="s">
        <v>564</v>
      </c>
      <c r="K6872" t="s">
        <v>428</v>
      </c>
      <c r="L6872" t="s">
        <v>538</v>
      </c>
      <c r="M6872" t="s">
        <v>422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187</v>
      </c>
      <c r="C6873">
        <v>2022</v>
      </c>
      <c r="D6873">
        <v>8</v>
      </c>
      <c r="E6873" t="s">
        <v>656</v>
      </c>
      <c r="F6873" s="153">
        <v>3</v>
      </c>
      <c r="G6873" t="s">
        <v>421</v>
      </c>
      <c r="H6873" t="s">
        <v>409</v>
      </c>
      <c r="I6873" t="s">
        <v>410</v>
      </c>
      <c r="J6873" t="s">
        <v>565</v>
      </c>
      <c r="K6873" t="s">
        <v>411</v>
      </c>
      <c r="L6873" t="s">
        <v>538</v>
      </c>
      <c r="M6873" t="s">
        <v>422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187</v>
      </c>
      <c r="C6874">
        <v>2022</v>
      </c>
      <c r="D6874">
        <v>8</v>
      </c>
      <c r="E6874" t="s">
        <v>656</v>
      </c>
      <c r="F6874" s="153">
        <v>3</v>
      </c>
      <c r="G6874" t="s">
        <v>421</v>
      </c>
      <c r="H6874" t="s">
        <v>431</v>
      </c>
      <c r="I6874" t="s">
        <v>432</v>
      </c>
      <c r="J6874" t="s">
        <v>568</v>
      </c>
      <c r="K6874" t="s">
        <v>433</v>
      </c>
      <c r="L6874" t="s">
        <v>538</v>
      </c>
      <c r="M6874" t="s">
        <v>422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187</v>
      </c>
      <c r="C6875">
        <v>2022</v>
      </c>
      <c r="D6875">
        <v>8</v>
      </c>
      <c r="E6875" t="s">
        <v>656</v>
      </c>
      <c r="F6875" s="153">
        <v>3</v>
      </c>
      <c r="G6875" t="s">
        <v>421</v>
      </c>
      <c r="H6875" t="s">
        <v>507</v>
      </c>
      <c r="I6875" t="s">
        <v>508</v>
      </c>
      <c r="J6875" t="s">
        <v>571</v>
      </c>
      <c r="K6875" t="s">
        <v>439</v>
      </c>
      <c r="L6875" t="s">
        <v>538</v>
      </c>
      <c r="M6875" t="s">
        <v>422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187</v>
      </c>
      <c r="C6876">
        <v>2022</v>
      </c>
      <c r="D6876">
        <v>8</v>
      </c>
      <c r="E6876" t="s">
        <v>656</v>
      </c>
      <c r="F6876" s="153">
        <v>3</v>
      </c>
      <c r="G6876" t="s">
        <v>421</v>
      </c>
      <c r="H6876" t="s">
        <v>434</v>
      </c>
      <c r="I6876" t="s">
        <v>435</v>
      </c>
      <c r="J6876" t="s">
        <v>566</v>
      </c>
      <c r="K6876" t="s">
        <v>436</v>
      </c>
      <c r="L6876" t="s">
        <v>537</v>
      </c>
      <c r="M6876" t="s">
        <v>414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187</v>
      </c>
      <c r="C6877">
        <v>2022</v>
      </c>
      <c r="D6877">
        <v>8</v>
      </c>
      <c r="E6877" t="s">
        <v>656</v>
      </c>
      <c r="F6877" s="153">
        <v>3</v>
      </c>
      <c r="G6877" t="s">
        <v>421</v>
      </c>
      <c r="H6877" t="s">
        <v>437</v>
      </c>
      <c r="I6877" t="s">
        <v>438</v>
      </c>
      <c r="J6877" t="s">
        <v>571</v>
      </c>
      <c r="K6877" t="s">
        <v>439</v>
      </c>
      <c r="L6877" t="s">
        <v>539</v>
      </c>
      <c r="M6877" t="s">
        <v>440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187</v>
      </c>
      <c r="C6878">
        <v>2022</v>
      </c>
      <c r="D6878">
        <v>8</v>
      </c>
      <c r="E6878" t="s">
        <v>656</v>
      </c>
      <c r="F6878" s="153">
        <v>3</v>
      </c>
      <c r="G6878" t="s">
        <v>421</v>
      </c>
      <c r="H6878" t="s">
        <v>441</v>
      </c>
      <c r="I6878" t="s">
        <v>442</v>
      </c>
      <c r="J6878" t="s">
        <v>572</v>
      </c>
      <c r="K6878" t="s">
        <v>443</v>
      </c>
      <c r="L6878" t="s">
        <v>538</v>
      </c>
      <c r="M6878" t="s">
        <v>422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187</v>
      </c>
      <c r="C6879">
        <v>2022</v>
      </c>
      <c r="D6879">
        <v>8</v>
      </c>
      <c r="E6879" t="s">
        <v>656</v>
      </c>
      <c r="F6879" s="153">
        <v>3</v>
      </c>
      <c r="G6879" t="s">
        <v>421</v>
      </c>
      <c r="H6879" t="s">
        <v>444</v>
      </c>
      <c r="I6879" t="s">
        <v>445</v>
      </c>
      <c r="J6879" t="s">
        <v>572</v>
      </c>
      <c r="K6879" t="s">
        <v>443</v>
      </c>
      <c r="L6879" t="s">
        <v>539</v>
      </c>
      <c r="M6879" t="s">
        <v>440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187</v>
      </c>
      <c r="C6880">
        <v>2022</v>
      </c>
      <c r="D6880">
        <v>8</v>
      </c>
      <c r="E6880" t="s">
        <v>656</v>
      </c>
      <c r="F6880" s="153">
        <v>3</v>
      </c>
      <c r="G6880" t="s">
        <v>421</v>
      </c>
      <c r="H6880" t="s">
        <v>412</v>
      </c>
      <c r="I6880" t="s">
        <v>413</v>
      </c>
      <c r="J6880" t="s">
        <v>561</v>
      </c>
      <c r="K6880" t="s">
        <v>399</v>
      </c>
      <c r="L6880" t="s">
        <v>539</v>
      </c>
      <c r="M6880" t="s">
        <v>440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187</v>
      </c>
      <c r="C6881">
        <v>2022</v>
      </c>
      <c r="D6881">
        <v>8</v>
      </c>
      <c r="E6881" t="s">
        <v>656</v>
      </c>
      <c r="F6881" s="153">
        <v>3</v>
      </c>
      <c r="G6881" t="s">
        <v>421</v>
      </c>
      <c r="H6881" t="s">
        <v>417</v>
      </c>
      <c r="I6881" t="s">
        <v>418</v>
      </c>
      <c r="J6881" t="s">
        <v>562</v>
      </c>
      <c r="K6881" t="s">
        <v>405</v>
      </c>
      <c r="L6881" t="s">
        <v>539</v>
      </c>
      <c r="M6881" t="s">
        <v>440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187</v>
      </c>
      <c r="C6882">
        <v>2022</v>
      </c>
      <c r="D6882">
        <v>8</v>
      </c>
      <c r="E6882" t="s">
        <v>656</v>
      </c>
      <c r="F6882" s="153">
        <v>3</v>
      </c>
      <c r="G6882" t="s">
        <v>421</v>
      </c>
      <c r="H6882" t="s">
        <v>446</v>
      </c>
      <c r="I6882" t="s">
        <v>447</v>
      </c>
      <c r="J6882" t="s">
        <v>567</v>
      </c>
      <c r="K6882" t="s">
        <v>425</v>
      </c>
      <c r="L6882" t="s">
        <v>539</v>
      </c>
      <c r="M6882" t="s">
        <v>440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187</v>
      </c>
      <c r="C6883">
        <v>2022</v>
      </c>
      <c r="D6883">
        <v>8</v>
      </c>
      <c r="E6883" t="s">
        <v>656</v>
      </c>
      <c r="F6883" s="153">
        <v>3</v>
      </c>
      <c r="G6883" t="s">
        <v>421</v>
      </c>
      <c r="H6883" t="s">
        <v>448</v>
      </c>
      <c r="I6883" t="s">
        <v>449</v>
      </c>
      <c r="J6883" t="s">
        <v>564</v>
      </c>
      <c r="K6883" t="s">
        <v>428</v>
      </c>
      <c r="L6883" t="s">
        <v>539</v>
      </c>
      <c r="M6883" t="s">
        <v>440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187</v>
      </c>
      <c r="C6884">
        <v>2022</v>
      </c>
      <c r="D6884">
        <v>8</v>
      </c>
      <c r="E6884" t="s">
        <v>656</v>
      </c>
      <c r="F6884" s="153">
        <v>3</v>
      </c>
      <c r="G6884" t="s">
        <v>421</v>
      </c>
      <c r="H6884" t="s">
        <v>419</v>
      </c>
      <c r="I6884" t="s">
        <v>420</v>
      </c>
      <c r="J6884" t="s">
        <v>565</v>
      </c>
      <c r="K6884" t="s">
        <v>411</v>
      </c>
      <c r="L6884" t="s">
        <v>539</v>
      </c>
      <c r="M6884" t="s">
        <v>440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187</v>
      </c>
      <c r="C6885">
        <v>2022</v>
      </c>
      <c r="D6885">
        <v>8</v>
      </c>
      <c r="E6885" t="s">
        <v>656</v>
      </c>
      <c r="F6885" s="153">
        <v>3</v>
      </c>
      <c r="G6885" t="s">
        <v>421</v>
      </c>
      <c r="H6885" t="s">
        <v>450</v>
      </c>
      <c r="I6885" t="s">
        <v>451</v>
      </c>
      <c r="J6885" t="s">
        <v>568</v>
      </c>
      <c r="K6885" t="s">
        <v>433</v>
      </c>
      <c r="L6885" t="s">
        <v>539</v>
      </c>
      <c r="M6885" t="s">
        <v>440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187</v>
      </c>
      <c r="C6886">
        <v>2022</v>
      </c>
      <c r="D6886">
        <v>8</v>
      </c>
      <c r="E6886" t="s">
        <v>656</v>
      </c>
      <c r="F6886" s="153">
        <v>5</v>
      </c>
      <c r="G6886" t="s">
        <v>455</v>
      </c>
      <c r="H6886" t="s">
        <v>431</v>
      </c>
      <c r="I6886" t="s">
        <v>432</v>
      </c>
      <c r="J6886" t="s">
        <v>568</v>
      </c>
      <c r="K6886" t="s">
        <v>433</v>
      </c>
      <c r="L6886" t="s">
        <v>540</v>
      </c>
      <c r="M6886" t="s">
        <v>456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187</v>
      </c>
      <c r="C6887">
        <v>2022</v>
      </c>
      <c r="D6887">
        <v>8</v>
      </c>
      <c r="E6887" t="s">
        <v>656</v>
      </c>
      <c r="F6887" s="153">
        <v>5</v>
      </c>
      <c r="G6887" t="s">
        <v>455</v>
      </c>
      <c r="H6887" t="s">
        <v>444</v>
      </c>
      <c r="I6887" t="s">
        <v>445</v>
      </c>
      <c r="J6887" t="s">
        <v>572</v>
      </c>
      <c r="K6887" t="s">
        <v>443</v>
      </c>
      <c r="L6887" t="s">
        <v>541</v>
      </c>
      <c r="M6887" t="s">
        <v>457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187</v>
      </c>
      <c r="C6888">
        <v>2022</v>
      </c>
      <c r="D6888">
        <v>8</v>
      </c>
      <c r="E6888" t="s">
        <v>656</v>
      </c>
      <c r="F6888" s="153">
        <v>5</v>
      </c>
      <c r="G6888" t="s">
        <v>455</v>
      </c>
      <c r="H6888" t="s">
        <v>417</v>
      </c>
      <c r="I6888" t="s">
        <v>418</v>
      </c>
      <c r="J6888" t="s">
        <v>562</v>
      </c>
      <c r="K6888" t="s">
        <v>405</v>
      </c>
      <c r="L6888" t="s">
        <v>541</v>
      </c>
      <c r="M6888" t="s">
        <v>457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187</v>
      </c>
      <c r="C6889">
        <v>2022</v>
      </c>
      <c r="D6889">
        <v>8</v>
      </c>
      <c r="E6889" t="s">
        <v>656</v>
      </c>
      <c r="F6889" s="153">
        <v>6</v>
      </c>
      <c r="G6889" t="s">
        <v>458</v>
      </c>
      <c r="H6889" t="s">
        <v>459</v>
      </c>
      <c r="I6889" t="s">
        <v>460</v>
      </c>
      <c r="J6889" t="s">
        <v>573</v>
      </c>
      <c r="K6889" t="s">
        <v>461</v>
      </c>
      <c r="L6889" t="s">
        <v>542</v>
      </c>
      <c r="M6889" t="s">
        <v>462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187</v>
      </c>
      <c r="C6890">
        <v>2022</v>
      </c>
      <c r="D6890">
        <v>8</v>
      </c>
      <c r="E6890" t="s">
        <v>656</v>
      </c>
      <c r="F6890" s="153">
        <v>6</v>
      </c>
      <c r="G6890" t="s">
        <v>458</v>
      </c>
      <c r="H6890" t="s">
        <v>463</v>
      </c>
      <c r="I6890" t="s">
        <v>464</v>
      </c>
      <c r="J6890" t="s">
        <v>577</v>
      </c>
      <c r="K6890" t="s">
        <v>465</v>
      </c>
      <c r="L6890" t="s">
        <v>542</v>
      </c>
      <c r="M6890" t="s">
        <v>462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187</v>
      </c>
      <c r="C6891">
        <v>2022</v>
      </c>
      <c r="D6891">
        <v>8</v>
      </c>
      <c r="E6891" t="s">
        <v>656</v>
      </c>
      <c r="F6891" s="153">
        <v>10</v>
      </c>
      <c r="G6891" t="s">
        <v>466</v>
      </c>
      <c r="H6891" t="s">
        <v>397</v>
      </c>
      <c r="I6891" t="s">
        <v>398</v>
      </c>
      <c r="J6891" t="s">
        <v>561</v>
      </c>
      <c r="K6891" t="s">
        <v>399</v>
      </c>
      <c r="L6891" t="s">
        <v>543</v>
      </c>
      <c r="M6891" t="s">
        <v>467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187</v>
      </c>
      <c r="C6892">
        <v>2022</v>
      </c>
      <c r="D6892">
        <v>8</v>
      </c>
      <c r="E6892" t="s">
        <v>656</v>
      </c>
      <c r="F6892" s="153">
        <v>10</v>
      </c>
      <c r="G6892" t="s">
        <v>466</v>
      </c>
      <c r="H6892" t="s">
        <v>412</v>
      </c>
      <c r="I6892" t="s">
        <v>413</v>
      </c>
      <c r="J6892" t="s">
        <v>561</v>
      </c>
      <c r="K6892" t="s">
        <v>399</v>
      </c>
      <c r="L6892" t="s">
        <v>544</v>
      </c>
      <c r="M6892" t="s">
        <v>468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187</v>
      </c>
      <c r="C6893">
        <v>2022</v>
      </c>
      <c r="D6893">
        <v>8</v>
      </c>
      <c r="E6893" t="s">
        <v>656</v>
      </c>
      <c r="F6893" s="153">
        <v>10</v>
      </c>
      <c r="G6893" t="s">
        <v>466</v>
      </c>
      <c r="H6893" t="s">
        <v>415</v>
      </c>
      <c r="I6893" t="s">
        <v>416</v>
      </c>
      <c r="J6893" t="s">
        <v>563</v>
      </c>
      <c r="K6893" t="s">
        <v>408</v>
      </c>
      <c r="L6893" t="s">
        <v>544</v>
      </c>
      <c r="M6893" t="s">
        <v>468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187</v>
      </c>
      <c r="C6894">
        <v>2022</v>
      </c>
      <c r="D6894">
        <v>8</v>
      </c>
      <c r="E6894" t="s">
        <v>656</v>
      </c>
      <c r="F6894" s="153">
        <v>60</v>
      </c>
      <c r="G6894" t="s">
        <v>469</v>
      </c>
      <c r="H6894" t="s">
        <v>459</v>
      </c>
      <c r="I6894" t="s">
        <v>460</v>
      </c>
      <c r="J6894" t="s">
        <v>573</v>
      </c>
      <c r="K6894" t="s">
        <v>461</v>
      </c>
      <c r="L6894" t="s">
        <v>545</v>
      </c>
      <c r="M6894" t="s">
        <v>470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187</v>
      </c>
      <c r="C6895">
        <v>2022</v>
      </c>
      <c r="D6895">
        <v>8</v>
      </c>
      <c r="E6895" t="s">
        <v>656</v>
      </c>
      <c r="F6895" s="153">
        <v>60</v>
      </c>
      <c r="G6895" t="s">
        <v>469</v>
      </c>
      <c r="H6895" t="s">
        <v>463</v>
      </c>
      <c r="I6895" t="s">
        <v>464</v>
      </c>
      <c r="J6895" t="s">
        <v>577</v>
      </c>
      <c r="K6895" t="s">
        <v>465</v>
      </c>
      <c r="L6895" t="s">
        <v>545</v>
      </c>
      <c r="M6895" t="s">
        <v>470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181</v>
      </c>
      <c r="C6896">
        <v>2022</v>
      </c>
      <c r="D6896">
        <v>8</v>
      </c>
      <c r="E6896" t="s">
        <v>656</v>
      </c>
      <c r="F6896" s="153">
        <v>1</v>
      </c>
      <c r="G6896" t="s">
        <v>396</v>
      </c>
      <c r="H6896" t="s">
        <v>397</v>
      </c>
      <c r="I6896" t="s">
        <v>398</v>
      </c>
      <c r="J6896" t="s">
        <v>561</v>
      </c>
      <c r="K6896" t="s">
        <v>399</v>
      </c>
      <c r="L6896" t="s">
        <v>536</v>
      </c>
      <c r="M6896" t="s">
        <v>400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181</v>
      </c>
      <c r="C6897">
        <v>2022</v>
      </c>
      <c r="D6897">
        <v>8</v>
      </c>
      <c r="E6897" t="s">
        <v>656</v>
      </c>
      <c r="F6897" s="153">
        <v>1</v>
      </c>
      <c r="G6897" t="s">
        <v>396</v>
      </c>
      <c r="H6897" t="s">
        <v>401</v>
      </c>
      <c r="I6897" t="s">
        <v>402</v>
      </c>
      <c r="J6897" t="s">
        <v>561</v>
      </c>
      <c r="K6897" t="s">
        <v>399</v>
      </c>
      <c r="L6897" t="s">
        <v>536</v>
      </c>
      <c r="M6897" t="s">
        <v>400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181</v>
      </c>
      <c r="C6898">
        <v>2022</v>
      </c>
      <c r="D6898">
        <v>8</v>
      </c>
      <c r="E6898" t="s">
        <v>656</v>
      </c>
      <c r="F6898" s="153">
        <v>1</v>
      </c>
      <c r="G6898" t="s">
        <v>396</v>
      </c>
      <c r="H6898" t="s">
        <v>403</v>
      </c>
      <c r="I6898" t="s">
        <v>404</v>
      </c>
      <c r="J6898" t="s">
        <v>562</v>
      </c>
      <c r="K6898" t="s">
        <v>405</v>
      </c>
      <c r="L6898" t="s">
        <v>536</v>
      </c>
      <c r="M6898" t="s">
        <v>400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181</v>
      </c>
      <c r="C6899">
        <v>2022</v>
      </c>
      <c r="D6899">
        <v>8</v>
      </c>
      <c r="E6899" t="s">
        <v>656</v>
      </c>
      <c r="F6899" s="153">
        <v>1</v>
      </c>
      <c r="G6899" t="s">
        <v>396</v>
      </c>
      <c r="H6899" t="s">
        <v>406</v>
      </c>
      <c r="I6899" t="s">
        <v>407</v>
      </c>
      <c r="J6899" t="s">
        <v>563</v>
      </c>
      <c r="K6899" t="s">
        <v>408</v>
      </c>
      <c r="L6899" t="s">
        <v>536</v>
      </c>
      <c r="M6899" t="s">
        <v>400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181</v>
      </c>
      <c r="C6900">
        <v>2022</v>
      </c>
      <c r="D6900">
        <v>8</v>
      </c>
      <c r="E6900" t="s">
        <v>656</v>
      </c>
      <c r="F6900" s="153">
        <v>1</v>
      </c>
      <c r="G6900" t="s">
        <v>396</v>
      </c>
      <c r="H6900" t="s">
        <v>471</v>
      </c>
      <c r="I6900" t="s">
        <v>472</v>
      </c>
      <c r="J6900" t="s">
        <v>563</v>
      </c>
      <c r="K6900" t="s">
        <v>408</v>
      </c>
      <c r="L6900" t="s">
        <v>536</v>
      </c>
      <c r="M6900" t="s">
        <v>400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181</v>
      </c>
      <c r="C6901">
        <v>2022</v>
      </c>
      <c r="D6901">
        <v>8</v>
      </c>
      <c r="E6901" t="s">
        <v>656</v>
      </c>
      <c r="F6901" s="153">
        <v>1</v>
      </c>
      <c r="G6901" t="s">
        <v>396</v>
      </c>
      <c r="H6901" t="s">
        <v>409</v>
      </c>
      <c r="I6901" t="s">
        <v>410</v>
      </c>
      <c r="J6901" t="s">
        <v>564</v>
      </c>
      <c r="K6901" t="s">
        <v>428</v>
      </c>
      <c r="L6901" t="s">
        <v>536</v>
      </c>
      <c r="M6901" t="s">
        <v>400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181</v>
      </c>
      <c r="C6902">
        <v>2022</v>
      </c>
      <c r="D6902">
        <v>8</v>
      </c>
      <c r="E6902" t="s">
        <v>656</v>
      </c>
      <c r="F6902" s="153">
        <v>1</v>
      </c>
      <c r="G6902" t="s">
        <v>396</v>
      </c>
      <c r="H6902" t="s">
        <v>429</v>
      </c>
      <c r="I6902" t="s">
        <v>430</v>
      </c>
      <c r="J6902" t="s">
        <v>562</v>
      </c>
      <c r="K6902" t="s">
        <v>405</v>
      </c>
      <c r="L6902" t="s">
        <v>536</v>
      </c>
      <c r="M6902" t="s">
        <v>400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181</v>
      </c>
      <c r="C6903">
        <v>2022</v>
      </c>
      <c r="D6903">
        <v>8</v>
      </c>
      <c r="E6903" t="s">
        <v>656</v>
      </c>
      <c r="F6903" s="153">
        <v>1</v>
      </c>
      <c r="G6903" t="s">
        <v>396</v>
      </c>
      <c r="H6903" t="s">
        <v>473</v>
      </c>
      <c r="I6903" t="s">
        <v>474</v>
      </c>
      <c r="J6903" t="s">
        <v>565</v>
      </c>
      <c r="K6903" t="s">
        <v>411</v>
      </c>
      <c r="L6903" t="s">
        <v>536</v>
      </c>
      <c r="M6903" t="s">
        <v>400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181</v>
      </c>
      <c r="C6904">
        <v>2022</v>
      </c>
      <c r="D6904">
        <v>8</v>
      </c>
      <c r="E6904" t="s">
        <v>656</v>
      </c>
      <c r="F6904" s="153">
        <v>1</v>
      </c>
      <c r="G6904" t="s">
        <v>396</v>
      </c>
      <c r="H6904" t="s">
        <v>477</v>
      </c>
      <c r="I6904" t="s">
        <v>478</v>
      </c>
      <c r="J6904" t="s">
        <v>566</v>
      </c>
      <c r="K6904" t="s">
        <v>436</v>
      </c>
      <c r="L6904" t="s">
        <v>536</v>
      </c>
      <c r="M6904" t="s">
        <v>400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181</v>
      </c>
      <c r="C6905">
        <v>2022</v>
      </c>
      <c r="D6905">
        <v>8</v>
      </c>
      <c r="E6905" t="s">
        <v>656</v>
      </c>
      <c r="F6905" s="153">
        <v>1</v>
      </c>
      <c r="G6905" t="s">
        <v>396</v>
      </c>
      <c r="H6905" t="s">
        <v>479</v>
      </c>
      <c r="I6905" t="s">
        <v>480</v>
      </c>
      <c r="J6905" t="s">
        <v>566</v>
      </c>
      <c r="K6905" t="s">
        <v>436</v>
      </c>
      <c r="L6905" t="s">
        <v>536</v>
      </c>
      <c r="M6905" t="s">
        <v>400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181</v>
      </c>
      <c r="C6906">
        <v>2022</v>
      </c>
      <c r="D6906">
        <v>8</v>
      </c>
      <c r="E6906" t="s">
        <v>656</v>
      </c>
      <c r="F6906" s="153">
        <v>1</v>
      </c>
      <c r="G6906" t="s">
        <v>396</v>
      </c>
      <c r="H6906" t="s">
        <v>434</v>
      </c>
      <c r="I6906" t="s">
        <v>435</v>
      </c>
      <c r="J6906" t="s">
        <v>566</v>
      </c>
      <c r="K6906" t="s">
        <v>436</v>
      </c>
      <c r="L6906" t="s">
        <v>537</v>
      </c>
      <c r="M6906" t="s">
        <v>414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181</v>
      </c>
      <c r="C6907">
        <v>2022</v>
      </c>
      <c r="D6907">
        <v>8</v>
      </c>
      <c r="E6907" t="s">
        <v>656</v>
      </c>
      <c r="F6907" s="153">
        <v>1</v>
      </c>
      <c r="G6907" t="s">
        <v>396</v>
      </c>
      <c r="H6907" t="s">
        <v>412</v>
      </c>
      <c r="I6907" t="s">
        <v>413</v>
      </c>
      <c r="J6907" t="s">
        <v>561</v>
      </c>
      <c r="K6907" t="s">
        <v>399</v>
      </c>
      <c r="L6907" t="s">
        <v>537</v>
      </c>
      <c r="M6907" t="s">
        <v>414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181</v>
      </c>
      <c r="C6908">
        <v>2022</v>
      </c>
      <c r="D6908">
        <v>8</v>
      </c>
      <c r="E6908" t="s">
        <v>656</v>
      </c>
      <c r="F6908" s="153">
        <v>1</v>
      </c>
      <c r="G6908" t="s">
        <v>396</v>
      </c>
      <c r="H6908" t="s">
        <v>415</v>
      </c>
      <c r="I6908" t="s">
        <v>416</v>
      </c>
      <c r="J6908" t="s">
        <v>563</v>
      </c>
      <c r="K6908" t="s">
        <v>408</v>
      </c>
      <c r="L6908" t="s">
        <v>537</v>
      </c>
      <c r="M6908" t="s">
        <v>414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181</v>
      </c>
      <c r="C6909">
        <v>2022</v>
      </c>
      <c r="D6909">
        <v>8</v>
      </c>
      <c r="E6909" t="s">
        <v>656</v>
      </c>
      <c r="F6909" s="153">
        <v>1</v>
      </c>
      <c r="G6909" t="s">
        <v>396</v>
      </c>
      <c r="H6909" t="s">
        <v>417</v>
      </c>
      <c r="I6909" t="s">
        <v>418</v>
      </c>
      <c r="J6909" t="s">
        <v>562</v>
      </c>
      <c r="K6909" t="s">
        <v>405</v>
      </c>
      <c r="L6909" t="s">
        <v>537</v>
      </c>
      <c r="M6909" t="s">
        <v>414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181</v>
      </c>
      <c r="C6910">
        <v>2022</v>
      </c>
      <c r="D6910">
        <v>8</v>
      </c>
      <c r="E6910" t="s">
        <v>656</v>
      </c>
      <c r="F6910" s="153">
        <v>1</v>
      </c>
      <c r="G6910" t="s">
        <v>396</v>
      </c>
      <c r="H6910" t="s">
        <v>419</v>
      </c>
      <c r="I6910" t="s">
        <v>420</v>
      </c>
      <c r="J6910" t="s">
        <v>565</v>
      </c>
      <c r="K6910" t="s">
        <v>411</v>
      </c>
      <c r="L6910" t="s">
        <v>537</v>
      </c>
      <c r="M6910" t="s">
        <v>414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181</v>
      </c>
      <c r="C6911">
        <v>2022</v>
      </c>
      <c r="D6911">
        <v>8</v>
      </c>
      <c r="E6911" t="s">
        <v>656</v>
      </c>
      <c r="F6911" s="153">
        <v>3</v>
      </c>
      <c r="G6911" t="s">
        <v>421</v>
      </c>
      <c r="H6911" t="s">
        <v>397</v>
      </c>
      <c r="I6911" t="s">
        <v>398</v>
      </c>
      <c r="J6911" t="s">
        <v>561</v>
      </c>
      <c r="K6911" t="s">
        <v>399</v>
      </c>
      <c r="L6911" t="s">
        <v>538</v>
      </c>
      <c r="M6911" t="s">
        <v>422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181</v>
      </c>
      <c r="C6912">
        <v>2022</v>
      </c>
      <c r="D6912">
        <v>8</v>
      </c>
      <c r="E6912" t="s">
        <v>656</v>
      </c>
      <c r="F6912" s="153">
        <v>3</v>
      </c>
      <c r="G6912" t="s">
        <v>421</v>
      </c>
      <c r="H6912" t="s">
        <v>401</v>
      </c>
      <c r="I6912" t="s">
        <v>402</v>
      </c>
      <c r="J6912" t="s">
        <v>561</v>
      </c>
      <c r="K6912" t="s">
        <v>399</v>
      </c>
      <c r="L6912" t="s">
        <v>538</v>
      </c>
      <c r="M6912" t="s">
        <v>422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181</v>
      </c>
      <c r="C6913">
        <v>2022</v>
      </c>
      <c r="D6913">
        <v>8</v>
      </c>
      <c r="E6913" t="s">
        <v>656</v>
      </c>
      <c r="F6913" s="153">
        <v>3</v>
      </c>
      <c r="G6913" t="s">
        <v>421</v>
      </c>
      <c r="H6913" t="s">
        <v>403</v>
      </c>
      <c r="I6913" t="s">
        <v>404</v>
      </c>
      <c r="J6913" t="s">
        <v>562</v>
      </c>
      <c r="K6913" t="s">
        <v>405</v>
      </c>
      <c r="L6913" t="s">
        <v>538</v>
      </c>
      <c r="M6913" t="s">
        <v>422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181</v>
      </c>
      <c r="C6914">
        <v>2022</v>
      </c>
      <c r="D6914">
        <v>8</v>
      </c>
      <c r="E6914" t="s">
        <v>656</v>
      </c>
      <c r="F6914" s="153">
        <v>3</v>
      </c>
      <c r="G6914" t="s">
        <v>421</v>
      </c>
      <c r="H6914" t="s">
        <v>406</v>
      </c>
      <c r="I6914" t="s">
        <v>407</v>
      </c>
      <c r="J6914" t="s">
        <v>563</v>
      </c>
      <c r="K6914" t="s">
        <v>408</v>
      </c>
      <c r="L6914" t="s">
        <v>538</v>
      </c>
      <c r="M6914" t="s">
        <v>422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181</v>
      </c>
      <c r="C6915">
        <v>2022</v>
      </c>
      <c r="D6915">
        <v>8</v>
      </c>
      <c r="E6915" t="s">
        <v>656</v>
      </c>
      <c r="F6915" s="153">
        <v>3</v>
      </c>
      <c r="G6915" t="s">
        <v>421</v>
      </c>
      <c r="H6915" t="s">
        <v>423</v>
      </c>
      <c r="I6915" t="s">
        <v>424</v>
      </c>
      <c r="J6915" t="s">
        <v>567</v>
      </c>
      <c r="K6915" t="s">
        <v>425</v>
      </c>
      <c r="L6915" t="s">
        <v>538</v>
      </c>
      <c r="M6915" t="s">
        <v>422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181</v>
      </c>
      <c r="C6916">
        <v>2022</v>
      </c>
      <c r="D6916">
        <v>8</v>
      </c>
      <c r="E6916" t="s">
        <v>656</v>
      </c>
      <c r="F6916" s="153">
        <v>3</v>
      </c>
      <c r="G6916" t="s">
        <v>421</v>
      </c>
      <c r="H6916" t="s">
        <v>426</v>
      </c>
      <c r="I6916" t="s">
        <v>427</v>
      </c>
      <c r="J6916" t="s">
        <v>564</v>
      </c>
      <c r="K6916" t="s">
        <v>428</v>
      </c>
      <c r="L6916" t="s">
        <v>538</v>
      </c>
      <c r="M6916" t="s">
        <v>422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181</v>
      </c>
      <c r="C6917">
        <v>2022</v>
      </c>
      <c r="D6917">
        <v>8</v>
      </c>
      <c r="E6917" t="s">
        <v>656</v>
      </c>
      <c r="F6917" s="153">
        <v>3</v>
      </c>
      <c r="G6917" t="s">
        <v>421</v>
      </c>
      <c r="H6917" t="s">
        <v>409</v>
      </c>
      <c r="I6917" t="s">
        <v>410</v>
      </c>
      <c r="J6917" t="s">
        <v>564</v>
      </c>
      <c r="K6917" t="s">
        <v>428</v>
      </c>
      <c r="L6917" t="s">
        <v>538</v>
      </c>
      <c r="M6917" t="s">
        <v>422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181</v>
      </c>
      <c r="C6918">
        <v>2022</v>
      </c>
      <c r="D6918">
        <v>8</v>
      </c>
      <c r="E6918" t="s">
        <v>656</v>
      </c>
      <c r="F6918" s="153">
        <v>3</v>
      </c>
      <c r="G6918" t="s">
        <v>421</v>
      </c>
      <c r="H6918" t="s">
        <v>429</v>
      </c>
      <c r="I6918" t="s">
        <v>430</v>
      </c>
      <c r="J6918" t="s">
        <v>562</v>
      </c>
      <c r="K6918" t="s">
        <v>405</v>
      </c>
      <c r="L6918" t="s">
        <v>538</v>
      </c>
      <c r="M6918" t="s">
        <v>422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181</v>
      </c>
      <c r="C6919">
        <v>2022</v>
      </c>
      <c r="D6919">
        <v>8</v>
      </c>
      <c r="E6919" t="s">
        <v>656</v>
      </c>
      <c r="F6919" s="153">
        <v>3</v>
      </c>
      <c r="G6919" t="s">
        <v>421</v>
      </c>
      <c r="H6919" t="s">
        <v>481</v>
      </c>
      <c r="I6919" t="s">
        <v>482</v>
      </c>
      <c r="J6919" t="s">
        <v>568</v>
      </c>
      <c r="K6919" t="s">
        <v>433</v>
      </c>
      <c r="L6919" t="s">
        <v>538</v>
      </c>
      <c r="M6919" t="s">
        <v>422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181</v>
      </c>
      <c r="C6920">
        <v>2022</v>
      </c>
      <c r="D6920">
        <v>8</v>
      </c>
      <c r="E6920" t="s">
        <v>656</v>
      </c>
      <c r="F6920" s="153">
        <v>3</v>
      </c>
      <c r="G6920" t="s">
        <v>421</v>
      </c>
      <c r="H6920" t="s">
        <v>649</v>
      </c>
      <c r="I6920" t="s">
        <v>650</v>
      </c>
      <c r="J6920" t="s">
        <v>564</v>
      </c>
      <c r="K6920" t="s">
        <v>428</v>
      </c>
      <c r="L6920" t="s">
        <v>538</v>
      </c>
      <c r="M6920" t="s">
        <v>422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181</v>
      </c>
      <c r="C6921">
        <v>2022</v>
      </c>
      <c r="D6921">
        <v>8</v>
      </c>
      <c r="E6921" t="s">
        <v>656</v>
      </c>
      <c r="F6921" s="153">
        <v>3</v>
      </c>
      <c r="G6921" t="s">
        <v>421</v>
      </c>
      <c r="H6921" t="s">
        <v>473</v>
      </c>
      <c r="I6921" t="s">
        <v>474</v>
      </c>
      <c r="J6921" t="s">
        <v>565</v>
      </c>
      <c r="K6921" t="s">
        <v>411</v>
      </c>
      <c r="L6921" t="s">
        <v>538</v>
      </c>
      <c r="M6921" t="s">
        <v>422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181</v>
      </c>
      <c r="C6922">
        <v>2022</v>
      </c>
      <c r="D6922">
        <v>8</v>
      </c>
      <c r="E6922" t="s">
        <v>656</v>
      </c>
      <c r="F6922" s="153">
        <v>3</v>
      </c>
      <c r="G6922" t="s">
        <v>421</v>
      </c>
      <c r="H6922" t="s">
        <v>586</v>
      </c>
      <c r="I6922" t="s">
        <v>587</v>
      </c>
      <c r="J6922" t="s">
        <v>570</v>
      </c>
      <c r="K6922" t="s">
        <v>454</v>
      </c>
      <c r="L6922" t="s">
        <v>538</v>
      </c>
      <c r="M6922" t="s">
        <v>422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181</v>
      </c>
      <c r="C6923">
        <v>2022</v>
      </c>
      <c r="D6923">
        <v>8</v>
      </c>
      <c r="E6923" t="s">
        <v>656</v>
      </c>
      <c r="F6923" s="153">
        <v>3</v>
      </c>
      <c r="G6923" t="s">
        <v>421</v>
      </c>
      <c r="H6923" t="s">
        <v>483</v>
      </c>
      <c r="I6923" t="s">
        <v>484</v>
      </c>
      <c r="J6923" t="s">
        <v>569</v>
      </c>
      <c r="K6923" t="s">
        <v>485</v>
      </c>
      <c r="L6923" t="s">
        <v>538</v>
      </c>
      <c r="M6923" t="s">
        <v>422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181</v>
      </c>
      <c r="C6924">
        <v>2022</v>
      </c>
      <c r="D6924">
        <v>8</v>
      </c>
      <c r="E6924" t="s">
        <v>656</v>
      </c>
      <c r="F6924" s="153">
        <v>3</v>
      </c>
      <c r="G6924" t="s">
        <v>421</v>
      </c>
      <c r="H6924" t="s">
        <v>431</v>
      </c>
      <c r="I6924" t="s">
        <v>432</v>
      </c>
      <c r="J6924" t="s">
        <v>568</v>
      </c>
      <c r="K6924" t="s">
        <v>433</v>
      </c>
      <c r="L6924" t="s">
        <v>538</v>
      </c>
      <c r="M6924" t="s">
        <v>422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181</v>
      </c>
      <c r="C6925">
        <v>2022</v>
      </c>
      <c r="D6925">
        <v>8</v>
      </c>
      <c r="E6925" t="s">
        <v>656</v>
      </c>
      <c r="F6925" s="153">
        <v>3</v>
      </c>
      <c r="G6925" t="s">
        <v>421</v>
      </c>
      <c r="H6925" t="s">
        <v>486</v>
      </c>
      <c r="I6925" t="s">
        <v>487</v>
      </c>
      <c r="J6925" t="s">
        <v>570</v>
      </c>
      <c r="K6925" t="s">
        <v>454</v>
      </c>
      <c r="L6925" t="s">
        <v>538</v>
      </c>
      <c r="M6925" t="s">
        <v>422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181</v>
      </c>
      <c r="C6926">
        <v>2022</v>
      </c>
      <c r="D6926">
        <v>8</v>
      </c>
      <c r="E6926" t="s">
        <v>656</v>
      </c>
      <c r="F6926" s="153">
        <v>3</v>
      </c>
      <c r="G6926" t="s">
        <v>421</v>
      </c>
      <c r="H6926" t="s">
        <v>488</v>
      </c>
      <c r="I6926" t="s">
        <v>489</v>
      </c>
      <c r="J6926" t="s">
        <v>569</v>
      </c>
      <c r="K6926" t="s">
        <v>485</v>
      </c>
      <c r="L6926" t="s">
        <v>538</v>
      </c>
      <c r="M6926" t="s">
        <v>422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181</v>
      </c>
      <c r="C6927">
        <v>2022</v>
      </c>
      <c r="D6927">
        <v>8</v>
      </c>
      <c r="E6927" t="s">
        <v>656</v>
      </c>
      <c r="F6927" s="153">
        <v>3</v>
      </c>
      <c r="G6927" t="s">
        <v>421</v>
      </c>
      <c r="H6927" t="s">
        <v>477</v>
      </c>
      <c r="I6927" t="s">
        <v>478</v>
      </c>
      <c r="J6927" t="s">
        <v>566</v>
      </c>
      <c r="K6927" t="s">
        <v>436</v>
      </c>
      <c r="L6927" t="s">
        <v>538</v>
      </c>
      <c r="M6927" t="s">
        <v>422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181</v>
      </c>
      <c r="C6928">
        <v>2022</v>
      </c>
      <c r="D6928">
        <v>8</v>
      </c>
      <c r="E6928" t="s">
        <v>656</v>
      </c>
      <c r="F6928" s="153">
        <v>3</v>
      </c>
      <c r="G6928" t="s">
        <v>421</v>
      </c>
      <c r="H6928" t="s">
        <v>479</v>
      </c>
      <c r="I6928" t="s">
        <v>480</v>
      </c>
      <c r="J6928" t="s">
        <v>566</v>
      </c>
      <c r="K6928" t="s">
        <v>436</v>
      </c>
      <c r="L6928" t="s">
        <v>538</v>
      </c>
      <c r="M6928" t="s">
        <v>422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181</v>
      </c>
      <c r="C6929">
        <v>2022</v>
      </c>
      <c r="D6929">
        <v>8</v>
      </c>
      <c r="E6929" t="s">
        <v>656</v>
      </c>
      <c r="F6929" s="153">
        <v>3</v>
      </c>
      <c r="G6929" t="s">
        <v>421</v>
      </c>
      <c r="H6929" t="s">
        <v>434</v>
      </c>
      <c r="I6929" t="s">
        <v>435</v>
      </c>
      <c r="J6929" t="s">
        <v>566</v>
      </c>
      <c r="K6929" t="s">
        <v>436</v>
      </c>
      <c r="L6929" t="s">
        <v>539</v>
      </c>
      <c r="M6929" t="s">
        <v>440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181</v>
      </c>
      <c r="C6930">
        <v>2022</v>
      </c>
      <c r="D6930">
        <v>8</v>
      </c>
      <c r="E6930" t="s">
        <v>656</v>
      </c>
      <c r="F6930" s="153">
        <v>3</v>
      </c>
      <c r="G6930" t="s">
        <v>421</v>
      </c>
      <c r="H6930" t="s">
        <v>437</v>
      </c>
      <c r="I6930" t="s">
        <v>438</v>
      </c>
      <c r="J6930" t="s">
        <v>571</v>
      </c>
      <c r="K6930" t="s">
        <v>439</v>
      </c>
      <c r="L6930" t="s">
        <v>539</v>
      </c>
      <c r="M6930" t="s">
        <v>440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181</v>
      </c>
      <c r="C6931">
        <v>2022</v>
      </c>
      <c r="D6931">
        <v>8</v>
      </c>
      <c r="E6931" t="s">
        <v>656</v>
      </c>
      <c r="F6931" s="153">
        <v>3</v>
      </c>
      <c r="G6931" t="s">
        <v>421</v>
      </c>
      <c r="H6931" t="s">
        <v>490</v>
      </c>
      <c r="I6931" t="s">
        <v>491</v>
      </c>
      <c r="J6931" t="s">
        <v>572</v>
      </c>
      <c r="K6931" t="s">
        <v>443</v>
      </c>
      <c r="L6931" t="s">
        <v>538</v>
      </c>
      <c r="M6931" t="s">
        <v>422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181</v>
      </c>
      <c r="C6932">
        <v>2022</v>
      </c>
      <c r="D6932">
        <v>8</v>
      </c>
      <c r="E6932" t="s">
        <v>656</v>
      </c>
      <c r="F6932" s="153">
        <v>3</v>
      </c>
      <c r="G6932" t="s">
        <v>421</v>
      </c>
      <c r="H6932" t="s">
        <v>441</v>
      </c>
      <c r="I6932" t="s">
        <v>442</v>
      </c>
      <c r="J6932" t="s">
        <v>572</v>
      </c>
      <c r="K6932" t="s">
        <v>443</v>
      </c>
      <c r="L6932" t="s">
        <v>538</v>
      </c>
      <c r="M6932" t="s">
        <v>422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181</v>
      </c>
      <c r="C6933">
        <v>2022</v>
      </c>
      <c r="D6933">
        <v>8</v>
      </c>
      <c r="E6933" t="s">
        <v>656</v>
      </c>
      <c r="F6933" s="153">
        <v>3</v>
      </c>
      <c r="G6933" t="s">
        <v>421</v>
      </c>
      <c r="H6933" t="s">
        <v>444</v>
      </c>
      <c r="I6933" t="s">
        <v>445</v>
      </c>
      <c r="J6933" t="s">
        <v>572</v>
      </c>
      <c r="K6933" t="s">
        <v>443</v>
      </c>
      <c r="L6933" t="s">
        <v>539</v>
      </c>
      <c r="M6933" t="s">
        <v>440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181</v>
      </c>
      <c r="C6934">
        <v>2022</v>
      </c>
      <c r="D6934">
        <v>8</v>
      </c>
      <c r="E6934" t="s">
        <v>656</v>
      </c>
      <c r="F6934" s="153">
        <v>3</v>
      </c>
      <c r="G6934" t="s">
        <v>421</v>
      </c>
      <c r="H6934" t="s">
        <v>412</v>
      </c>
      <c r="I6934" t="s">
        <v>413</v>
      </c>
      <c r="J6934" t="s">
        <v>561</v>
      </c>
      <c r="K6934" t="s">
        <v>399</v>
      </c>
      <c r="L6934" t="s">
        <v>539</v>
      </c>
      <c r="M6934" t="s">
        <v>440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181</v>
      </c>
      <c r="C6935">
        <v>2022</v>
      </c>
      <c r="D6935">
        <v>8</v>
      </c>
      <c r="E6935" t="s">
        <v>656</v>
      </c>
      <c r="F6935" s="153">
        <v>3</v>
      </c>
      <c r="G6935" t="s">
        <v>421</v>
      </c>
      <c r="H6935" t="s">
        <v>417</v>
      </c>
      <c r="I6935" t="s">
        <v>418</v>
      </c>
      <c r="J6935" t="s">
        <v>562</v>
      </c>
      <c r="K6935" t="s">
        <v>405</v>
      </c>
      <c r="L6935" t="s">
        <v>539</v>
      </c>
      <c r="M6935" t="s">
        <v>440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181</v>
      </c>
      <c r="C6936">
        <v>2022</v>
      </c>
      <c r="D6936">
        <v>8</v>
      </c>
      <c r="E6936" t="s">
        <v>656</v>
      </c>
      <c r="F6936" s="153">
        <v>3</v>
      </c>
      <c r="G6936" t="s">
        <v>421</v>
      </c>
      <c r="H6936" t="s">
        <v>446</v>
      </c>
      <c r="I6936" t="s">
        <v>447</v>
      </c>
      <c r="J6936" t="s">
        <v>567</v>
      </c>
      <c r="K6936" t="s">
        <v>425</v>
      </c>
      <c r="L6936" t="s">
        <v>539</v>
      </c>
      <c r="M6936" t="s">
        <v>440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181</v>
      </c>
      <c r="C6937">
        <v>2022</v>
      </c>
      <c r="D6937">
        <v>8</v>
      </c>
      <c r="E6937" t="s">
        <v>656</v>
      </c>
      <c r="F6937" s="153">
        <v>3</v>
      </c>
      <c r="G6937" t="s">
        <v>421</v>
      </c>
      <c r="H6937" t="s">
        <v>448</v>
      </c>
      <c r="I6937" t="s">
        <v>449</v>
      </c>
      <c r="J6937" t="s">
        <v>564</v>
      </c>
      <c r="K6937" t="s">
        <v>428</v>
      </c>
      <c r="L6937" t="s">
        <v>539</v>
      </c>
      <c r="M6937" t="s">
        <v>440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181</v>
      </c>
      <c r="C6938">
        <v>2022</v>
      </c>
      <c r="D6938">
        <v>8</v>
      </c>
      <c r="E6938" t="s">
        <v>656</v>
      </c>
      <c r="F6938" s="153">
        <v>3</v>
      </c>
      <c r="G6938" t="s">
        <v>421</v>
      </c>
      <c r="H6938" t="s">
        <v>419</v>
      </c>
      <c r="I6938" t="s">
        <v>420</v>
      </c>
      <c r="J6938" t="s">
        <v>565</v>
      </c>
      <c r="K6938" t="s">
        <v>411</v>
      </c>
      <c r="L6938" t="s">
        <v>539</v>
      </c>
      <c r="M6938" t="s">
        <v>440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181</v>
      </c>
      <c r="C6939">
        <v>2022</v>
      </c>
      <c r="D6939">
        <v>8</v>
      </c>
      <c r="E6939" t="s">
        <v>656</v>
      </c>
      <c r="F6939" s="153">
        <v>3</v>
      </c>
      <c r="G6939" t="s">
        <v>421</v>
      </c>
      <c r="H6939" t="s">
        <v>450</v>
      </c>
      <c r="I6939" t="s">
        <v>451</v>
      </c>
      <c r="J6939" t="s">
        <v>568</v>
      </c>
      <c r="K6939" t="s">
        <v>433</v>
      </c>
      <c r="L6939" t="s">
        <v>539</v>
      </c>
      <c r="M6939" t="s">
        <v>440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181</v>
      </c>
      <c r="C6940">
        <v>2022</v>
      </c>
      <c r="D6940">
        <v>8</v>
      </c>
      <c r="E6940" t="s">
        <v>656</v>
      </c>
      <c r="F6940" s="153">
        <v>3</v>
      </c>
      <c r="G6940" t="s">
        <v>421</v>
      </c>
      <c r="H6940" t="s">
        <v>452</v>
      </c>
      <c r="I6940" t="s">
        <v>453</v>
      </c>
      <c r="J6940" t="s">
        <v>568</v>
      </c>
      <c r="K6940" t="s">
        <v>433</v>
      </c>
      <c r="L6940" t="s">
        <v>539</v>
      </c>
      <c r="M6940" t="s">
        <v>440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181</v>
      </c>
      <c r="C6941">
        <v>2022</v>
      </c>
      <c r="D6941">
        <v>8</v>
      </c>
      <c r="E6941" t="s">
        <v>656</v>
      </c>
      <c r="F6941" s="153">
        <v>3</v>
      </c>
      <c r="G6941" t="s">
        <v>421</v>
      </c>
      <c r="H6941" t="s">
        <v>492</v>
      </c>
      <c r="I6941" t="s">
        <v>493</v>
      </c>
      <c r="J6941" t="s">
        <v>568</v>
      </c>
      <c r="K6941" t="s">
        <v>433</v>
      </c>
      <c r="L6941" t="s">
        <v>539</v>
      </c>
      <c r="M6941" t="s">
        <v>440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181</v>
      </c>
      <c r="C6942">
        <v>2022</v>
      </c>
      <c r="D6942">
        <v>8</v>
      </c>
      <c r="E6942" t="s">
        <v>656</v>
      </c>
      <c r="F6942" s="153">
        <v>5</v>
      </c>
      <c r="G6942" t="s">
        <v>455</v>
      </c>
      <c r="H6942" t="s">
        <v>403</v>
      </c>
      <c r="I6942" t="s">
        <v>404</v>
      </c>
      <c r="J6942" t="s">
        <v>562</v>
      </c>
      <c r="K6942" t="s">
        <v>405</v>
      </c>
      <c r="L6942" t="s">
        <v>540</v>
      </c>
      <c r="M6942" t="s">
        <v>456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181</v>
      </c>
      <c r="C6943">
        <v>2022</v>
      </c>
      <c r="D6943">
        <v>8</v>
      </c>
      <c r="E6943" t="s">
        <v>656</v>
      </c>
      <c r="F6943" s="153">
        <v>5</v>
      </c>
      <c r="G6943" t="s">
        <v>455</v>
      </c>
      <c r="H6943" t="s">
        <v>423</v>
      </c>
      <c r="I6943" t="s">
        <v>424</v>
      </c>
      <c r="J6943" t="s">
        <v>567</v>
      </c>
      <c r="K6943" t="s">
        <v>425</v>
      </c>
      <c r="L6943" t="s">
        <v>540</v>
      </c>
      <c r="M6943" t="s">
        <v>456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181</v>
      </c>
      <c r="C6944">
        <v>2022</v>
      </c>
      <c r="D6944">
        <v>8</v>
      </c>
      <c r="E6944" t="s">
        <v>656</v>
      </c>
      <c r="F6944" s="153">
        <v>5</v>
      </c>
      <c r="G6944" t="s">
        <v>455</v>
      </c>
      <c r="H6944" t="s">
        <v>429</v>
      </c>
      <c r="I6944" t="s">
        <v>430</v>
      </c>
      <c r="J6944" t="s">
        <v>562</v>
      </c>
      <c r="K6944" t="s">
        <v>405</v>
      </c>
      <c r="L6944" t="s">
        <v>540</v>
      </c>
      <c r="M6944" t="s">
        <v>456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181</v>
      </c>
      <c r="C6945">
        <v>2022</v>
      </c>
      <c r="D6945">
        <v>8</v>
      </c>
      <c r="E6945" t="s">
        <v>656</v>
      </c>
      <c r="F6945" s="153">
        <v>5</v>
      </c>
      <c r="G6945" t="s">
        <v>455</v>
      </c>
      <c r="H6945" t="s">
        <v>481</v>
      </c>
      <c r="I6945" t="s">
        <v>482</v>
      </c>
      <c r="J6945" t="s">
        <v>568</v>
      </c>
      <c r="K6945" t="s">
        <v>433</v>
      </c>
      <c r="L6945" t="s">
        <v>540</v>
      </c>
      <c r="M6945" t="s">
        <v>456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181</v>
      </c>
      <c r="C6946">
        <v>2022</v>
      </c>
      <c r="D6946">
        <v>8</v>
      </c>
      <c r="E6946" t="s">
        <v>656</v>
      </c>
      <c r="F6946" s="153">
        <v>5</v>
      </c>
      <c r="G6946" t="s">
        <v>455</v>
      </c>
      <c r="H6946" t="s">
        <v>431</v>
      </c>
      <c r="I6946" t="s">
        <v>432</v>
      </c>
      <c r="J6946" t="s">
        <v>568</v>
      </c>
      <c r="K6946" t="s">
        <v>433</v>
      </c>
      <c r="L6946" t="s">
        <v>540</v>
      </c>
      <c r="M6946" t="s">
        <v>456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181</v>
      </c>
      <c r="C6947">
        <v>2022</v>
      </c>
      <c r="D6947">
        <v>8</v>
      </c>
      <c r="E6947" t="s">
        <v>656</v>
      </c>
      <c r="F6947" s="153">
        <v>5</v>
      </c>
      <c r="G6947" t="s">
        <v>455</v>
      </c>
      <c r="H6947" t="s">
        <v>477</v>
      </c>
      <c r="I6947" t="s">
        <v>478</v>
      </c>
      <c r="J6947" t="s">
        <v>566</v>
      </c>
      <c r="K6947" t="s">
        <v>436</v>
      </c>
      <c r="L6947" t="s">
        <v>540</v>
      </c>
      <c r="M6947" t="s">
        <v>456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181</v>
      </c>
      <c r="C6948">
        <v>2022</v>
      </c>
      <c r="D6948">
        <v>8</v>
      </c>
      <c r="E6948" t="s">
        <v>656</v>
      </c>
      <c r="F6948" s="153">
        <v>5</v>
      </c>
      <c r="G6948" t="s">
        <v>455</v>
      </c>
      <c r="H6948" t="s">
        <v>479</v>
      </c>
      <c r="I6948" t="s">
        <v>480</v>
      </c>
      <c r="J6948" t="s">
        <v>566</v>
      </c>
      <c r="K6948" t="s">
        <v>436</v>
      </c>
      <c r="L6948" t="s">
        <v>540</v>
      </c>
      <c r="M6948" t="s">
        <v>456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181</v>
      </c>
      <c r="C6949">
        <v>2022</v>
      </c>
      <c r="D6949">
        <v>8</v>
      </c>
      <c r="E6949" t="s">
        <v>656</v>
      </c>
      <c r="F6949" s="153">
        <v>5</v>
      </c>
      <c r="G6949" t="s">
        <v>455</v>
      </c>
      <c r="H6949" t="s">
        <v>434</v>
      </c>
      <c r="I6949" t="s">
        <v>435</v>
      </c>
      <c r="J6949" t="s">
        <v>566</v>
      </c>
      <c r="K6949" t="s">
        <v>436</v>
      </c>
      <c r="L6949" t="s">
        <v>541</v>
      </c>
      <c r="M6949" t="s">
        <v>457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181</v>
      </c>
      <c r="C6950">
        <v>2022</v>
      </c>
      <c r="D6950">
        <v>8</v>
      </c>
      <c r="E6950" t="s">
        <v>656</v>
      </c>
      <c r="F6950" s="153">
        <v>5</v>
      </c>
      <c r="G6950" t="s">
        <v>455</v>
      </c>
      <c r="H6950" t="s">
        <v>490</v>
      </c>
      <c r="I6950" t="s">
        <v>491</v>
      </c>
      <c r="J6950" t="s">
        <v>572</v>
      </c>
      <c r="K6950" t="s">
        <v>443</v>
      </c>
      <c r="L6950" t="s">
        <v>540</v>
      </c>
      <c r="M6950" t="s">
        <v>456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181</v>
      </c>
      <c r="C6951">
        <v>2022</v>
      </c>
      <c r="D6951">
        <v>8</v>
      </c>
      <c r="E6951" t="s">
        <v>656</v>
      </c>
      <c r="F6951" s="153">
        <v>5</v>
      </c>
      <c r="G6951" t="s">
        <v>455</v>
      </c>
      <c r="H6951" t="s">
        <v>441</v>
      </c>
      <c r="I6951" t="s">
        <v>442</v>
      </c>
      <c r="J6951" t="s">
        <v>572</v>
      </c>
      <c r="K6951" t="s">
        <v>443</v>
      </c>
      <c r="L6951" t="s">
        <v>540</v>
      </c>
      <c r="M6951" t="s">
        <v>456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181</v>
      </c>
      <c r="C6952">
        <v>2022</v>
      </c>
      <c r="D6952">
        <v>8</v>
      </c>
      <c r="E6952" t="s">
        <v>656</v>
      </c>
      <c r="F6952" s="153">
        <v>5</v>
      </c>
      <c r="G6952" t="s">
        <v>455</v>
      </c>
      <c r="H6952" t="s">
        <v>444</v>
      </c>
      <c r="I6952" t="s">
        <v>445</v>
      </c>
      <c r="J6952" t="s">
        <v>572</v>
      </c>
      <c r="K6952" t="s">
        <v>443</v>
      </c>
      <c r="L6952" t="s">
        <v>541</v>
      </c>
      <c r="M6952" t="s">
        <v>457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181</v>
      </c>
      <c r="C6953">
        <v>2022</v>
      </c>
      <c r="D6953">
        <v>8</v>
      </c>
      <c r="E6953" t="s">
        <v>656</v>
      </c>
      <c r="F6953" s="153">
        <v>5</v>
      </c>
      <c r="G6953" t="s">
        <v>455</v>
      </c>
      <c r="H6953" t="s">
        <v>417</v>
      </c>
      <c r="I6953" t="s">
        <v>418</v>
      </c>
      <c r="J6953" t="s">
        <v>562</v>
      </c>
      <c r="K6953" t="s">
        <v>405</v>
      </c>
      <c r="L6953" t="s">
        <v>541</v>
      </c>
      <c r="M6953" t="s">
        <v>457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181</v>
      </c>
      <c r="C6954">
        <v>2022</v>
      </c>
      <c r="D6954">
        <v>8</v>
      </c>
      <c r="E6954" t="s">
        <v>656</v>
      </c>
      <c r="F6954" s="153">
        <v>5</v>
      </c>
      <c r="G6954" t="s">
        <v>455</v>
      </c>
      <c r="H6954" t="s">
        <v>446</v>
      </c>
      <c r="I6954" t="s">
        <v>447</v>
      </c>
      <c r="J6954" t="s">
        <v>567</v>
      </c>
      <c r="K6954" t="s">
        <v>425</v>
      </c>
      <c r="L6954" t="s">
        <v>541</v>
      </c>
      <c r="M6954" t="s">
        <v>457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181</v>
      </c>
      <c r="C6955">
        <v>2022</v>
      </c>
      <c r="D6955">
        <v>8</v>
      </c>
      <c r="E6955" t="s">
        <v>656</v>
      </c>
      <c r="F6955" s="153">
        <v>5</v>
      </c>
      <c r="G6955" t="s">
        <v>455</v>
      </c>
      <c r="H6955" t="s">
        <v>450</v>
      </c>
      <c r="I6955" t="s">
        <v>451</v>
      </c>
      <c r="J6955" t="s">
        <v>568</v>
      </c>
      <c r="K6955" t="s">
        <v>433</v>
      </c>
      <c r="L6955" t="s">
        <v>541</v>
      </c>
      <c r="M6955" t="s">
        <v>457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181</v>
      </c>
      <c r="C6956">
        <v>2022</v>
      </c>
      <c r="D6956">
        <v>8</v>
      </c>
      <c r="E6956" t="s">
        <v>656</v>
      </c>
      <c r="F6956" s="153">
        <v>6</v>
      </c>
      <c r="G6956" t="s">
        <v>458</v>
      </c>
      <c r="H6956" t="s">
        <v>403</v>
      </c>
      <c r="I6956" t="s">
        <v>404</v>
      </c>
      <c r="J6956" t="s">
        <v>562</v>
      </c>
      <c r="K6956" t="s">
        <v>405</v>
      </c>
      <c r="L6956" t="s">
        <v>548</v>
      </c>
      <c r="M6956" t="s">
        <v>193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181</v>
      </c>
      <c r="C6957">
        <v>2022</v>
      </c>
      <c r="D6957">
        <v>8</v>
      </c>
      <c r="E6957" t="s">
        <v>656</v>
      </c>
      <c r="F6957" s="153">
        <v>6</v>
      </c>
      <c r="G6957" t="s">
        <v>458</v>
      </c>
      <c r="H6957" t="s">
        <v>494</v>
      </c>
      <c r="I6957" t="s">
        <v>495</v>
      </c>
      <c r="J6957" t="s">
        <v>573</v>
      </c>
      <c r="K6957" t="s">
        <v>461</v>
      </c>
      <c r="L6957" t="s">
        <v>548</v>
      </c>
      <c r="M6957" t="s">
        <v>193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181</v>
      </c>
      <c r="C6958">
        <v>2022</v>
      </c>
      <c r="D6958">
        <v>8</v>
      </c>
      <c r="E6958" t="s">
        <v>656</v>
      </c>
      <c r="F6958" s="153">
        <v>6</v>
      </c>
      <c r="G6958" t="s">
        <v>458</v>
      </c>
      <c r="H6958" t="s">
        <v>496</v>
      </c>
      <c r="I6958" t="s">
        <v>497</v>
      </c>
      <c r="J6958" t="s">
        <v>573</v>
      </c>
      <c r="K6958" t="s">
        <v>461</v>
      </c>
      <c r="L6958" t="s">
        <v>548</v>
      </c>
      <c r="M6958" t="s">
        <v>193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181</v>
      </c>
      <c r="C6959">
        <v>2022</v>
      </c>
      <c r="D6959">
        <v>8</v>
      </c>
      <c r="E6959" t="s">
        <v>656</v>
      </c>
      <c r="F6959" s="153">
        <v>6</v>
      </c>
      <c r="G6959" t="s">
        <v>458</v>
      </c>
      <c r="H6959" t="s">
        <v>477</v>
      </c>
      <c r="I6959" t="s">
        <v>478</v>
      </c>
      <c r="J6959" t="s">
        <v>566</v>
      </c>
      <c r="K6959" t="s">
        <v>436</v>
      </c>
      <c r="L6959" t="s">
        <v>548</v>
      </c>
      <c r="M6959" t="s">
        <v>193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181</v>
      </c>
      <c r="C6960">
        <v>2022</v>
      </c>
      <c r="D6960">
        <v>8</v>
      </c>
      <c r="E6960" t="s">
        <v>656</v>
      </c>
      <c r="F6960" s="153">
        <v>6</v>
      </c>
      <c r="G6960" t="s">
        <v>458</v>
      </c>
      <c r="H6960" t="s">
        <v>479</v>
      </c>
      <c r="I6960" t="s">
        <v>480</v>
      </c>
      <c r="J6960" t="s">
        <v>566</v>
      </c>
      <c r="K6960" t="s">
        <v>436</v>
      </c>
      <c r="L6960" t="s">
        <v>548</v>
      </c>
      <c r="M6960" t="s">
        <v>193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181</v>
      </c>
      <c r="C6961">
        <v>2022</v>
      </c>
      <c r="D6961">
        <v>8</v>
      </c>
      <c r="E6961" t="s">
        <v>656</v>
      </c>
      <c r="F6961" s="153">
        <v>6</v>
      </c>
      <c r="G6961" t="s">
        <v>458</v>
      </c>
      <c r="H6961" t="s">
        <v>498</v>
      </c>
      <c r="I6961" t="s">
        <v>499</v>
      </c>
      <c r="J6961" t="s">
        <v>574</v>
      </c>
      <c r="K6961" t="s">
        <v>500</v>
      </c>
      <c r="L6961" t="s">
        <v>548</v>
      </c>
      <c r="M6961" t="s">
        <v>193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181</v>
      </c>
      <c r="C6962">
        <v>2022</v>
      </c>
      <c r="D6962">
        <v>8</v>
      </c>
      <c r="E6962" t="s">
        <v>656</v>
      </c>
      <c r="F6962" s="153">
        <v>6</v>
      </c>
      <c r="G6962" t="s">
        <v>458</v>
      </c>
      <c r="H6962" t="s">
        <v>501</v>
      </c>
      <c r="I6962" t="s">
        <v>502</v>
      </c>
      <c r="J6962" t="s">
        <v>574</v>
      </c>
      <c r="K6962" t="s">
        <v>500</v>
      </c>
      <c r="L6962" t="s">
        <v>548</v>
      </c>
      <c r="M6962" t="s">
        <v>193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181</v>
      </c>
      <c r="C6963">
        <v>2022</v>
      </c>
      <c r="D6963">
        <v>8</v>
      </c>
      <c r="E6963" t="s">
        <v>656</v>
      </c>
      <c r="F6963" s="153">
        <v>6</v>
      </c>
      <c r="G6963" t="s">
        <v>458</v>
      </c>
      <c r="H6963" t="s">
        <v>503</v>
      </c>
      <c r="I6963" t="s">
        <v>504</v>
      </c>
      <c r="J6963" t="s">
        <v>575</v>
      </c>
      <c r="K6963" t="s">
        <v>475</v>
      </c>
      <c r="L6963" t="s">
        <v>548</v>
      </c>
      <c r="M6963" t="s">
        <v>193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181</v>
      </c>
      <c r="C6964">
        <v>2022</v>
      </c>
      <c r="D6964">
        <v>8</v>
      </c>
      <c r="E6964" t="s">
        <v>656</v>
      </c>
      <c r="F6964" s="153">
        <v>6</v>
      </c>
      <c r="G6964" t="s">
        <v>458</v>
      </c>
      <c r="H6964" t="s">
        <v>505</v>
      </c>
      <c r="I6964" t="s">
        <v>506</v>
      </c>
      <c r="J6964" t="s">
        <v>575</v>
      </c>
      <c r="K6964" t="s">
        <v>475</v>
      </c>
      <c r="L6964" t="s">
        <v>548</v>
      </c>
      <c r="M6964" t="s">
        <v>193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181</v>
      </c>
      <c r="C6965">
        <v>2022</v>
      </c>
      <c r="D6965">
        <v>8</v>
      </c>
      <c r="E6965" t="s">
        <v>656</v>
      </c>
      <c r="F6965" s="153">
        <v>6</v>
      </c>
      <c r="G6965" t="s">
        <v>458</v>
      </c>
      <c r="H6965" t="s">
        <v>507</v>
      </c>
      <c r="I6965" t="s">
        <v>508</v>
      </c>
      <c r="J6965" t="s">
        <v>571</v>
      </c>
      <c r="K6965" t="s">
        <v>439</v>
      </c>
      <c r="L6965" t="s">
        <v>548</v>
      </c>
      <c r="M6965" t="s">
        <v>193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181</v>
      </c>
      <c r="C6966">
        <v>2022</v>
      </c>
      <c r="D6966">
        <v>8</v>
      </c>
      <c r="E6966" t="s">
        <v>656</v>
      </c>
      <c r="F6966" s="153">
        <v>6</v>
      </c>
      <c r="G6966" t="s">
        <v>458</v>
      </c>
      <c r="H6966" t="s">
        <v>509</v>
      </c>
      <c r="I6966" t="s">
        <v>510</v>
      </c>
      <c r="J6966" t="s">
        <v>571</v>
      </c>
      <c r="K6966" t="s">
        <v>439</v>
      </c>
      <c r="L6966" t="s">
        <v>548</v>
      </c>
      <c r="M6966" t="s">
        <v>193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181</v>
      </c>
      <c r="C6967">
        <v>2022</v>
      </c>
      <c r="D6967">
        <v>8</v>
      </c>
      <c r="E6967" t="s">
        <v>656</v>
      </c>
      <c r="F6967" s="153">
        <v>6</v>
      </c>
      <c r="G6967" t="s">
        <v>458</v>
      </c>
      <c r="H6967" t="s">
        <v>459</v>
      </c>
      <c r="I6967" t="s">
        <v>460</v>
      </c>
      <c r="J6967" t="s">
        <v>573</v>
      </c>
      <c r="K6967" t="s">
        <v>461</v>
      </c>
      <c r="L6967" t="s">
        <v>542</v>
      </c>
      <c r="M6967" t="s">
        <v>462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181</v>
      </c>
      <c r="C6968">
        <v>2022</v>
      </c>
      <c r="D6968">
        <v>8</v>
      </c>
      <c r="E6968" t="s">
        <v>656</v>
      </c>
      <c r="F6968" s="153">
        <v>6</v>
      </c>
      <c r="G6968" t="s">
        <v>458</v>
      </c>
      <c r="H6968" t="s">
        <v>434</v>
      </c>
      <c r="I6968" t="s">
        <v>435</v>
      </c>
      <c r="J6968" t="s">
        <v>566</v>
      </c>
      <c r="K6968" t="s">
        <v>436</v>
      </c>
      <c r="L6968" t="s">
        <v>542</v>
      </c>
      <c r="M6968" t="s">
        <v>462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181</v>
      </c>
      <c r="C6969">
        <v>2022</v>
      </c>
      <c r="D6969">
        <v>8</v>
      </c>
      <c r="E6969" t="s">
        <v>656</v>
      </c>
      <c r="F6969" s="153">
        <v>6</v>
      </c>
      <c r="G6969" t="s">
        <v>458</v>
      </c>
      <c r="H6969" t="s">
        <v>511</v>
      </c>
      <c r="I6969" t="s">
        <v>512</v>
      </c>
      <c r="J6969" t="s">
        <v>576</v>
      </c>
      <c r="K6969" t="s">
        <v>513</v>
      </c>
      <c r="L6969" t="s">
        <v>542</v>
      </c>
      <c r="M6969" t="s">
        <v>462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181</v>
      </c>
      <c r="C6970">
        <v>2022</v>
      </c>
      <c r="D6970">
        <v>8</v>
      </c>
      <c r="E6970" t="s">
        <v>656</v>
      </c>
      <c r="F6970" s="153">
        <v>6</v>
      </c>
      <c r="G6970" t="s">
        <v>458</v>
      </c>
      <c r="H6970" t="s">
        <v>514</v>
      </c>
      <c r="I6970" t="s">
        <v>515</v>
      </c>
      <c r="J6970" t="s">
        <v>574</v>
      </c>
      <c r="K6970" t="s">
        <v>500</v>
      </c>
      <c r="L6970" t="s">
        <v>542</v>
      </c>
      <c r="M6970" t="s">
        <v>462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181</v>
      </c>
      <c r="C6971">
        <v>2022</v>
      </c>
      <c r="D6971">
        <v>8</v>
      </c>
      <c r="E6971" t="s">
        <v>656</v>
      </c>
      <c r="F6971" s="153">
        <v>6</v>
      </c>
      <c r="G6971" t="s">
        <v>458</v>
      </c>
      <c r="H6971" t="s">
        <v>516</v>
      </c>
      <c r="I6971" t="s">
        <v>517</v>
      </c>
      <c r="J6971" t="s">
        <v>575</v>
      </c>
      <c r="K6971" t="s">
        <v>475</v>
      </c>
      <c r="L6971" t="s">
        <v>542</v>
      </c>
      <c r="M6971" t="s">
        <v>462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181</v>
      </c>
      <c r="C6972">
        <v>2022</v>
      </c>
      <c r="D6972">
        <v>8</v>
      </c>
      <c r="E6972" t="s">
        <v>656</v>
      </c>
      <c r="F6972" s="153">
        <v>6</v>
      </c>
      <c r="G6972" t="s">
        <v>458</v>
      </c>
      <c r="H6972" t="s">
        <v>437</v>
      </c>
      <c r="I6972" t="s">
        <v>438</v>
      </c>
      <c r="J6972" t="s">
        <v>571</v>
      </c>
      <c r="K6972" t="s">
        <v>439</v>
      </c>
      <c r="L6972" t="s">
        <v>542</v>
      </c>
      <c r="M6972" t="s">
        <v>462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181</v>
      </c>
      <c r="C6973">
        <v>2022</v>
      </c>
      <c r="D6973">
        <v>8</v>
      </c>
      <c r="E6973" t="s">
        <v>656</v>
      </c>
      <c r="F6973" s="153">
        <v>6</v>
      </c>
      <c r="G6973" t="s">
        <v>458</v>
      </c>
      <c r="H6973" t="s">
        <v>518</v>
      </c>
      <c r="I6973" t="s">
        <v>519</v>
      </c>
      <c r="J6973" t="s">
        <v>577</v>
      </c>
      <c r="K6973" t="s">
        <v>465</v>
      </c>
      <c r="L6973" t="s">
        <v>548</v>
      </c>
      <c r="M6973" t="s">
        <v>193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181</v>
      </c>
      <c r="C6974">
        <v>2022</v>
      </c>
      <c r="D6974">
        <v>8</v>
      </c>
      <c r="E6974" t="s">
        <v>656</v>
      </c>
      <c r="F6974" s="153">
        <v>6</v>
      </c>
      <c r="G6974" t="s">
        <v>458</v>
      </c>
      <c r="H6974" t="s">
        <v>463</v>
      </c>
      <c r="I6974" t="s">
        <v>464</v>
      </c>
      <c r="J6974" t="s">
        <v>577</v>
      </c>
      <c r="K6974" t="s">
        <v>465</v>
      </c>
      <c r="L6974" t="s">
        <v>542</v>
      </c>
      <c r="M6974" t="s">
        <v>462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181</v>
      </c>
      <c r="C6975">
        <v>2022</v>
      </c>
      <c r="D6975">
        <v>8</v>
      </c>
      <c r="E6975" t="s">
        <v>656</v>
      </c>
      <c r="F6975" s="153">
        <v>6</v>
      </c>
      <c r="G6975" t="s">
        <v>458</v>
      </c>
      <c r="H6975" t="s">
        <v>522</v>
      </c>
      <c r="I6975" t="s">
        <v>523</v>
      </c>
      <c r="J6975" t="s">
        <v>578</v>
      </c>
      <c r="K6975" t="s">
        <v>475</v>
      </c>
      <c r="L6975" t="s">
        <v>548</v>
      </c>
      <c r="M6975" t="s">
        <v>193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181</v>
      </c>
      <c r="C6976">
        <v>2022</v>
      </c>
      <c r="D6976">
        <v>8</v>
      </c>
      <c r="E6976" t="s">
        <v>656</v>
      </c>
      <c r="F6976" s="153">
        <v>6</v>
      </c>
      <c r="G6976" t="s">
        <v>458</v>
      </c>
      <c r="H6976" t="s">
        <v>524</v>
      </c>
      <c r="I6976" t="s">
        <v>525</v>
      </c>
      <c r="J6976" t="s">
        <v>578</v>
      </c>
      <c r="K6976" t="s">
        <v>475</v>
      </c>
      <c r="L6976" t="s">
        <v>542</v>
      </c>
      <c r="M6976" t="s">
        <v>462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181</v>
      </c>
      <c r="C6977">
        <v>2022</v>
      </c>
      <c r="D6977">
        <v>8</v>
      </c>
      <c r="E6977" t="s">
        <v>656</v>
      </c>
      <c r="F6977" s="153">
        <v>6</v>
      </c>
      <c r="G6977" t="s">
        <v>458</v>
      </c>
      <c r="H6977" t="s">
        <v>417</v>
      </c>
      <c r="I6977" t="s">
        <v>418</v>
      </c>
      <c r="J6977" t="s">
        <v>562</v>
      </c>
      <c r="K6977" t="s">
        <v>405</v>
      </c>
      <c r="L6977" t="s">
        <v>542</v>
      </c>
      <c r="M6977" t="s">
        <v>462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181</v>
      </c>
      <c r="C6978">
        <v>2022</v>
      </c>
      <c r="D6978">
        <v>8</v>
      </c>
      <c r="E6978" t="s">
        <v>656</v>
      </c>
      <c r="F6978" s="153">
        <v>10</v>
      </c>
      <c r="G6978" t="s">
        <v>466</v>
      </c>
      <c r="H6978" t="s">
        <v>397</v>
      </c>
      <c r="I6978" t="s">
        <v>398</v>
      </c>
      <c r="J6978" t="s">
        <v>561</v>
      </c>
      <c r="K6978" t="s">
        <v>399</v>
      </c>
      <c r="L6978" t="s">
        <v>543</v>
      </c>
      <c r="M6978" t="s">
        <v>467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181</v>
      </c>
      <c r="C6979">
        <v>2022</v>
      </c>
      <c r="D6979">
        <v>8</v>
      </c>
      <c r="E6979" t="s">
        <v>656</v>
      </c>
      <c r="F6979" s="153">
        <v>10</v>
      </c>
      <c r="G6979" t="s">
        <v>466</v>
      </c>
      <c r="H6979" t="s">
        <v>401</v>
      </c>
      <c r="I6979" t="s">
        <v>402</v>
      </c>
      <c r="J6979" t="s">
        <v>561</v>
      </c>
      <c r="K6979" t="s">
        <v>399</v>
      </c>
      <c r="L6979" t="s">
        <v>543</v>
      </c>
      <c r="M6979" t="s">
        <v>467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181</v>
      </c>
      <c r="C6980">
        <v>2022</v>
      </c>
      <c r="D6980">
        <v>8</v>
      </c>
      <c r="E6980" t="s">
        <v>656</v>
      </c>
      <c r="F6980" s="153">
        <v>10</v>
      </c>
      <c r="G6980" t="s">
        <v>466</v>
      </c>
      <c r="H6980" t="s">
        <v>403</v>
      </c>
      <c r="I6980" t="s">
        <v>404</v>
      </c>
      <c r="J6980" t="s">
        <v>562</v>
      </c>
      <c r="K6980" t="s">
        <v>405</v>
      </c>
      <c r="L6980" t="s">
        <v>543</v>
      </c>
      <c r="M6980" t="s">
        <v>467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181</v>
      </c>
      <c r="C6981">
        <v>2022</v>
      </c>
      <c r="D6981">
        <v>8</v>
      </c>
      <c r="E6981" t="s">
        <v>656</v>
      </c>
      <c r="F6981" s="153">
        <v>10</v>
      </c>
      <c r="G6981" t="s">
        <v>466</v>
      </c>
      <c r="H6981" t="s">
        <v>406</v>
      </c>
      <c r="I6981" t="s">
        <v>407</v>
      </c>
      <c r="J6981" t="s">
        <v>563</v>
      </c>
      <c r="K6981" t="s">
        <v>408</v>
      </c>
      <c r="L6981" t="s">
        <v>543</v>
      </c>
      <c r="M6981" t="s">
        <v>467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181</v>
      </c>
      <c r="C6982">
        <v>2022</v>
      </c>
      <c r="D6982">
        <v>8</v>
      </c>
      <c r="E6982" t="s">
        <v>656</v>
      </c>
      <c r="F6982" s="153">
        <v>10</v>
      </c>
      <c r="G6982" t="s">
        <v>466</v>
      </c>
      <c r="H6982" t="s">
        <v>471</v>
      </c>
      <c r="I6982" t="s">
        <v>472</v>
      </c>
      <c r="J6982" t="s">
        <v>563</v>
      </c>
      <c r="K6982" t="s">
        <v>408</v>
      </c>
      <c r="L6982" t="s">
        <v>543</v>
      </c>
      <c r="M6982" t="s">
        <v>467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181</v>
      </c>
      <c r="C6983">
        <v>2022</v>
      </c>
      <c r="D6983">
        <v>8</v>
      </c>
      <c r="E6983" t="s">
        <v>656</v>
      </c>
      <c r="F6983" s="153">
        <v>10</v>
      </c>
      <c r="G6983" t="s">
        <v>466</v>
      </c>
      <c r="H6983" t="s">
        <v>477</v>
      </c>
      <c r="I6983" t="s">
        <v>478</v>
      </c>
      <c r="J6983" t="s">
        <v>566</v>
      </c>
      <c r="K6983" t="s">
        <v>436</v>
      </c>
      <c r="L6983" t="s">
        <v>543</v>
      </c>
      <c r="M6983" t="s">
        <v>467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181</v>
      </c>
      <c r="C6984">
        <v>2022</v>
      </c>
      <c r="D6984">
        <v>8</v>
      </c>
      <c r="E6984" t="s">
        <v>656</v>
      </c>
      <c r="F6984" s="153">
        <v>10</v>
      </c>
      <c r="G6984" t="s">
        <v>466</v>
      </c>
      <c r="H6984" t="s">
        <v>479</v>
      </c>
      <c r="I6984" t="s">
        <v>480</v>
      </c>
      <c r="J6984" t="s">
        <v>566</v>
      </c>
      <c r="K6984" t="s">
        <v>436</v>
      </c>
      <c r="L6984" t="s">
        <v>543</v>
      </c>
      <c r="M6984" t="s">
        <v>467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181</v>
      </c>
      <c r="C6985">
        <v>2022</v>
      </c>
      <c r="D6985">
        <v>8</v>
      </c>
      <c r="E6985" t="s">
        <v>656</v>
      </c>
      <c r="F6985" s="153">
        <v>10</v>
      </c>
      <c r="G6985" t="s">
        <v>466</v>
      </c>
      <c r="H6985" t="s">
        <v>434</v>
      </c>
      <c r="I6985" t="s">
        <v>435</v>
      </c>
      <c r="J6985" t="s">
        <v>566</v>
      </c>
      <c r="K6985" t="s">
        <v>436</v>
      </c>
      <c r="L6985" t="s">
        <v>544</v>
      </c>
      <c r="M6985" t="s">
        <v>468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181</v>
      </c>
      <c r="C6986">
        <v>2022</v>
      </c>
      <c r="D6986">
        <v>8</v>
      </c>
      <c r="E6986" t="s">
        <v>656</v>
      </c>
      <c r="F6986" s="153">
        <v>10</v>
      </c>
      <c r="G6986" t="s">
        <v>466</v>
      </c>
      <c r="H6986" t="s">
        <v>412</v>
      </c>
      <c r="I6986" t="s">
        <v>413</v>
      </c>
      <c r="J6986" t="s">
        <v>561</v>
      </c>
      <c r="K6986" t="s">
        <v>399</v>
      </c>
      <c r="L6986" t="s">
        <v>544</v>
      </c>
      <c r="M6986" t="s">
        <v>468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181</v>
      </c>
      <c r="C6987">
        <v>2022</v>
      </c>
      <c r="D6987">
        <v>8</v>
      </c>
      <c r="E6987" t="s">
        <v>656</v>
      </c>
      <c r="F6987" s="153">
        <v>10</v>
      </c>
      <c r="G6987" t="s">
        <v>466</v>
      </c>
      <c r="H6987" t="s">
        <v>415</v>
      </c>
      <c r="I6987" t="s">
        <v>416</v>
      </c>
      <c r="J6987" t="s">
        <v>563</v>
      </c>
      <c r="K6987" t="s">
        <v>408</v>
      </c>
      <c r="L6987" t="s">
        <v>544</v>
      </c>
      <c r="M6987" t="s">
        <v>468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181</v>
      </c>
      <c r="C6988">
        <v>2022</v>
      </c>
      <c r="D6988">
        <v>8</v>
      </c>
      <c r="E6988" t="s">
        <v>656</v>
      </c>
      <c r="F6988" s="153">
        <v>10</v>
      </c>
      <c r="G6988" t="s">
        <v>466</v>
      </c>
      <c r="H6988" t="s">
        <v>417</v>
      </c>
      <c r="I6988" t="s">
        <v>418</v>
      </c>
      <c r="J6988" t="s">
        <v>562</v>
      </c>
      <c r="K6988" t="s">
        <v>405</v>
      </c>
      <c r="L6988" t="s">
        <v>544</v>
      </c>
      <c r="M6988" t="s">
        <v>468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181</v>
      </c>
      <c r="C6989">
        <v>2022</v>
      </c>
      <c r="D6989">
        <v>8</v>
      </c>
      <c r="E6989" t="s">
        <v>656</v>
      </c>
      <c r="F6989" s="153">
        <v>60</v>
      </c>
      <c r="G6989" t="s">
        <v>469</v>
      </c>
      <c r="H6989" t="s">
        <v>494</v>
      </c>
      <c r="I6989" t="s">
        <v>495</v>
      </c>
      <c r="J6989" t="s">
        <v>573</v>
      </c>
      <c r="K6989" t="s">
        <v>461</v>
      </c>
      <c r="L6989" t="s">
        <v>549</v>
      </c>
      <c r="M6989" t="s">
        <v>526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181</v>
      </c>
      <c r="C6990">
        <v>2022</v>
      </c>
      <c r="D6990">
        <v>8</v>
      </c>
      <c r="E6990" t="s">
        <v>656</v>
      </c>
      <c r="F6990" s="153">
        <v>60</v>
      </c>
      <c r="G6990" t="s">
        <v>469</v>
      </c>
      <c r="H6990" t="s">
        <v>496</v>
      </c>
      <c r="I6990" t="s">
        <v>497</v>
      </c>
      <c r="J6990" t="s">
        <v>573</v>
      </c>
      <c r="K6990" t="s">
        <v>461</v>
      </c>
      <c r="L6990" t="s">
        <v>549</v>
      </c>
      <c r="M6990" t="s">
        <v>526</v>
      </c>
      <c r="N6990">
        <v>32</v>
      </c>
      <c r="O6990">
        <v>1127.47</v>
      </c>
      <c r="P6990">
        <v>1453</v>
      </c>
      <c r="Q6990" t="str">
        <f t="shared" ref="Q6990:Q7008" si="112">VLOOKUP(TRIM(J6990),S:T,2,FALSE)</f>
        <v>Street</v>
      </c>
    </row>
    <row r="6991" spans="1:17" x14ac:dyDescent="0.3">
      <c r="A6991">
        <v>5</v>
      </c>
      <c r="B6991" t="s">
        <v>181</v>
      </c>
      <c r="C6991">
        <v>2022</v>
      </c>
      <c r="D6991">
        <v>8</v>
      </c>
      <c r="E6991" t="s">
        <v>656</v>
      </c>
      <c r="F6991" s="153">
        <v>60</v>
      </c>
      <c r="G6991" t="s">
        <v>469</v>
      </c>
      <c r="H6991" t="s">
        <v>459</v>
      </c>
      <c r="I6991" t="s">
        <v>460</v>
      </c>
      <c r="J6991" t="s">
        <v>573</v>
      </c>
      <c r="K6991" t="s">
        <v>461</v>
      </c>
      <c r="L6991" t="s">
        <v>545</v>
      </c>
      <c r="M6991" t="s">
        <v>470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181</v>
      </c>
      <c r="C6992">
        <v>2022</v>
      </c>
      <c r="D6992">
        <v>8</v>
      </c>
      <c r="E6992" t="s">
        <v>656</v>
      </c>
      <c r="F6992" s="153">
        <v>60</v>
      </c>
      <c r="G6992" t="s">
        <v>469</v>
      </c>
      <c r="H6992" t="s">
        <v>437</v>
      </c>
      <c r="I6992" t="s">
        <v>438</v>
      </c>
      <c r="J6992" t="s">
        <v>571</v>
      </c>
      <c r="K6992" t="s">
        <v>439</v>
      </c>
      <c r="L6992" t="s">
        <v>545</v>
      </c>
      <c r="M6992" t="s">
        <v>470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181</v>
      </c>
      <c r="C6993">
        <v>2022</v>
      </c>
      <c r="D6993">
        <v>8</v>
      </c>
      <c r="E6993" t="s">
        <v>656</v>
      </c>
      <c r="F6993" s="153">
        <v>60</v>
      </c>
      <c r="G6993" t="s">
        <v>469</v>
      </c>
      <c r="H6993" t="s">
        <v>463</v>
      </c>
      <c r="I6993" t="s">
        <v>464</v>
      </c>
      <c r="J6993" t="s">
        <v>577</v>
      </c>
      <c r="K6993" t="s">
        <v>465</v>
      </c>
      <c r="L6993" t="s">
        <v>545</v>
      </c>
      <c r="M6993" t="s">
        <v>470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181</v>
      </c>
      <c r="C6994">
        <v>2022</v>
      </c>
      <c r="D6994">
        <v>8</v>
      </c>
      <c r="E6994" t="s">
        <v>656</v>
      </c>
      <c r="F6994" s="153">
        <v>71</v>
      </c>
      <c r="G6994" t="s">
        <v>469</v>
      </c>
      <c r="H6994" t="s">
        <v>397</v>
      </c>
      <c r="I6994" t="s">
        <v>398</v>
      </c>
      <c r="J6994" t="s">
        <v>561</v>
      </c>
      <c r="K6994" t="s">
        <v>399</v>
      </c>
      <c r="L6994" t="s">
        <v>550</v>
      </c>
      <c r="M6994" t="s">
        <v>527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181</v>
      </c>
      <c r="C6995">
        <v>2022</v>
      </c>
      <c r="D6995">
        <v>8</v>
      </c>
      <c r="E6995" t="s">
        <v>656</v>
      </c>
      <c r="F6995" s="153">
        <v>72</v>
      </c>
      <c r="G6995" t="s">
        <v>469</v>
      </c>
      <c r="H6995" t="s">
        <v>397</v>
      </c>
      <c r="I6995" t="s">
        <v>398</v>
      </c>
      <c r="J6995" t="s">
        <v>561</v>
      </c>
      <c r="K6995" t="s">
        <v>399</v>
      </c>
      <c r="L6995" t="s">
        <v>551</v>
      </c>
      <c r="M6995" t="s">
        <v>528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181</v>
      </c>
      <c r="C6996">
        <v>2022</v>
      </c>
      <c r="D6996">
        <v>8</v>
      </c>
      <c r="E6996" t="s">
        <v>656</v>
      </c>
      <c r="F6996" s="153">
        <v>72</v>
      </c>
      <c r="G6996" t="s">
        <v>469</v>
      </c>
      <c r="H6996" t="s">
        <v>403</v>
      </c>
      <c r="I6996" t="s">
        <v>404</v>
      </c>
      <c r="J6996" t="s">
        <v>562</v>
      </c>
      <c r="K6996" t="s">
        <v>405</v>
      </c>
      <c r="L6996" t="s">
        <v>551</v>
      </c>
      <c r="M6996" t="s">
        <v>528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181</v>
      </c>
      <c r="C6997">
        <v>2022</v>
      </c>
      <c r="D6997">
        <v>8</v>
      </c>
      <c r="E6997" t="s">
        <v>656</v>
      </c>
      <c r="F6997" s="153">
        <v>75</v>
      </c>
      <c r="G6997" t="s">
        <v>469</v>
      </c>
      <c r="H6997" t="s">
        <v>481</v>
      </c>
      <c r="I6997" t="s">
        <v>482</v>
      </c>
      <c r="J6997" t="s">
        <v>568</v>
      </c>
      <c r="K6997" t="s">
        <v>433</v>
      </c>
      <c r="L6997" t="s">
        <v>552</v>
      </c>
      <c r="M6997" t="s">
        <v>529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181</v>
      </c>
      <c r="C6998">
        <v>2022</v>
      </c>
      <c r="D6998">
        <v>8</v>
      </c>
      <c r="E6998" t="s">
        <v>656</v>
      </c>
      <c r="F6998" s="153">
        <v>75</v>
      </c>
      <c r="G6998" t="s">
        <v>469</v>
      </c>
      <c r="H6998" t="s">
        <v>431</v>
      </c>
      <c r="I6998" t="s">
        <v>432</v>
      </c>
      <c r="J6998" t="s">
        <v>568</v>
      </c>
      <c r="K6998" t="s">
        <v>433</v>
      </c>
      <c r="L6998" t="s">
        <v>552</v>
      </c>
      <c r="M6998" t="s">
        <v>529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181</v>
      </c>
      <c r="C6999">
        <v>2022</v>
      </c>
      <c r="D6999">
        <v>8</v>
      </c>
      <c r="E6999" t="s">
        <v>656</v>
      </c>
      <c r="F6999" s="153">
        <v>75</v>
      </c>
      <c r="G6999" t="s">
        <v>469</v>
      </c>
      <c r="H6999" t="s">
        <v>441</v>
      </c>
      <c r="I6999" t="s">
        <v>442</v>
      </c>
      <c r="J6999" t="s">
        <v>572</v>
      </c>
      <c r="K6999" t="s">
        <v>443</v>
      </c>
      <c r="L6999" t="s">
        <v>552</v>
      </c>
      <c r="M6999" t="s">
        <v>529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181</v>
      </c>
      <c r="C7000">
        <v>2022</v>
      </c>
      <c r="D7000">
        <v>8</v>
      </c>
      <c r="E7000" t="s">
        <v>656</v>
      </c>
      <c r="F7000" s="153">
        <v>75</v>
      </c>
      <c r="G7000" t="s">
        <v>469</v>
      </c>
      <c r="H7000" t="s">
        <v>417</v>
      </c>
      <c r="I7000" t="s">
        <v>418</v>
      </c>
      <c r="J7000" t="s">
        <v>562</v>
      </c>
      <c r="K7000" t="s">
        <v>405</v>
      </c>
      <c r="L7000" t="s">
        <v>553</v>
      </c>
      <c r="M7000" t="s">
        <v>476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181</v>
      </c>
      <c r="C7001">
        <v>2022</v>
      </c>
      <c r="D7001">
        <v>8</v>
      </c>
      <c r="E7001" t="s">
        <v>656</v>
      </c>
      <c r="F7001" s="153">
        <v>75</v>
      </c>
      <c r="G7001" t="s">
        <v>469</v>
      </c>
      <c r="H7001" t="s">
        <v>450</v>
      </c>
      <c r="I7001" t="s">
        <v>451</v>
      </c>
      <c r="J7001" t="s">
        <v>568</v>
      </c>
      <c r="K7001" t="s">
        <v>433</v>
      </c>
      <c r="L7001" t="s">
        <v>553</v>
      </c>
      <c r="M7001" t="s">
        <v>476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181</v>
      </c>
      <c r="C7002">
        <v>2022</v>
      </c>
      <c r="D7002">
        <v>8</v>
      </c>
      <c r="E7002" t="s">
        <v>656</v>
      </c>
      <c r="F7002" s="153">
        <v>77</v>
      </c>
      <c r="G7002" t="s">
        <v>469</v>
      </c>
      <c r="H7002" t="s">
        <v>431</v>
      </c>
      <c r="I7002" t="s">
        <v>432</v>
      </c>
      <c r="J7002" t="s">
        <v>568</v>
      </c>
      <c r="K7002" t="s">
        <v>433</v>
      </c>
      <c r="L7002" t="s">
        <v>554</v>
      </c>
      <c r="M7002" t="s">
        <v>530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181</v>
      </c>
      <c r="C7003">
        <v>2022</v>
      </c>
      <c r="D7003">
        <v>8</v>
      </c>
      <c r="E7003" t="s">
        <v>656</v>
      </c>
      <c r="F7003" s="153">
        <v>79</v>
      </c>
      <c r="G7003" t="s">
        <v>469</v>
      </c>
      <c r="H7003" t="s">
        <v>403</v>
      </c>
      <c r="I7003" t="s">
        <v>404</v>
      </c>
      <c r="J7003" t="s">
        <v>562</v>
      </c>
      <c r="K7003" t="s">
        <v>405</v>
      </c>
      <c r="L7003" t="s">
        <v>556</v>
      </c>
      <c r="M7003" t="s">
        <v>531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181</v>
      </c>
      <c r="C7004">
        <v>2022</v>
      </c>
      <c r="D7004">
        <v>8</v>
      </c>
      <c r="E7004" t="s">
        <v>656</v>
      </c>
      <c r="F7004" s="153">
        <v>79</v>
      </c>
      <c r="G7004" t="s">
        <v>469</v>
      </c>
      <c r="H7004" t="s">
        <v>532</v>
      </c>
      <c r="I7004" t="s">
        <v>533</v>
      </c>
      <c r="J7004" t="s">
        <v>270</v>
      </c>
      <c r="K7004" t="s">
        <v>534</v>
      </c>
      <c r="L7004" t="s">
        <v>556</v>
      </c>
      <c r="M7004" t="s">
        <v>531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181</v>
      </c>
      <c r="C7005">
        <v>2022</v>
      </c>
      <c r="D7005">
        <v>8</v>
      </c>
      <c r="E7005" t="s">
        <v>656</v>
      </c>
      <c r="F7005" s="153">
        <v>79</v>
      </c>
      <c r="G7005" t="s">
        <v>469</v>
      </c>
      <c r="H7005" t="s">
        <v>444</v>
      </c>
      <c r="I7005" t="s">
        <v>445</v>
      </c>
      <c r="J7005" t="s">
        <v>572</v>
      </c>
      <c r="K7005" t="s">
        <v>443</v>
      </c>
      <c r="L7005" t="s">
        <v>557</v>
      </c>
      <c r="M7005" t="s">
        <v>535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181</v>
      </c>
      <c r="C7006">
        <v>2022</v>
      </c>
      <c r="D7006">
        <v>8</v>
      </c>
      <c r="E7006" t="s">
        <v>656</v>
      </c>
      <c r="F7006" s="153">
        <v>79</v>
      </c>
      <c r="G7006" t="s">
        <v>469</v>
      </c>
      <c r="H7006" t="s">
        <v>417</v>
      </c>
      <c r="I7006" t="s">
        <v>418</v>
      </c>
      <c r="J7006" t="s">
        <v>562</v>
      </c>
      <c r="K7006" t="s">
        <v>405</v>
      </c>
      <c r="L7006" t="s">
        <v>557</v>
      </c>
      <c r="M7006" t="s">
        <v>535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181</v>
      </c>
      <c r="C7007">
        <v>2022</v>
      </c>
      <c r="D7007">
        <v>8</v>
      </c>
      <c r="E7007" t="s">
        <v>656</v>
      </c>
      <c r="F7007" s="153">
        <v>79</v>
      </c>
      <c r="G7007" t="s">
        <v>469</v>
      </c>
      <c r="H7007" t="s">
        <v>446</v>
      </c>
      <c r="I7007" t="s">
        <v>447</v>
      </c>
      <c r="J7007" t="s">
        <v>567</v>
      </c>
      <c r="K7007" t="s">
        <v>425</v>
      </c>
      <c r="L7007" t="s">
        <v>557</v>
      </c>
      <c r="M7007" t="s">
        <v>535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181</v>
      </c>
      <c r="C7008">
        <v>2022</v>
      </c>
      <c r="D7008">
        <v>8</v>
      </c>
      <c r="E7008" t="s">
        <v>656</v>
      </c>
      <c r="F7008" s="153">
        <v>79</v>
      </c>
      <c r="G7008" t="s">
        <v>469</v>
      </c>
      <c r="H7008" t="s">
        <v>450</v>
      </c>
      <c r="I7008" t="s">
        <v>451</v>
      </c>
      <c r="J7008" t="s">
        <v>568</v>
      </c>
      <c r="K7008" t="s">
        <v>433</v>
      </c>
      <c r="L7008" t="s">
        <v>557</v>
      </c>
      <c r="M7008" t="s">
        <v>535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824"/>
  <sheetViews>
    <sheetView zoomScale="70" zoomScaleNormal="70" workbookViewId="0">
      <selection activeCell="S7" sqref="S7:S11"/>
    </sheetView>
  </sheetViews>
  <sheetFormatPr defaultRowHeight="14.4" x14ac:dyDescent="0.3"/>
  <cols>
    <col min="1" max="1" width="5.44140625" bestFit="1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2" bestFit="1" customWidth="1"/>
    <col min="12" max="12" width="25.77734375" customWidth="1"/>
    <col min="13" max="13" width="2.77734375" style="155" customWidth="1"/>
    <col min="15" max="15" width="25.5546875" customWidth="1"/>
    <col min="16" max="16" width="2.77734375" style="155" customWidth="1"/>
    <col min="17" max="17" width="25.21875" bestFit="1" customWidth="1"/>
    <col min="18" max="18" width="16.77734375" bestFit="1" customWidth="1"/>
    <col min="19" max="19" width="12.218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93" t="s">
        <v>346</v>
      </c>
      <c r="U1" s="217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1" t="s">
        <v>106</v>
      </c>
      <c r="R2" s="152">
        <v>2022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1" t="s">
        <v>92</v>
      </c>
      <c r="R3" s="152">
        <v>8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1" t="s">
        <v>306</v>
      </c>
      <c r="R5" s="151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1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2" t="s">
        <v>98</v>
      </c>
      <c r="R7" s="153">
        <v>58547689.700000003</v>
      </c>
      <c r="S7" s="153">
        <v>1995007.22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2" t="s">
        <v>99</v>
      </c>
      <c r="R8" s="153">
        <v>8623207.9299999997</v>
      </c>
      <c r="S8" s="153">
        <v>10426.64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2" t="s">
        <v>53</v>
      </c>
      <c r="R9" s="153">
        <v>13558825.379999999</v>
      </c>
      <c r="S9" s="153">
        <v>366255.92000000004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2" t="s">
        <v>54</v>
      </c>
      <c r="R10" s="153">
        <v>16841576.219999999</v>
      </c>
      <c r="S10" s="153">
        <v>286643.95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2" t="s">
        <v>55</v>
      </c>
      <c r="R11" s="153">
        <v>26630539.370000001</v>
      </c>
      <c r="S11" s="153">
        <v>101123.94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348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349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350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351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352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353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354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355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356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357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358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359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360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361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362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363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364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365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366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367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368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369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370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371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372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373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374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375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376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377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378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379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380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381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382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383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384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385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386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387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388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389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390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391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392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393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394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588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589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590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591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592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593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594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595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596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597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598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599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600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601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602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603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604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605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606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607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608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609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610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611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612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613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614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615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616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617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618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619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620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621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622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623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624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625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626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627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628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629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24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2022-09-12T17:58:30Z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